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codeName="ThisWorkbook" defaultThemeVersion="166925"/>
  <mc:AlternateContent xmlns:mc="http://schemas.openxmlformats.org/markup-compatibility/2006">
    <mc:Choice Requires="x15">
      <x15ac:absPath xmlns:x15ac="http://schemas.microsoft.com/office/spreadsheetml/2010/11/ac" url="https://peelregionca.sharepoint.com/teams/C25/Shared Documents/CWELCC/Internal Expansion Policy/Expansion Application/"/>
    </mc:Choice>
  </mc:AlternateContent>
  <xr:revisionPtr revIDLastSave="0" documentId="8_{BF0321C1-59B5-4C53-A7FF-A249A2638ED3}" xr6:coauthVersionLast="47" xr6:coauthVersionMax="47" xr10:uidLastSave="{00000000-0000-0000-0000-000000000000}"/>
  <workbookProtection workbookAlgorithmName="SHA-512" workbookHashValue="BcQ9BHOMjKVymDh5W84gwLsOmt6MNJcfxSYH6YxpJddUdlKvo6nVX7XoRWEfyG5poF8l2r5y87/UHDsGUseGfw==" workbookSaltValue="nv1JKkc1hunFVNkmIJISaQ==" workbookSpinCount="100000" lockStructure="1"/>
  <bookViews>
    <workbookView xWindow="14310" yWindow="-16320" windowWidth="29040" windowHeight="15840" tabRatio="915" firstSheet="1" activeTab="1" xr2:uid="{38AAD0A2-F6AD-472F-BFDF-5C86B80DDF95}"/>
  </bookViews>
  <sheets>
    <sheet name="Dropdowns" sheetId="27" state="hidden" r:id="rId1"/>
    <sheet name="1. Program Description" sheetId="24" r:id="rId2"/>
    <sheet name="2. Agency Info" sheetId="42" r:id="rId3"/>
    <sheet name="Cost-Based Funding Estimator" sheetId="37" r:id="rId4"/>
    <sheet name="3a. Financial Reporting" sheetId="26" r:id="rId5"/>
    <sheet name="3b. Definition Codes" sheetId="33" r:id="rId6"/>
    <sheet name="4. LHCC Expansion Grant" sheetId="21" r:id="rId7"/>
    <sheet name="Completeness Checklist" sheetId="19" r:id="rId8"/>
  </sheets>
  <definedNames>
    <definedName name="_xlnm._FilterDatabase" localSheetId="5" hidden="1">'3b. Definition Codes'!$B$6:$D$43</definedName>
    <definedName name="_xlnm._FilterDatabase" localSheetId="0" hidden="1">Dropdowns!$D$99:$H$100</definedName>
    <definedName name="CC_in_Peel">'1. Program Description'!$D$11</definedName>
    <definedName name="CC_outside_Peel">'1. Program Description'!$D$12</definedName>
    <definedName name="CWELCC_outside_Peel">'1. Program Description'!$D$10</definedName>
    <definedName name="Licensing_Status">'1. Program Description'!$D$9</definedName>
    <definedName name="New_home_agency_with_head_office_outside_of_Peel">Dropdowns!$C$5:$C$6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9" l="1"/>
  <c r="H13" i="26"/>
  <c r="D13" i="26"/>
  <c r="K32" i="42"/>
  <c r="G11" i="27"/>
  <c r="F11" i="27"/>
  <c r="D11" i="27"/>
  <c r="C11" i="27"/>
  <c r="B11" i="27"/>
  <c r="C14" i="24" l="1"/>
  <c r="M16" i="37"/>
  <c r="H55" i="37"/>
  <c r="F35" i="42"/>
  <c r="F17" i="19" l="1"/>
  <c r="F15" i="19"/>
  <c r="F14" i="19"/>
  <c r="F13" i="19"/>
  <c r="F11" i="19" l="1"/>
  <c r="D15" i="21"/>
  <c r="F7" i="21" l="1"/>
  <c r="E20" i="26" l="1"/>
  <c r="F20" i="26"/>
  <c r="G20" i="26"/>
  <c r="H20" i="26"/>
  <c r="I20" i="26"/>
  <c r="J20" i="26"/>
  <c r="K20" i="26"/>
  <c r="L20" i="26"/>
  <c r="M20" i="26"/>
  <c r="N20" i="26"/>
  <c r="O20" i="26"/>
  <c r="D20" i="26"/>
  <c r="E15" i="26"/>
  <c r="F15" i="26"/>
  <c r="G15" i="26"/>
  <c r="H15" i="26"/>
  <c r="I15" i="26"/>
  <c r="J15" i="26"/>
  <c r="K15" i="26"/>
  <c r="L15" i="26"/>
  <c r="M15" i="26"/>
  <c r="N15" i="26"/>
  <c r="O15" i="26"/>
  <c r="D15" i="26"/>
  <c r="E14" i="26"/>
  <c r="F14" i="26"/>
  <c r="G14" i="26"/>
  <c r="H14" i="26"/>
  <c r="I14" i="26"/>
  <c r="J14" i="26"/>
  <c r="K14" i="26"/>
  <c r="L14" i="26"/>
  <c r="M14" i="26"/>
  <c r="N14" i="26"/>
  <c r="O14" i="26"/>
  <c r="D14" i="26"/>
  <c r="E13" i="26"/>
  <c r="F13" i="26"/>
  <c r="G13" i="26"/>
  <c r="I13" i="26"/>
  <c r="J13" i="26"/>
  <c r="K13" i="26"/>
  <c r="L13" i="26"/>
  <c r="M13" i="26"/>
  <c r="N13" i="26"/>
  <c r="O13" i="26"/>
  <c r="C16" i="26"/>
  <c r="E79" i="42"/>
  <c r="E16" i="26" l="1"/>
  <c r="H16" i="26"/>
  <c r="P20" i="26"/>
  <c r="P15" i="26"/>
  <c r="J16" i="26"/>
  <c r="D16" i="26"/>
  <c r="I16" i="26"/>
  <c r="F16" i="26"/>
  <c r="N16" i="26"/>
  <c r="M16" i="26"/>
  <c r="O16" i="26"/>
  <c r="G16" i="26"/>
  <c r="L16" i="26"/>
  <c r="K16" i="26"/>
  <c r="B6" i="26"/>
  <c r="D25" i="27"/>
  <c r="F23" i="37"/>
  <c r="F22" i="37"/>
  <c r="F21" i="37"/>
  <c r="F20" i="37"/>
  <c r="H20" i="37" s="1"/>
  <c r="S34" i="37"/>
  <c r="T34" i="37"/>
  <c r="U34" i="37"/>
  <c r="V34" i="37"/>
  <c r="W34" i="37"/>
  <c r="S35" i="37"/>
  <c r="T35" i="37"/>
  <c r="U35" i="37"/>
  <c r="V35" i="37"/>
  <c r="W35" i="37"/>
  <c r="T33" i="37"/>
  <c r="U33" i="37"/>
  <c r="V33" i="37"/>
  <c r="W33" i="37"/>
  <c r="S33" i="37"/>
  <c r="T29" i="37"/>
  <c r="U29" i="37"/>
  <c r="V29" i="37"/>
  <c r="W29" i="37"/>
  <c r="T30" i="37"/>
  <c r="U30" i="37"/>
  <c r="V30" i="37"/>
  <c r="W30" i="37"/>
  <c r="T31" i="37"/>
  <c r="U31" i="37"/>
  <c r="V31" i="37"/>
  <c r="W31" i="37"/>
  <c r="S30" i="37"/>
  <c r="S31" i="37"/>
  <c r="S29" i="37"/>
  <c r="S26" i="37"/>
  <c r="T26" i="37"/>
  <c r="U26" i="37"/>
  <c r="V26" i="37"/>
  <c r="W26" i="37"/>
  <c r="S27" i="37"/>
  <c r="T27" i="37"/>
  <c r="U27" i="37"/>
  <c r="V27" i="37"/>
  <c r="W27" i="37"/>
  <c r="T25" i="37"/>
  <c r="U25" i="37"/>
  <c r="V25" i="37"/>
  <c r="W25" i="37"/>
  <c r="S25" i="37"/>
  <c r="S22" i="37"/>
  <c r="T22" i="37"/>
  <c r="U22" i="37"/>
  <c r="V22" i="37"/>
  <c r="W22" i="37"/>
  <c r="S23" i="37"/>
  <c r="T23" i="37"/>
  <c r="U23" i="37"/>
  <c r="V23" i="37"/>
  <c r="W23" i="37"/>
  <c r="T21" i="37"/>
  <c r="U21" i="37"/>
  <c r="V21" i="37"/>
  <c r="W21" i="37"/>
  <c r="S21" i="37"/>
  <c r="S18" i="37"/>
  <c r="T18" i="37"/>
  <c r="U18" i="37"/>
  <c r="V18" i="37"/>
  <c r="W18" i="37"/>
  <c r="S19" i="37"/>
  <c r="T19" i="37"/>
  <c r="U19" i="37"/>
  <c r="V19" i="37"/>
  <c r="W19" i="37"/>
  <c r="T17" i="37"/>
  <c r="U17" i="37"/>
  <c r="V17" i="37"/>
  <c r="W17" i="37"/>
  <c r="S17" i="37"/>
  <c r="F48" i="37"/>
  <c r="F47" i="37"/>
  <c r="F46" i="37"/>
  <c r="F45" i="37"/>
  <c r="F44" i="37"/>
  <c r="E35" i="37"/>
  <c r="E34" i="37"/>
  <c r="E33" i="37"/>
  <c r="E32" i="37"/>
  <c r="E36" i="37"/>
  <c r="F24" i="37"/>
  <c r="M20" i="37"/>
  <c r="M14" i="37" s="1"/>
  <c r="P16" i="26" l="1"/>
  <c r="W24" i="37"/>
  <c r="S28" i="37"/>
  <c r="S20" i="37"/>
  <c r="W28" i="37"/>
  <c r="U20" i="37"/>
  <c r="T28" i="37"/>
  <c r="U28" i="37"/>
  <c r="T20" i="37"/>
  <c r="T36" i="37"/>
  <c r="W36" i="37"/>
  <c r="V36" i="37"/>
  <c r="V28" i="37"/>
  <c r="U36" i="37"/>
  <c r="W20" i="37"/>
  <c r="U32" i="37"/>
  <c r="V20" i="37"/>
  <c r="T32" i="37"/>
  <c r="V24" i="37"/>
  <c r="W32" i="37"/>
  <c r="V32" i="37"/>
  <c r="S36" i="37"/>
  <c r="S32" i="37"/>
  <c r="T24" i="37"/>
  <c r="U24" i="37"/>
  <c r="S24" i="37"/>
  <c r="X17" i="37" l="1"/>
  <c r="X25" i="37"/>
  <c r="X21" i="37"/>
  <c r="X29" i="37"/>
  <c r="X33" i="37"/>
  <c r="X14" i="37" l="1"/>
  <c r="X12" i="37" s="1"/>
  <c r="H52" i="37" l="1"/>
  <c r="H48" i="37"/>
  <c r="H47" i="37"/>
  <c r="H46" i="37"/>
  <c r="H45" i="37"/>
  <c r="H44" i="37"/>
  <c r="H36" i="37"/>
  <c r="H35" i="37"/>
  <c r="H34" i="37"/>
  <c r="H33" i="37"/>
  <c r="H24" i="37"/>
  <c r="H23" i="37"/>
  <c r="H22" i="37"/>
  <c r="H21" i="37"/>
  <c r="H32" i="37"/>
  <c r="H49" i="37" l="1"/>
  <c r="H37" i="37"/>
  <c r="H40" i="37"/>
  <c r="H25" i="37"/>
  <c r="C61" i="37"/>
  <c r="H61" i="37" s="1"/>
  <c r="H28" i="37"/>
  <c r="H16" i="37"/>
  <c r="C64" i="37" s="1"/>
  <c r="H64" i="37" s="1"/>
  <c r="K18" i="42"/>
  <c r="B4" i="42"/>
  <c r="H14" i="37" l="1"/>
  <c r="M36" i="37" s="1"/>
  <c r="M41" i="37" s="1"/>
  <c r="M34" i="37" s="1"/>
  <c r="H58" i="37"/>
  <c r="H12" i="37" l="1"/>
  <c r="M25" i="37" s="1"/>
  <c r="M30" i="37" s="1"/>
  <c r="M23" i="37" s="1"/>
  <c r="M12" i="37" s="1"/>
  <c r="E25" i="19" l="1"/>
  <c r="C94" i="26" l="1"/>
  <c r="P66" i="26" l="1"/>
  <c r="P67" i="26"/>
  <c r="P68" i="26"/>
  <c r="P69" i="26"/>
  <c r="P41" i="26"/>
  <c r="E24" i="19" l="1"/>
  <c r="P26" i="26" l="1"/>
  <c r="B4" i="26" l="1"/>
  <c r="T66" i="27"/>
  <c r="K68" i="27"/>
  <c r="K69" i="27" s="1"/>
  <c r="K70" i="27" s="1"/>
  <c r="K71" i="27" s="1"/>
  <c r="K72" i="27" s="1"/>
  <c r="K73" i="27" s="1"/>
  <c r="K74" i="27" s="1"/>
  <c r="K75" i="27" s="1"/>
  <c r="K76" i="27" s="1"/>
  <c r="K77" i="27" s="1"/>
  <c r="K78" i="27" s="1"/>
  <c r="K79" i="27" s="1"/>
  <c r="K80" i="27" s="1"/>
  <c r="K81" i="27" s="1"/>
  <c r="K82" i="27" s="1"/>
  <c r="K83" i="27" s="1"/>
  <c r="K84" i="27" s="1"/>
  <c r="K85" i="27" s="1"/>
  <c r="K86" i="27" s="1"/>
  <c r="K87" i="27" s="1"/>
  <c r="K88" i="27" s="1"/>
  <c r="K89" i="27" s="1"/>
  <c r="K90" i="27" s="1"/>
  <c r="K91" i="27" s="1"/>
  <c r="K92" i="27" s="1"/>
  <c r="K93" i="27" s="1"/>
  <c r="K94" i="27" s="1"/>
  <c r="K95" i="27" s="1"/>
  <c r="K96" i="27" s="1"/>
  <c r="L68" i="27"/>
  <c r="L69" i="27" s="1"/>
  <c r="L70" i="27" s="1"/>
  <c r="L71" i="27" s="1"/>
  <c r="L72" i="27" s="1"/>
  <c r="L73" i="27" s="1"/>
  <c r="L74" i="27" s="1"/>
  <c r="L75" i="27" s="1"/>
  <c r="L76" i="27" s="1"/>
  <c r="L77" i="27" s="1"/>
  <c r="L78" i="27" s="1"/>
  <c r="L79" i="27" s="1"/>
  <c r="L80" i="27" s="1"/>
  <c r="L81" i="27" s="1"/>
  <c r="L82" i="27" s="1"/>
  <c r="L83" i="27" s="1"/>
  <c r="L84" i="27" s="1"/>
  <c r="L85" i="27" s="1"/>
  <c r="L86" i="27" s="1"/>
  <c r="L87" i="27" s="1"/>
  <c r="L88" i="27" s="1"/>
  <c r="L89" i="27" s="1"/>
  <c r="L90" i="27" s="1"/>
  <c r="L91" i="27" s="1"/>
  <c r="L92" i="27" s="1"/>
  <c r="L93" i="27" s="1"/>
  <c r="L94" i="27" s="1"/>
  <c r="L95" i="27" s="1"/>
  <c r="L96" i="27" s="1"/>
  <c r="L97" i="27" s="1"/>
  <c r="M68" i="27"/>
  <c r="M69" i="27" s="1"/>
  <c r="M70" i="27" s="1"/>
  <c r="M71" i="27" s="1"/>
  <c r="M72" i="27" s="1"/>
  <c r="M73" i="27" s="1"/>
  <c r="M74" i="27" s="1"/>
  <c r="M75" i="27" s="1"/>
  <c r="M76" i="27" s="1"/>
  <c r="M77" i="27" s="1"/>
  <c r="M78" i="27" s="1"/>
  <c r="M79" i="27" s="1"/>
  <c r="M80" i="27" s="1"/>
  <c r="M81" i="27" s="1"/>
  <c r="M82" i="27" s="1"/>
  <c r="M83" i="27" s="1"/>
  <c r="M84" i="27" s="1"/>
  <c r="M85" i="27" s="1"/>
  <c r="M86" i="27" s="1"/>
  <c r="M87" i="27" s="1"/>
  <c r="M88" i="27" s="1"/>
  <c r="M89" i="27" s="1"/>
  <c r="M90" i="27" s="1"/>
  <c r="M91" i="27" s="1"/>
  <c r="M92" i="27" s="1"/>
  <c r="M93" i="27" s="1"/>
  <c r="M94" i="27" s="1"/>
  <c r="M95" i="27" s="1"/>
  <c r="M96" i="27" s="1"/>
  <c r="N68" i="27"/>
  <c r="N69" i="27" s="1"/>
  <c r="N70" i="27" s="1"/>
  <c r="N71" i="27" s="1"/>
  <c r="N72" i="27" s="1"/>
  <c r="N73" i="27" s="1"/>
  <c r="N74" i="27" s="1"/>
  <c r="N75" i="27" s="1"/>
  <c r="N76" i="27" s="1"/>
  <c r="N77" i="27" s="1"/>
  <c r="N78" i="27" s="1"/>
  <c r="N79" i="27" s="1"/>
  <c r="N80" i="27" s="1"/>
  <c r="N81" i="27" s="1"/>
  <c r="N82" i="27" s="1"/>
  <c r="N83" i="27" s="1"/>
  <c r="N84" i="27" s="1"/>
  <c r="N85" i="27" s="1"/>
  <c r="N86" i="27" s="1"/>
  <c r="N87" i="27" s="1"/>
  <c r="N88" i="27" s="1"/>
  <c r="N89" i="27" s="1"/>
  <c r="N90" i="27" s="1"/>
  <c r="N91" i="27" s="1"/>
  <c r="N92" i="27" s="1"/>
  <c r="N93" i="27" s="1"/>
  <c r="N94" i="27" s="1"/>
  <c r="N95" i="27" s="1"/>
  <c r="N96" i="27" s="1"/>
  <c r="N97" i="27" s="1"/>
  <c r="O68" i="27"/>
  <c r="O69" i="27" s="1"/>
  <c r="O70" i="27" s="1"/>
  <c r="O71" i="27" s="1"/>
  <c r="O72" i="27" s="1"/>
  <c r="O73" i="27" s="1"/>
  <c r="O74" i="27" s="1"/>
  <c r="O75" i="27" s="1"/>
  <c r="O76" i="27" s="1"/>
  <c r="O77" i="27" s="1"/>
  <c r="O78" i="27" s="1"/>
  <c r="O79" i="27" s="1"/>
  <c r="O80" i="27" s="1"/>
  <c r="O81" i="27" s="1"/>
  <c r="O82" i="27" s="1"/>
  <c r="O83" i="27" s="1"/>
  <c r="O84" i="27" s="1"/>
  <c r="O85" i="27" s="1"/>
  <c r="O86" i="27" s="1"/>
  <c r="O87" i="27" s="1"/>
  <c r="O88" i="27" s="1"/>
  <c r="O89" i="27" s="1"/>
  <c r="O90" i="27" s="1"/>
  <c r="O91" i="27" s="1"/>
  <c r="O92" i="27" s="1"/>
  <c r="O93" i="27" s="1"/>
  <c r="O94" i="27" s="1"/>
  <c r="O95" i="27" s="1"/>
  <c r="O96" i="27" s="1"/>
  <c r="O97" i="27" s="1"/>
  <c r="P68" i="27"/>
  <c r="P69" i="27" s="1"/>
  <c r="P70" i="27" s="1"/>
  <c r="P71" i="27" s="1"/>
  <c r="P72" i="27" s="1"/>
  <c r="P73" i="27" s="1"/>
  <c r="P74" i="27" s="1"/>
  <c r="P75" i="27" s="1"/>
  <c r="P76" i="27" s="1"/>
  <c r="P77" i="27" s="1"/>
  <c r="P78" i="27" s="1"/>
  <c r="P79" i="27" s="1"/>
  <c r="P80" i="27" s="1"/>
  <c r="P81" i="27" s="1"/>
  <c r="P82" i="27" s="1"/>
  <c r="P83" i="27" s="1"/>
  <c r="P84" i="27" s="1"/>
  <c r="P85" i="27" s="1"/>
  <c r="P86" i="27" s="1"/>
  <c r="P87" i="27" s="1"/>
  <c r="P88" i="27" s="1"/>
  <c r="P89" i="27" s="1"/>
  <c r="P90" i="27" s="1"/>
  <c r="P91" i="27" s="1"/>
  <c r="P92" i="27" s="1"/>
  <c r="P93" i="27" s="1"/>
  <c r="P94" i="27" s="1"/>
  <c r="P95" i="27" s="1"/>
  <c r="P96" i="27" s="1"/>
  <c r="Q68" i="27"/>
  <c r="Q69" i="27" s="1"/>
  <c r="Q70" i="27" s="1"/>
  <c r="Q71" i="27" s="1"/>
  <c r="Q72" i="27" s="1"/>
  <c r="Q73" i="27" s="1"/>
  <c r="Q74" i="27" s="1"/>
  <c r="Q75" i="27" s="1"/>
  <c r="Q76" i="27" s="1"/>
  <c r="Q77" i="27" s="1"/>
  <c r="Q78" i="27" s="1"/>
  <c r="Q79" i="27" s="1"/>
  <c r="Q80" i="27" s="1"/>
  <c r="Q81" i="27" s="1"/>
  <c r="Q82" i="27" s="1"/>
  <c r="Q83" i="27" s="1"/>
  <c r="Q84" i="27" s="1"/>
  <c r="Q85" i="27" s="1"/>
  <c r="Q86" i="27" s="1"/>
  <c r="Q87" i="27" s="1"/>
  <c r="Q88" i="27" s="1"/>
  <c r="Q89" i="27" s="1"/>
  <c r="Q90" i="27" s="1"/>
  <c r="Q91" i="27" s="1"/>
  <c r="Q92" i="27" s="1"/>
  <c r="Q93" i="27" s="1"/>
  <c r="Q94" i="27" s="1"/>
  <c r="Q95" i="27" s="1"/>
  <c r="Q96" i="27" s="1"/>
  <c r="Q97" i="27" s="1"/>
  <c r="R68" i="27"/>
  <c r="R69" i="27" s="1"/>
  <c r="R70" i="27" s="1"/>
  <c r="R71" i="27" s="1"/>
  <c r="R72" i="27" s="1"/>
  <c r="R73" i="27" s="1"/>
  <c r="R74" i="27" s="1"/>
  <c r="R75" i="27" s="1"/>
  <c r="R76" i="27" s="1"/>
  <c r="R77" i="27" s="1"/>
  <c r="R78" i="27" s="1"/>
  <c r="R79" i="27" s="1"/>
  <c r="R80" i="27" s="1"/>
  <c r="R81" i="27" s="1"/>
  <c r="R82" i="27" s="1"/>
  <c r="R83" i="27" s="1"/>
  <c r="R84" i="27" s="1"/>
  <c r="R85" i="27" s="1"/>
  <c r="R86" i="27" s="1"/>
  <c r="R87" i="27" s="1"/>
  <c r="R88" i="27" s="1"/>
  <c r="R89" i="27" s="1"/>
  <c r="R90" i="27" s="1"/>
  <c r="R91" i="27" s="1"/>
  <c r="R92" i="27" s="1"/>
  <c r="R93" i="27" s="1"/>
  <c r="R94" i="27" s="1"/>
  <c r="R95" i="27" s="1"/>
  <c r="R96" i="27" s="1"/>
  <c r="S68" i="27"/>
  <c r="S69" i="27" s="1"/>
  <c r="S70" i="27" s="1"/>
  <c r="S71" i="27" s="1"/>
  <c r="S72" i="27" s="1"/>
  <c r="S73" i="27" s="1"/>
  <c r="S74" i="27" s="1"/>
  <c r="S75" i="27" s="1"/>
  <c r="S76" i="27" s="1"/>
  <c r="S77" i="27" s="1"/>
  <c r="S78" i="27" s="1"/>
  <c r="S79" i="27" s="1"/>
  <c r="S80" i="27" s="1"/>
  <c r="S81" i="27" s="1"/>
  <c r="S82" i="27" s="1"/>
  <c r="S83" i="27" s="1"/>
  <c r="S84" i="27" s="1"/>
  <c r="S85" i="27" s="1"/>
  <c r="S86" i="27" s="1"/>
  <c r="S87" i="27" s="1"/>
  <c r="S88" i="27" s="1"/>
  <c r="S89" i="27" s="1"/>
  <c r="S90" i="27" s="1"/>
  <c r="S91" i="27" s="1"/>
  <c r="S92" i="27" s="1"/>
  <c r="S93" i="27" s="1"/>
  <c r="S94" i="27" s="1"/>
  <c r="S95" i="27" s="1"/>
  <c r="S96" i="27" s="1"/>
  <c r="S97" i="27" s="1"/>
  <c r="J68" i="27"/>
  <c r="J69" i="27" s="1"/>
  <c r="J70" i="27" s="1"/>
  <c r="J71" i="27" s="1"/>
  <c r="J72" i="27" s="1"/>
  <c r="J73" i="27" s="1"/>
  <c r="J74" i="27" s="1"/>
  <c r="J75" i="27" s="1"/>
  <c r="J76" i="27" s="1"/>
  <c r="J77" i="27" s="1"/>
  <c r="J78" i="27" s="1"/>
  <c r="J79" i="27" s="1"/>
  <c r="J80" i="27" s="1"/>
  <c r="J81" i="27" s="1"/>
  <c r="J82" i="27" s="1"/>
  <c r="J83" i="27" s="1"/>
  <c r="J84" i="27" s="1"/>
  <c r="J85" i="27" s="1"/>
  <c r="J86" i="27" s="1"/>
  <c r="J87" i="27" s="1"/>
  <c r="J88" i="27" s="1"/>
  <c r="J89" i="27" s="1"/>
  <c r="J90" i="27" s="1"/>
  <c r="J91" i="27" s="1"/>
  <c r="J92" i="27" s="1"/>
  <c r="J93" i="27" s="1"/>
  <c r="J94" i="27" s="1"/>
  <c r="J95" i="27" s="1"/>
  <c r="J96" i="27" s="1"/>
  <c r="J97" i="27" s="1"/>
  <c r="I68" i="27"/>
  <c r="I69" i="27" s="1"/>
  <c r="I70" i="27" s="1"/>
  <c r="I71" i="27" s="1"/>
  <c r="I72" i="27" s="1"/>
  <c r="I73" i="27" s="1"/>
  <c r="I74" i="27" s="1"/>
  <c r="I75" i="27" s="1"/>
  <c r="I76" i="27" s="1"/>
  <c r="I77" i="27" s="1"/>
  <c r="I78" i="27" s="1"/>
  <c r="I79" i="27" s="1"/>
  <c r="I80" i="27" s="1"/>
  <c r="I81" i="27" s="1"/>
  <c r="I82" i="27" s="1"/>
  <c r="I83" i="27" s="1"/>
  <c r="I84" i="27" s="1"/>
  <c r="I85" i="27" s="1"/>
  <c r="I86" i="27" s="1"/>
  <c r="I87" i="27" s="1"/>
  <c r="I88" i="27" s="1"/>
  <c r="I89" i="27" s="1"/>
  <c r="I90" i="27" s="1"/>
  <c r="I91" i="27" s="1"/>
  <c r="I92" i="27" s="1"/>
  <c r="I93" i="27" s="1"/>
  <c r="I94" i="27" s="1"/>
  <c r="H68" i="27"/>
  <c r="H69" i="27" s="1"/>
  <c r="H70" i="27" s="1"/>
  <c r="H71" i="27" s="1"/>
  <c r="H72" i="27" s="1"/>
  <c r="H73" i="27" s="1"/>
  <c r="H74" i="27" s="1"/>
  <c r="H75" i="27" s="1"/>
  <c r="H76" i="27" s="1"/>
  <c r="H77" i="27" s="1"/>
  <c r="H78" i="27" s="1"/>
  <c r="H79" i="27" s="1"/>
  <c r="H80" i="27" s="1"/>
  <c r="H81" i="27" s="1"/>
  <c r="H82" i="27" s="1"/>
  <c r="H83" i="27" s="1"/>
  <c r="H84" i="27" s="1"/>
  <c r="H85" i="27" s="1"/>
  <c r="H86" i="27" s="1"/>
  <c r="H87" i="27" s="1"/>
  <c r="H88" i="27" s="1"/>
  <c r="H89" i="27" s="1"/>
  <c r="H90" i="27" s="1"/>
  <c r="H91" i="27" s="1"/>
  <c r="H92" i="27" s="1"/>
  <c r="H93" i="27" s="1"/>
  <c r="H94" i="27" s="1"/>
  <c r="H95" i="27" s="1"/>
  <c r="H96" i="27" s="1"/>
  <c r="H97" i="27" s="1"/>
  <c r="B5" i="21" l="1"/>
  <c r="F10" i="19"/>
  <c r="D35" i="26" l="1"/>
  <c r="D28" i="26" l="1"/>
  <c r="D53" i="26"/>
  <c r="D49" i="26"/>
  <c r="D72" i="26"/>
  <c r="E28" i="26"/>
  <c r="D81" i="26" l="1"/>
  <c r="E49" i="26"/>
  <c r="E35" i="26"/>
  <c r="E53" i="26"/>
  <c r="F28" i="26"/>
  <c r="G49" i="26"/>
  <c r="E72" i="26"/>
  <c r="E81" i="26" l="1"/>
  <c r="P57" i="26"/>
  <c r="G28" i="26"/>
  <c r="F72" i="26"/>
  <c r="F49" i="26"/>
  <c r="F53" i="26"/>
  <c r="F35" i="26"/>
  <c r="P37" i="26"/>
  <c r="F81" i="26" l="1"/>
  <c r="P63" i="26"/>
  <c r="P58" i="26"/>
  <c r="H28" i="26"/>
  <c r="G53" i="26"/>
  <c r="P60" i="26"/>
  <c r="P61" i="26"/>
  <c r="H35" i="26"/>
  <c r="G35" i="26"/>
  <c r="G72" i="26"/>
  <c r="H72" i="26"/>
  <c r="I49" i="26"/>
  <c r="J49" i="26"/>
  <c r="H49" i="26"/>
  <c r="G81" i="26" l="1"/>
  <c r="P55" i="26"/>
  <c r="P79" i="26"/>
  <c r="P31" i="26"/>
  <c r="P42" i="26"/>
  <c r="I72" i="26"/>
  <c r="P65" i="26"/>
  <c r="P38" i="26"/>
  <c r="J28" i="26"/>
  <c r="P78" i="26"/>
  <c r="I53" i="26"/>
  <c r="L49" i="26"/>
  <c r="P75" i="26"/>
  <c r="P51" i="26"/>
  <c r="H53" i="26"/>
  <c r="P46" i="26"/>
  <c r="H81" i="26" l="1"/>
  <c r="P59" i="26"/>
  <c r="J72" i="26"/>
  <c r="I35" i="26"/>
  <c r="K49" i="26"/>
  <c r="K53" i="26"/>
  <c r="J53" i="26"/>
  <c r="P76" i="26"/>
  <c r="P32" i="26"/>
  <c r="I28" i="26"/>
  <c r="K28" i="26"/>
  <c r="L28" i="26"/>
  <c r="P29" i="26"/>
  <c r="M49" i="26"/>
  <c r="P77" i="26"/>
  <c r="P40" i="26"/>
  <c r="I81" i="26" l="1"/>
  <c r="P74" i="26"/>
  <c r="P47" i="26"/>
  <c r="N49" i="26"/>
  <c r="L72" i="26"/>
  <c r="P54" i="26"/>
  <c r="J35" i="26"/>
  <c r="J81" i="26" s="1"/>
  <c r="K72" i="26"/>
  <c r="P33" i="26"/>
  <c r="P64" i="26"/>
  <c r="P70" i="26" l="1"/>
  <c r="L53" i="26"/>
  <c r="P36" i="26"/>
  <c r="K35" i="26"/>
  <c r="M28" i="26"/>
  <c r="M72" i="26"/>
  <c r="K81" i="26" l="1"/>
  <c r="N72" i="26"/>
  <c r="L35" i="26"/>
  <c r="M53" i="26"/>
  <c r="O49" i="26"/>
  <c r="P50" i="26"/>
  <c r="N28" i="26"/>
  <c r="P56" i="26"/>
  <c r="P49" i="26" l="1"/>
  <c r="M35" i="26"/>
  <c r="P30" i="26"/>
  <c r="O28" i="26"/>
  <c r="L81" i="26"/>
  <c r="O72" i="26"/>
  <c r="P73" i="26"/>
  <c r="N53" i="26"/>
  <c r="M81" i="26" l="1"/>
  <c r="P62" i="26"/>
  <c r="O53" i="26"/>
  <c r="P72" i="26"/>
  <c r="P28" i="26"/>
  <c r="N35" i="26"/>
  <c r="P45" i="26" l="1"/>
  <c r="P39" i="26"/>
  <c r="O35" i="26"/>
  <c r="N81" i="26"/>
  <c r="P53" i="26"/>
  <c r="O81" i="26" l="1"/>
  <c r="P35" i="26"/>
  <c r="P81" i="26" l="1"/>
  <c r="C19" i="26" l="1"/>
  <c r="E19" i="26" l="1"/>
  <c r="M19" i="26"/>
  <c r="K19" i="26"/>
  <c r="J19" i="26"/>
  <c r="I19" i="26"/>
  <c r="L19" i="26"/>
  <c r="N19" i="26"/>
  <c r="H19" i="26"/>
  <c r="O19" i="26"/>
  <c r="G19" i="26"/>
  <c r="D19" i="26"/>
  <c r="F19" i="26"/>
  <c r="P14" i="26" l="1"/>
  <c r="P19" i="26"/>
  <c r="C18" i="26" l="1"/>
  <c r="C21" i="26" l="1"/>
  <c r="C22" i="26" s="1"/>
  <c r="D18" i="26"/>
  <c r="X9" i="37"/>
  <c r="P13" i="26" l="1"/>
  <c r="M18" i="26"/>
  <c r="I18" i="26"/>
  <c r="H18" i="26"/>
  <c r="E18" i="26"/>
  <c r="L18" i="26"/>
  <c r="D21" i="26"/>
  <c r="O18" i="26"/>
  <c r="K18" i="26"/>
  <c r="N18" i="26"/>
  <c r="J18" i="26"/>
  <c r="G18" i="26"/>
  <c r="F18" i="26"/>
  <c r="D22" i="26" l="1"/>
  <c r="D83" i="26" s="1"/>
  <c r="G21" i="26"/>
  <c r="G22" i="26" s="1"/>
  <c r="G83" i="26" s="1"/>
  <c r="J21" i="26"/>
  <c r="J22" i="26" s="1"/>
  <c r="J83" i="26" s="1"/>
  <c r="K21" i="26"/>
  <c r="K22" i="26" s="1"/>
  <c r="K83" i="26" s="1"/>
  <c r="L21" i="26"/>
  <c r="L22" i="26" s="1"/>
  <c r="L83" i="26" s="1"/>
  <c r="M21" i="26"/>
  <c r="M22" i="26" s="1"/>
  <c r="M83" i="26" s="1"/>
  <c r="N21" i="26"/>
  <c r="N22" i="26" s="1"/>
  <c r="N83" i="26" s="1"/>
  <c r="O21" i="26"/>
  <c r="O22" i="26" s="1"/>
  <c r="O83" i="26" s="1"/>
  <c r="E21" i="26"/>
  <c r="E22" i="26" s="1"/>
  <c r="E83" i="26" s="1"/>
  <c r="H21" i="26"/>
  <c r="H22" i="26" s="1"/>
  <c r="H83" i="26" s="1"/>
  <c r="I21" i="26"/>
  <c r="I22" i="26" s="1"/>
  <c r="I83" i="26" s="1"/>
  <c r="F21" i="26"/>
  <c r="F22" i="26" s="1"/>
  <c r="F83" i="26" s="1"/>
  <c r="P18" i="26"/>
  <c r="P21" i="26" l="1"/>
  <c r="P22" i="26" s="1"/>
  <c r="P83" i="26" s="1"/>
  <c r="F16"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tc={8FA0367A-C9E9-4A40-B22F-99D534C1FA85}</author>
  </authors>
  <commentList>
    <comment ref="D25" authorId="0" shapeId="0" xr:uid="{8FA0367A-C9E9-4A40-B22F-99D534C1FA85}">
      <text>
        <t>[Threaded comment]
Your version of Excel allows you to read this threaded comment; however, any edits to it will get removed if the file is opened in a newer version of Excel. Learn more: https://go.microsoft.com/fwlink/?linkid=870924
Comment:
    Conditional formatting for fiscal year end flag</t>
      </text>
    </comment>
  </commentList>
</comments>
</file>

<file path=xl/sharedStrings.xml><?xml version="1.0" encoding="utf-8"?>
<sst xmlns="http://schemas.openxmlformats.org/spreadsheetml/2006/main" count="647" uniqueCount="447">
  <si>
    <t>1. Program Description</t>
  </si>
  <si>
    <t>New home agency with head office in Peel</t>
  </si>
  <si>
    <t>New home agency with head office outside of Peel</t>
  </si>
  <si>
    <t>Existing CWELCC home agency with head office in Peel - Licence revision to change number of homes in Peel</t>
  </si>
  <si>
    <t>Existing CWELCC home agency with head office outside of Peel - Licence revision to change number of homes in Peel</t>
  </si>
  <si>
    <t>Yes</t>
  </si>
  <si>
    <t>No</t>
  </si>
  <si>
    <t>2. Provider Information</t>
  </si>
  <si>
    <t>If you need an exemption, choose from the dropdown. Peel will determine if the exemption can be granted</t>
  </si>
  <si>
    <t>Regional Municipality of Peel</t>
  </si>
  <si>
    <t>Commercial</t>
  </si>
  <si>
    <t>January</t>
  </si>
  <si>
    <t>Public institution (e.g., colleges or universities)</t>
  </si>
  <si>
    <t>City of Toronto</t>
  </si>
  <si>
    <t>Non-profit</t>
  </si>
  <si>
    <t>February</t>
  </si>
  <si>
    <t>Publicly-funded multi-service organization -- majority of revenue comes from Provincial / Federal governments</t>
  </si>
  <si>
    <t>Regional Municipality of Halton</t>
  </si>
  <si>
    <t>March</t>
  </si>
  <si>
    <t>Consolidated financial operations rolling up into a larger organization</t>
  </si>
  <si>
    <t>City of Hamilton</t>
  </si>
  <si>
    <t>April</t>
  </si>
  <si>
    <t>Majority of funding is provincial</t>
  </si>
  <si>
    <t>Regional Municipality of York</t>
  </si>
  <si>
    <t>May</t>
  </si>
  <si>
    <t>Consolidated financial operations -- regulatory reporting requirements of parent company do not support change</t>
  </si>
  <si>
    <t>Regional Municipality of Waterloo</t>
  </si>
  <si>
    <t>June</t>
  </si>
  <si>
    <t>Other</t>
  </si>
  <si>
    <t>Regional Municipality of Durham</t>
  </si>
  <si>
    <t>July</t>
  </si>
  <si>
    <t>Regional Municipality of Niagara</t>
  </si>
  <si>
    <t>August</t>
  </si>
  <si>
    <t>City of Brantford</t>
  </si>
  <si>
    <t>September</t>
  </si>
  <si>
    <t>City of London</t>
  </si>
  <si>
    <t>October</t>
  </si>
  <si>
    <t>City of Peterborough</t>
  </si>
  <si>
    <t>November</t>
  </si>
  <si>
    <t>City of St. Thomas</t>
  </si>
  <si>
    <t>December</t>
  </si>
  <si>
    <t>City of Stratford</t>
  </si>
  <si>
    <t>County of Bruce</t>
  </si>
  <si>
    <t>County of Dufferin</t>
  </si>
  <si>
    <t>County of Grey</t>
  </si>
  <si>
    <t>County of Huron</t>
  </si>
  <si>
    <t>County of Oxford</t>
  </si>
  <si>
    <t>County of Simcoe</t>
  </si>
  <si>
    <t>County of Wellington</t>
  </si>
  <si>
    <t>District of Muskoka</t>
  </si>
  <si>
    <t>City of Cornwall</t>
  </si>
  <si>
    <t>City of Greater Sudbury</t>
  </si>
  <si>
    <t>City of Kawartha Lakes</t>
  </si>
  <si>
    <t>City of Kingston</t>
  </si>
  <si>
    <t>City of Ottawa</t>
  </si>
  <si>
    <t>City of Windsor</t>
  </si>
  <si>
    <t>County of Hastings</t>
  </si>
  <si>
    <t>County of Lambton</t>
  </si>
  <si>
    <t>County of Lanark</t>
  </si>
  <si>
    <t>County of Norfolk</t>
  </si>
  <si>
    <t>County of Northumberland</t>
  </si>
  <si>
    <t>County of Renfrew</t>
  </si>
  <si>
    <t>Municipality of Chatham-Kent</t>
  </si>
  <si>
    <t>Prince Edward-Lennox and Addington Social Services</t>
  </si>
  <si>
    <t>United Counties of Leeds &amp; Grenville</t>
  </si>
  <si>
    <t>United Counties of Prescott &amp; Russell</t>
  </si>
  <si>
    <t>Algoma DSAB</t>
  </si>
  <si>
    <t>Cochrane DSSAB</t>
  </si>
  <si>
    <t>Kenora DSSAB</t>
  </si>
  <si>
    <t>Manitoulin-Sudbury DSSAB</t>
  </si>
  <si>
    <t>Nipissing DSSAB</t>
  </si>
  <si>
    <t>Parry Sound DSSAB</t>
  </si>
  <si>
    <t>Rainy River DSSAB</t>
  </si>
  <si>
    <t>Sault Ste. Marie DSSAB</t>
  </si>
  <si>
    <t>Thunder Bay DSSAB</t>
  </si>
  <si>
    <t>Timiskaming DSSAB</t>
  </si>
  <si>
    <t>Enter the proposed licensed capacity for your new spaces in the chart below. This must be the same as what you report in CCLS</t>
  </si>
  <si>
    <t>Enter the proposed operating capacity for your new spaces in the chart below</t>
  </si>
  <si>
    <t>Enter your current licensed and operating capacities in the chart below, then enter the proposed licensed capacity for your expanded spaces. The licensed capacities that you enter must be the same as what you report in CCLS</t>
  </si>
  <si>
    <t>Note: The below chart is not applicable for commercial providers opting into CWELCC without expanding</t>
  </si>
  <si>
    <t>Enter your current licensed and operating capacities in the chart below. The licensed capacities that you enter must be the same as what you report in CCLS</t>
  </si>
  <si>
    <t>Enter the proposed operating capacity for your expanded spaces in the chart below</t>
  </si>
  <si>
    <t>Enter your current licensed and operating capacities in the chart below (if applicable), then enter the proposed licensed capacity for your expanded spaces. The licensed capacities that you enter must be the same as what you report in CCLS</t>
  </si>
  <si>
    <t>3a. Financial Reporting</t>
  </si>
  <si>
    <t>New licences</t>
  </si>
  <si>
    <t>Provide the FORECASTED information for the next 12 months, starting from the first month of operation</t>
  </si>
  <si>
    <t>Existing licences w/ expansion</t>
  </si>
  <si>
    <t>Provide the FORECASTED information for the next 12 months with the change in licensed capacity</t>
  </si>
  <si>
    <t>Opt-in - no expansion</t>
  </si>
  <si>
    <t>Provide the FORECASTED information for the next 12 months</t>
  </si>
  <si>
    <t>4. LHCC Expansion Grant</t>
  </si>
  <si>
    <t>✓</t>
  </si>
  <si>
    <t>Completeness Checklist</t>
  </si>
  <si>
    <t>Attached</t>
  </si>
  <si>
    <t>Sending separately</t>
  </si>
  <si>
    <t>CWELCC Expansion Application</t>
  </si>
  <si>
    <t>Licensed home child care agencies</t>
  </si>
  <si>
    <t>Updated: June 2025</t>
  </si>
  <si>
    <t>Please fill out all green cells. Failure to submit a complete application will result in delays in processing your request</t>
  </si>
  <si>
    <r>
      <t xml:space="preserve">1) Choose the best statement for your </t>
    </r>
    <r>
      <rPr>
        <b/>
        <sz val="12"/>
        <color theme="1"/>
        <rFont val="Calibri"/>
        <family val="2"/>
        <scheme val="minor"/>
      </rPr>
      <t>licensing status</t>
    </r>
  </si>
  <si>
    <r>
      <t xml:space="preserve">Due date to submit this application to </t>
    </r>
    <r>
      <rPr>
        <u/>
        <sz val="24"/>
        <color theme="1"/>
        <rFont val="Calibri"/>
        <family val="2"/>
        <scheme val="minor"/>
      </rPr>
      <t>EarlyYearsSystemDivision@peelregion.ca</t>
    </r>
    <r>
      <rPr>
        <sz val="24"/>
        <color theme="1"/>
        <rFont val="Calibri"/>
        <family val="2"/>
        <scheme val="minor"/>
      </rPr>
      <t>:</t>
    </r>
  </si>
  <si>
    <t>2) Are you currently enrolled in CWELCC in another service area?</t>
  </si>
  <si>
    <r>
      <t>3) Have you owned/operated licensed home child care program(s)</t>
    </r>
    <r>
      <rPr>
        <b/>
        <sz val="12"/>
        <rFont val="Calibri"/>
        <family val="2"/>
        <scheme val="minor"/>
      </rPr>
      <t xml:space="preserve"> in Peel Region</t>
    </r>
    <r>
      <rPr>
        <sz val="12"/>
        <rFont val="Calibri"/>
        <family val="2"/>
        <scheme val="minor"/>
      </rPr>
      <t xml:space="preserve"> within the last two years? </t>
    </r>
  </si>
  <si>
    <r>
      <t>4) Have you owned/operated licensed home child care program(s)</t>
    </r>
    <r>
      <rPr>
        <b/>
        <sz val="12"/>
        <rFont val="Calibri"/>
        <family val="2"/>
        <scheme val="minor"/>
      </rPr>
      <t xml:space="preserve"> outside of Peel Region</t>
    </r>
    <r>
      <rPr>
        <sz val="12"/>
        <rFont val="Calibri"/>
        <family val="2"/>
        <scheme val="minor"/>
      </rPr>
      <t xml:space="preserve"> within the last two years? </t>
    </r>
  </si>
  <si>
    <t>September 29, 2025</t>
  </si>
  <si>
    <t>Before submitting your application, be sure to review the Completeness Checklist tab</t>
  </si>
  <si>
    <r>
      <t xml:space="preserve">If you have any questions, email </t>
    </r>
    <r>
      <rPr>
        <u/>
        <sz val="12"/>
        <rFont val="Calibri"/>
        <family val="2"/>
        <scheme val="minor"/>
      </rPr>
      <t>EarlyYearsSystemDivision@peelregion.ca</t>
    </r>
  </si>
  <si>
    <t>Licensed Home Child Care Agency Information</t>
  </si>
  <si>
    <r>
      <rPr>
        <sz val="12"/>
        <rFont val="Calibri"/>
        <family val="2"/>
        <scheme val="minor"/>
      </rPr>
      <t xml:space="preserve">Before completing this application, please ensure you have read and understood </t>
    </r>
    <r>
      <rPr>
        <u/>
        <sz val="12"/>
        <color theme="4"/>
        <rFont val="Calibri"/>
        <family val="2"/>
        <scheme val="minor"/>
      </rPr>
      <t>Peel's 2025 CWELCC funding guideline</t>
    </r>
  </si>
  <si>
    <t>Head office information</t>
  </si>
  <si>
    <t>Agency name:</t>
  </si>
  <si>
    <t>Head office address:</t>
  </si>
  <si>
    <t>Head office Service System Manager:</t>
  </si>
  <si>
    <t>Auspice:</t>
  </si>
  <si>
    <t>Fiscal year end:</t>
  </si>
  <si>
    <r>
      <rPr>
        <sz val="10"/>
        <rFont val="Calibri"/>
        <family val="2"/>
        <scheme val="minor"/>
      </rPr>
      <t xml:space="preserve">Your fiscal year end must be December unless approved for a valid exemption. See Section 2.2 of </t>
    </r>
    <r>
      <rPr>
        <u/>
        <sz val="10"/>
        <color theme="4"/>
        <rFont val="Calibri"/>
        <family val="2"/>
        <scheme val="minor"/>
      </rPr>
      <t>Peel's 2025 CWELCC funding guideline</t>
    </r>
  </si>
  <si>
    <t>Contact name:</t>
  </si>
  <si>
    <t>Phone number:</t>
  </si>
  <si>
    <t>Explain:</t>
  </si>
  <si>
    <t>Email address:</t>
  </si>
  <si>
    <t>Expansion project information</t>
  </si>
  <si>
    <t>Note: The licensed capacities that you enter below must be the same as what you report in CCLS</t>
  </si>
  <si>
    <t>Licensed capacity</t>
  </si>
  <si>
    <t>Number of homes</t>
  </si>
  <si>
    <r>
      <rPr>
        <b/>
        <sz val="12"/>
        <color theme="1"/>
        <rFont val="Calibri"/>
        <family val="2"/>
        <scheme val="minor"/>
      </rPr>
      <t>Existing</t>
    </r>
    <r>
      <rPr>
        <sz val="12"/>
        <color theme="1"/>
        <rFont val="Calibri"/>
        <family val="2"/>
        <scheme val="minor"/>
      </rPr>
      <t>: Current number of assigned homes</t>
    </r>
    <r>
      <rPr>
        <vertAlign val="superscript"/>
        <sz val="12"/>
        <color theme="1"/>
        <rFont val="Calibri"/>
        <family val="2"/>
        <scheme val="minor"/>
      </rPr>
      <t>1</t>
    </r>
    <r>
      <rPr>
        <sz val="12"/>
        <color theme="1"/>
        <rFont val="Calibri"/>
        <family val="2"/>
        <scheme val="minor"/>
      </rPr>
      <t xml:space="preserve"> in Peel
(if applicable)</t>
    </r>
  </si>
  <si>
    <r>
      <t>Current number of active homes</t>
    </r>
    <r>
      <rPr>
        <vertAlign val="superscript"/>
        <sz val="12"/>
        <color theme="1"/>
        <rFont val="Calibri"/>
        <family val="2"/>
        <scheme val="minor"/>
      </rPr>
      <t>2</t>
    </r>
    <r>
      <rPr>
        <sz val="12"/>
        <color theme="1"/>
        <rFont val="Calibri"/>
        <family val="2"/>
        <scheme val="minor"/>
      </rPr>
      <t xml:space="preserve"> in Peel 
(if applicable)</t>
    </r>
  </si>
  <si>
    <r>
      <rPr>
        <b/>
        <sz val="12"/>
        <color theme="1"/>
        <rFont val="Calibri"/>
        <family val="2"/>
        <scheme val="minor"/>
      </rPr>
      <t>Expansion</t>
    </r>
    <r>
      <rPr>
        <sz val="12"/>
        <color theme="1"/>
        <rFont val="Calibri"/>
        <family val="2"/>
        <scheme val="minor"/>
      </rPr>
      <t>: Number of requested new homes in Peel</t>
    </r>
    <r>
      <rPr>
        <vertAlign val="superscript"/>
        <sz val="12"/>
        <color theme="1"/>
        <rFont val="Calibri"/>
        <family val="2"/>
        <scheme val="minor"/>
      </rPr>
      <t>3,4</t>
    </r>
  </si>
  <si>
    <t>Total revised number of homes (existing plus expansion)</t>
  </si>
  <si>
    <r>
      <rPr>
        <u/>
        <sz val="12"/>
        <color theme="1"/>
        <rFont val="Calibri"/>
        <family val="2"/>
        <scheme val="minor"/>
      </rPr>
      <t>Notes</t>
    </r>
    <r>
      <rPr>
        <sz val="12"/>
        <color theme="1"/>
        <rFont val="Calibri"/>
        <family val="2"/>
        <scheme val="minor"/>
      </rPr>
      <t>:</t>
    </r>
  </si>
  <si>
    <r>
      <rPr>
        <vertAlign val="superscript"/>
        <sz val="12"/>
        <color theme="1"/>
        <rFont val="Calibri"/>
        <family val="2"/>
        <scheme val="minor"/>
      </rPr>
      <t>1</t>
    </r>
    <r>
      <rPr>
        <sz val="12"/>
        <color theme="1"/>
        <rFont val="Calibri"/>
        <family val="2"/>
        <scheme val="minor"/>
      </rPr>
      <t>Assigned homes: The maximum number of approved homes an agency may oversee in a specific service system area (also called "contracted homes" on your licence)</t>
    </r>
  </si>
  <si>
    <r>
      <rPr>
        <vertAlign val="superscript"/>
        <sz val="12"/>
        <color theme="1"/>
        <rFont val="Calibri"/>
        <family val="2"/>
        <scheme val="minor"/>
      </rPr>
      <t>2</t>
    </r>
    <r>
      <rPr>
        <sz val="12"/>
        <color theme="1"/>
        <rFont val="Calibri"/>
        <family val="2"/>
        <scheme val="minor"/>
      </rPr>
      <t>Active home: Home child care premises overseen by an eligible agency, with at least one CWELCC-eligible child enrolled. Of your assigned homes, indicate the number that are active</t>
    </r>
  </si>
  <si>
    <r>
      <rPr>
        <vertAlign val="superscript"/>
        <sz val="12"/>
        <color theme="1"/>
        <rFont val="Calibri"/>
        <family val="2"/>
        <scheme val="minor"/>
      </rPr>
      <t>3</t>
    </r>
    <r>
      <rPr>
        <sz val="12"/>
        <color theme="1"/>
        <rFont val="Calibri"/>
        <family val="2"/>
        <scheme val="minor"/>
      </rPr>
      <t>We will approve a maximum of 5 homes at a time. You must demonstrate that you have a maximum of 2 inactive homes in your assigned capacity in Peel to apply for expansion</t>
    </r>
  </si>
  <si>
    <r>
      <rPr>
        <vertAlign val="superscript"/>
        <sz val="12"/>
        <color theme="1"/>
        <rFont val="Calibri"/>
        <family val="2"/>
        <scheme val="minor"/>
      </rPr>
      <t>4</t>
    </r>
    <r>
      <rPr>
        <sz val="12"/>
        <color theme="1"/>
        <rFont val="Calibri"/>
        <family val="2"/>
        <scheme val="minor"/>
      </rPr>
      <t xml:space="preserve">If you plan to apply to open more than 5 homes in 2025, indicate the number below </t>
    </r>
  </si>
  <si>
    <t>In addition to the new requested homes listed above, do you plan to apply to open more homes in 2025 in Peel?</t>
  </si>
  <si>
    <r>
      <t xml:space="preserve">If yes, how many </t>
    </r>
    <r>
      <rPr>
        <u/>
        <sz val="12"/>
        <color theme="1"/>
        <rFont val="Calibri"/>
        <family val="2"/>
        <scheme val="minor"/>
      </rPr>
      <t>additional</t>
    </r>
    <r>
      <rPr>
        <sz val="12"/>
        <color theme="1"/>
        <rFont val="Calibri"/>
        <family val="2"/>
        <scheme val="minor"/>
      </rPr>
      <t xml:space="preserve"> homes?</t>
    </r>
  </si>
  <si>
    <r>
      <t xml:space="preserve">You may submit subsequent CWELCC expansion application(s) once your approved homes are licensed and active. You must demonstrate that you have a maximum of 2 inactive homes in your assigned capacity in Peel to apply for expansion. Both available spaces and funding are </t>
    </r>
    <r>
      <rPr>
        <b/>
        <sz val="12"/>
        <rFont val="Calibri"/>
        <family val="2"/>
        <scheme val="minor"/>
      </rPr>
      <t>limited</t>
    </r>
    <r>
      <rPr>
        <sz val="12"/>
        <rFont val="Calibri"/>
        <family val="2"/>
        <scheme val="minor"/>
      </rPr>
      <t>. Your proposed future growth is not guaranteed</t>
    </r>
  </si>
  <si>
    <t>Planned expansion</t>
  </si>
  <si>
    <t>Home 1</t>
  </si>
  <si>
    <t>Home 2</t>
  </si>
  <si>
    <t>Home 3</t>
  </si>
  <si>
    <t>Home 4</t>
  </si>
  <si>
    <t>Home 5</t>
  </si>
  <si>
    <t>Postal code</t>
  </si>
  <si>
    <t>City / town</t>
  </si>
  <si>
    <r>
      <t>Estimated date of operation</t>
    </r>
    <r>
      <rPr>
        <vertAlign val="superscript"/>
        <sz val="12"/>
        <color theme="1"/>
        <rFont val="Calibri"/>
        <family val="2"/>
        <scheme val="minor"/>
      </rPr>
      <t>1</t>
    </r>
  </si>
  <si>
    <r>
      <t>Flexible care options</t>
    </r>
    <r>
      <rPr>
        <vertAlign val="superscript"/>
        <sz val="12"/>
        <color theme="1"/>
        <rFont val="Calibri"/>
        <family val="2"/>
        <scheme val="minor"/>
      </rPr>
      <t>2</t>
    </r>
  </si>
  <si>
    <r>
      <t>Total number of planned closure days</t>
    </r>
    <r>
      <rPr>
        <vertAlign val="superscript"/>
        <sz val="12"/>
        <color theme="1"/>
        <rFont val="Calibri"/>
        <family val="2"/>
        <scheme val="minor"/>
      </rPr>
      <t>3</t>
    </r>
  </si>
  <si>
    <t>Infant</t>
  </si>
  <si>
    <t>Estimated number of children</t>
  </si>
  <si>
    <t>Base fees</t>
  </si>
  <si>
    <r>
      <t>Projected annual home service days</t>
    </r>
    <r>
      <rPr>
        <vertAlign val="superscript"/>
        <sz val="12"/>
        <color theme="1"/>
        <rFont val="Calibri"/>
        <family val="2"/>
        <scheme val="minor"/>
      </rPr>
      <t>4,5</t>
    </r>
  </si>
  <si>
    <t>Toddler</t>
  </si>
  <si>
    <t>Projected annual home service days</t>
  </si>
  <si>
    <t>Preschool</t>
  </si>
  <si>
    <t>Kindergarten</t>
  </si>
  <si>
    <t>Full-day</t>
  </si>
  <si>
    <t>Before &amp; after</t>
  </si>
  <si>
    <r>
      <rPr>
        <vertAlign val="superscript"/>
        <sz val="12"/>
        <color theme="1"/>
        <rFont val="Calibri"/>
        <family val="2"/>
        <scheme val="minor"/>
      </rPr>
      <t>1</t>
    </r>
    <r>
      <rPr>
        <sz val="12"/>
        <color theme="1"/>
        <rFont val="Calibri"/>
        <family val="2"/>
        <scheme val="minor"/>
      </rPr>
      <t>We will follow up with you within 6 months of the estimated date to confirm the new homes are operational. If they are not yet active, we will work with you to determine your plans</t>
    </r>
  </si>
  <si>
    <r>
      <rPr>
        <vertAlign val="superscript"/>
        <sz val="12"/>
        <color theme="1"/>
        <rFont val="Calibri"/>
        <family val="2"/>
        <scheme val="minor"/>
      </rPr>
      <t>2</t>
    </r>
    <r>
      <rPr>
        <sz val="12"/>
        <color theme="1"/>
        <rFont val="Calibri"/>
        <family val="2"/>
        <scheme val="minor"/>
      </rPr>
      <t>Flexible care options: Indicate if you plan to offer flexible care options at each new home, such as evening care, more than 9 hours of care, weekend care, or overnight care</t>
    </r>
  </si>
  <si>
    <r>
      <rPr>
        <vertAlign val="superscript"/>
        <sz val="12"/>
        <color theme="1"/>
        <rFont val="Calibri"/>
        <family val="2"/>
        <scheme val="minor"/>
      </rPr>
      <t>3</t>
    </r>
    <r>
      <rPr>
        <sz val="12"/>
        <color theme="1"/>
        <rFont val="Calibri"/>
        <family val="2"/>
        <scheme val="minor"/>
      </rPr>
      <t>Planned closure days: Effective January 1, 2025, EDU requires that CWELCC agencies do not exceed two consecutive weeks of program closure, and not more than four weeks of closure within a calendar year where families are charged base fees, including statutory holidays. Planned closure days count as service days and qualify for CWELCC funding. Unpaid closure days are days where the home is closed and fees are not charged. These are not service days and may impact CWELCC funding</t>
    </r>
  </si>
  <si>
    <r>
      <rPr>
        <vertAlign val="superscript"/>
        <sz val="12"/>
        <color theme="1"/>
        <rFont val="Calibri"/>
        <family val="2"/>
        <scheme val="minor"/>
      </rPr>
      <t>4</t>
    </r>
    <r>
      <rPr>
        <sz val="12"/>
        <color theme="1"/>
        <rFont val="Calibri"/>
        <family val="2"/>
        <scheme val="minor"/>
      </rPr>
      <t>Number of annual home service days: The number of days (24h period) a licensed home accepts children into care within a calendar year (January 1 - December 31) for which base fees are charged to parents, as per your Parent Handbook</t>
    </r>
  </si>
  <si>
    <r>
      <rPr>
        <vertAlign val="superscript"/>
        <sz val="12"/>
        <color theme="1"/>
        <rFont val="Calibri"/>
        <family val="2"/>
        <scheme val="minor"/>
      </rPr>
      <t>5</t>
    </r>
    <r>
      <rPr>
        <sz val="12"/>
        <color theme="1"/>
        <rFont val="Calibri"/>
        <family val="2"/>
        <scheme val="minor"/>
      </rPr>
      <t>Typically, providers have 261 service days in a year (365 days, less 104 weekend days)</t>
    </r>
  </si>
  <si>
    <t>Has your agency begun promoting and marketing the new spaces to families? Explain all strategies to increase enrollment</t>
  </si>
  <si>
    <t>Do you have a waitlist for the new spaces?</t>
  </si>
  <si>
    <r>
      <rPr>
        <b/>
        <sz val="12"/>
        <color theme="1"/>
        <rFont val="Calibri"/>
        <family val="2"/>
        <scheme val="minor"/>
      </rPr>
      <t>For new agencies only</t>
    </r>
    <r>
      <rPr>
        <sz val="12"/>
        <color theme="1"/>
        <rFont val="Calibri"/>
        <family val="2"/>
        <scheme val="minor"/>
      </rPr>
      <t>: Explain how you will recruit new home providers</t>
    </r>
  </si>
  <si>
    <r>
      <rPr>
        <b/>
        <sz val="12"/>
        <color theme="1"/>
        <rFont val="Calibri"/>
        <family val="2"/>
        <scheme val="minor"/>
      </rPr>
      <t>For new agencies only</t>
    </r>
    <r>
      <rPr>
        <sz val="12"/>
        <color theme="1"/>
        <rFont val="Calibri"/>
        <family val="2"/>
        <scheme val="minor"/>
      </rPr>
      <t>: Do you currently have child care presence in Peel? If so, list the locations</t>
    </r>
  </si>
  <si>
    <r>
      <rPr>
        <b/>
        <sz val="12"/>
        <color theme="1"/>
        <rFont val="Calibri"/>
        <family val="2"/>
        <scheme val="minor"/>
      </rPr>
      <t>For new agencies only</t>
    </r>
    <r>
      <rPr>
        <sz val="12"/>
        <color theme="1"/>
        <rFont val="Calibri"/>
        <family val="2"/>
        <scheme val="minor"/>
      </rPr>
      <t>: Demonstrate your understanding of Peel's child care community (for example, by providing statistics about children and families, diverse populations, underserved communities)</t>
    </r>
  </si>
  <si>
    <t>RECE home visitor salaries and home provider payments</t>
  </si>
  <si>
    <r>
      <t>Enter the hourly base wage</t>
    </r>
    <r>
      <rPr>
        <vertAlign val="superscript"/>
        <sz val="12"/>
        <color theme="1"/>
        <rFont val="Calibri"/>
        <family val="2"/>
        <scheme val="minor"/>
      </rPr>
      <t>1</t>
    </r>
    <r>
      <rPr>
        <sz val="12"/>
        <color theme="1"/>
        <rFont val="Calibri"/>
        <family val="2"/>
        <scheme val="minor"/>
      </rPr>
      <t xml:space="preserve"> you plan to pay Home Visitors (Registered Early Childhood Educators (RECEs))</t>
    </r>
    <r>
      <rPr>
        <vertAlign val="superscript"/>
        <sz val="12"/>
        <color theme="1"/>
        <rFont val="Calibri"/>
        <family val="2"/>
        <scheme val="minor"/>
      </rPr>
      <t>2</t>
    </r>
    <r>
      <rPr>
        <sz val="12"/>
        <color theme="1"/>
        <rFont val="Calibri"/>
        <family val="2"/>
        <scheme val="minor"/>
      </rPr>
      <t>:</t>
    </r>
  </si>
  <si>
    <r>
      <rPr>
        <vertAlign val="superscript"/>
        <sz val="12"/>
        <color theme="1"/>
        <rFont val="Calibri"/>
        <family val="2"/>
        <scheme val="minor"/>
      </rPr>
      <t>1</t>
    </r>
    <r>
      <rPr>
        <sz val="12"/>
        <color theme="1"/>
        <rFont val="Calibri"/>
        <family val="2"/>
        <scheme val="minor"/>
      </rPr>
      <t>Do not include additional funding supports, such as Wage Enhancement Grant (WEG) or Home Child Care Enhancement Grant (HCCEG)</t>
    </r>
  </si>
  <si>
    <r>
      <rPr>
        <vertAlign val="superscript"/>
        <sz val="12"/>
        <color theme="1"/>
        <rFont val="Calibri"/>
        <family val="2"/>
        <scheme val="minor"/>
      </rPr>
      <t>2</t>
    </r>
    <r>
      <rPr>
        <sz val="12"/>
        <color theme="1"/>
        <rFont val="Calibri"/>
        <family val="2"/>
        <scheme val="minor"/>
      </rPr>
      <t>As part of the CWELCC Expansion Application review process, Peel assesses how the base wages you pay to Home Visitors align with the 2024 GTA living wage of $26 per hour</t>
    </r>
  </si>
  <si>
    <t>Access &amp; inclusion</t>
  </si>
  <si>
    <t>Will these new spaces support increased access to child care for diverse and underrepresented populations, such as low-income families, children from diverse communities, children who need extra support, and Francophone and Indigenous children? If yes, please explain:</t>
  </si>
  <si>
    <t>Fees attestation</t>
  </si>
  <si>
    <t>Please read and sign the fees attestation below:</t>
  </si>
  <si>
    <r>
      <t xml:space="preserve">I/we understand that the base fees are any fee or part of a fee that is charged in respect of a child for child care, including anything a licensee is required to provide under the </t>
    </r>
    <r>
      <rPr>
        <i/>
        <sz val="12"/>
        <color theme="1"/>
        <rFont val="Calibri"/>
        <family val="2"/>
        <scheme val="minor"/>
      </rPr>
      <t>Child Care and Early Years Act, 2014</t>
    </r>
    <r>
      <rPr>
        <sz val="12"/>
        <color theme="1"/>
        <rFont val="Calibri"/>
        <family val="2"/>
        <scheme val="minor"/>
      </rPr>
      <t xml:space="preserve"> (CCEYA), or anything a licensee requires the parent to purchase from the licensee, but does not include a non-base fee.</t>
    </r>
  </si>
  <si>
    <t>I/we understand that the non-base fees are defined in the CCEYA as:</t>
  </si>
  <si>
    <t>(a) any fees charged for optional items or optional services, such as transportation or field trips, or</t>
  </si>
  <si>
    <t>(b) any fees charged pursuant to an agreement between the parent and the licensee in respect of circumstances where the parent fails to meet the terms of the agreement (for example, fees for picking up a child late, or fees to obtain items that the parent agreed to provide for their child but failed to provide)</t>
  </si>
  <si>
    <t xml:space="preserve">I/we understand that base fees are capped at $22 per day as per the CCEYA in order to participate in the CWELCC program. </t>
  </si>
  <si>
    <t>Name of authorized signing officer</t>
  </si>
  <si>
    <t>Date</t>
  </si>
  <si>
    <t xml:space="preserve">CWELCC Cost-Based Child Care Funding Estimator </t>
  </si>
  <si>
    <t>This tab is for informational purposes only. It will be used by Peel staff to assess financial viability</t>
  </si>
  <si>
    <r>
      <t xml:space="preserve">The CWELCC Cost-Based Child Care Funding Estimator ("Estimator") is a tool developed by the Ministry of Education that can be used to estimate the cost-based funding that a CWELCC-enrolled licensee may receive in 2025. Click </t>
    </r>
    <r>
      <rPr>
        <u/>
        <sz val="12"/>
        <color rgb="FF0070C0"/>
        <rFont val="Calibri"/>
        <family val="2"/>
        <scheme val="minor"/>
      </rPr>
      <t>here</t>
    </r>
    <r>
      <rPr>
        <sz val="12"/>
        <rFont val="Calibri"/>
        <family val="2"/>
        <scheme val="minor"/>
      </rPr>
      <t xml:space="preserve"> for a link to the calculator. Please note that this information will only be used to assess financial viability. There may be differences between the results in this spreadsheet and your CWELCC allocation (if approved), which is subject to review by Peel Region.</t>
    </r>
  </si>
  <si>
    <t>Based on the information entered in this CWELCC expansion application, your 12-month cost-based funding allocation for the expanded homes may be approx.:</t>
  </si>
  <si>
    <t>*See below for details</t>
  </si>
  <si>
    <t>T1. Program cost allocation</t>
  </si>
  <si>
    <t>T2. Allocation in lieu of profit / surplus</t>
  </si>
  <si>
    <t>T3. Expected base fee revenue offset</t>
  </si>
  <si>
    <t>(1A) Benchmark allocation</t>
  </si>
  <si>
    <t>(1) Flat amount</t>
  </si>
  <si>
    <t>(1) Estimated base fee revenue</t>
  </si>
  <si>
    <t>Provider compensation</t>
  </si>
  <si>
    <t>(1A) Annual amount</t>
  </si>
  <si>
    <t>Total</t>
  </si>
  <si>
    <t># of children</t>
  </si>
  <si>
    <t>Variable per active home-day</t>
  </si>
  <si>
    <t>Active home-days</t>
  </si>
  <si>
    <t>GAF</t>
  </si>
  <si>
    <t>Amount</t>
  </si>
  <si>
    <t>(1B) Proration</t>
  </si>
  <si>
    <t>Home service days</t>
  </si>
  <si>
    <t>Flat amount (1A x 1B)</t>
  </si>
  <si>
    <t>Base fee revenue</t>
  </si>
  <si>
    <t>(2) Base amount</t>
  </si>
  <si>
    <t>(2A) Program cost allocation</t>
  </si>
  <si>
    <t>Visitor compensation</t>
  </si>
  <si>
    <t>(2B) Base rate</t>
  </si>
  <si>
    <t>Kinder-garten</t>
  </si>
  <si>
    <t>Variable benchmark</t>
  </si>
  <si>
    <t>Ancillary multiplier</t>
  </si>
  <si>
    <t>Base amount (2A x 2B)</t>
  </si>
  <si>
    <t>(3) Premium amount</t>
  </si>
  <si>
    <t>(3A) Total benchmark allocation</t>
  </si>
  <si>
    <t>(3B) Premium rate</t>
  </si>
  <si>
    <t>(2) Factor to account for vacancies</t>
  </si>
  <si>
    <t>Agency operations component (variable)</t>
  </si>
  <si>
    <t>Premium amount (3A x 3B)</t>
  </si>
  <si>
    <t>Agency operations component (fixed)</t>
  </si>
  <si>
    <t>Fixed benchmark</t>
  </si>
  <si>
    <t>Proration</t>
  </si>
  <si>
    <t>(1B) Top-up allocation</t>
  </si>
  <si>
    <t>Fixed component of benchmark allocation</t>
  </si>
  <si>
    <t>Growth multiplier</t>
  </si>
  <si>
    <t>Benchmark allocation for variable components</t>
  </si>
  <si>
    <t>CWELCC Financial Reporting</t>
  </si>
  <si>
    <r>
      <rPr>
        <sz val="12"/>
        <rFont val="Calibri"/>
        <family val="2"/>
        <scheme val="minor"/>
      </rPr>
      <t xml:space="preserve">Please refer to </t>
    </r>
    <r>
      <rPr>
        <u/>
        <sz val="12"/>
        <color rgb="FF0070C0"/>
        <rFont val="Calibri"/>
        <family val="2"/>
        <scheme val="minor"/>
      </rPr>
      <t>Peel's 2025 CWELCC funding guideline</t>
    </r>
    <r>
      <rPr>
        <u/>
        <sz val="12"/>
        <rFont val="Calibri"/>
        <family val="2"/>
        <scheme val="minor"/>
      </rPr>
      <t xml:space="preserve"> </t>
    </r>
    <r>
      <rPr>
        <sz val="12"/>
        <rFont val="Calibri"/>
        <family val="2"/>
        <scheme val="minor"/>
      </rPr>
      <t>to ensure that projected expenses include all mandatory program requirements</t>
    </r>
  </si>
  <si>
    <t>REQUIRED: Operating Budget - Revenues</t>
  </si>
  <si>
    <r>
      <t xml:space="preserve">Important: Only type information in </t>
    </r>
    <r>
      <rPr>
        <b/>
        <sz val="12"/>
        <rFont val="Calibri"/>
        <family val="2"/>
        <scheme val="minor"/>
      </rPr>
      <t>green cells</t>
    </r>
  </si>
  <si>
    <t>REVENUE (0-6 Yrs)</t>
  </si>
  <si>
    <t>Projected Revenue</t>
  </si>
  <si>
    <t>Month 1</t>
  </si>
  <si>
    <t>Month 2</t>
  </si>
  <si>
    <t>Month 3</t>
  </si>
  <si>
    <t>Month 4</t>
  </si>
  <si>
    <t>Month 5</t>
  </si>
  <si>
    <t>Month 6</t>
  </si>
  <si>
    <t>Month 7</t>
  </si>
  <si>
    <t>Month 8</t>
  </si>
  <si>
    <t>Month 9</t>
  </si>
  <si>
    <t>Month 10</t>
  </si>
  <si>
    <t>Month 11</t>
  </si>
  <si>
    <t>Month 12</t>
  </si>
  <si>
    <t>Total
(12 Months)</t>
  </si>
  <si>
    <r>
      <rPr>
        <b/>
        <i/>
        <sz val="12"/>
        <rFont val="Calibri"/>
        <family val="2"/>
        <scheme val="minor"/>
      </rPr>
      <t>Note:</t>
    </r>
    <r>
      <rPr>
        <i/>
        <sz val="12"/>
        <rFont val="Calibri"/>
        <family val="2"/>
        <scheme val="minor"/>
      </rPr>
      <t xml:space="preserve"> Enter Current and Projected Revenue for Existing Homes (not relevant for new agencies)</t>
    </r>
  </si>
  <si>
    <t xml:space="preserve">If required, the Revenue formulas in green cells below can be typed over with actual monthly revenue, otherwise the amount in column C will be divided by 12 months and columns D to O will be prepopulated. </t>
  </si>
  <si>
    <t>2025 CWELCC cost-based funding allocation (exclude In Lieu of Surplus/Profit)</t>
  </si>
  <si>
    <t>Projected Base Fee Revenue (Parental Fees)</t>
  </si>
  <si>
    <t>Other (provide description -- i.e., non-base expense)</t>
  </si>
  <si>
    <t>Total Revenue before Expansion</t>
  </si>
  <si>
    <r>
      <rPr>
        <b/>
        <i/>
        <sz val="12"/>
        <rFont val="Calibri"/>
        <family val="2"/>
        <scheme val="minor"/>
      </rPr>
      <t xml:space="preserve">Note: </t>
    </r>
    <r>
      <rPr>
        <i/>
        <sz val="12"/>
        <rFont val="Calibri"/>
        <family val="2"/>
        <scheme val="minor"/>
      </rPr>
      <t xml:space="preserve"> Projected Revenue for Expansion Homes</t>
    </r>
  </si>
  <si>
    <t>2025 CWELCC cost-based funding allocation (excludes In Lieu of Surplus/Profit)</t>
  </si>
  <si>
    <t>Total Expansion Revenue</t>
  </si>
  <si>
    <t>Total Revenue</t>
  </si>
  <si>
    <t>REQUIRED: Operating Budget - All expenses should be Attributable, Appropriate and Reasonable to Child Care</t>
  </si>
  <si>
    <r>
      <t xml:space="preserve">Note: Provide your overall operating budget for </t>
    </r>
    <r>
      <rPr>
        <u/>
        <sz val="12"/>
        <rFont val="Calibri"/>
        <family val="2"/>
        <scheme val="minor"/>
      </rPr>
      <t>all homes in Peel</t>
    </r>
    <r>
      <rPr>
        <sz val="12"/>
        <rFont val="Calibri"/>
        <family val="2"/>
        <scheme val="minor"/>
      </rPr>
      <t xml:space="preserve"> (existing homes (if applicable) plus net new expansion homes)</t>
    </r>
  </si>
  <si>
    <t>EXPENSES (0-6 Yrs)</t>
  </si>
  <si>
    <r>
      <t xml:space="preserve">Definition Code </t>
    </r>
    <r>
      <rPr>
        <b/>
        <sz val="10"/>
        <color theme="0"/>
        <rFont val="Calibri"/>
        <family val="2"/>
        <scheme val="minor"/>
      </rPr>
      <t>(see tab 4b for details)</t>
    </r>
  </si>
  <si>
    <t>SALARY COSTS (SALARIES &amp; BENEFITS)</t>
  </si>
  <si>
    <t>Program Related Salaries &amp; Benefits (excluding supervisors and management)</t>
  </si>
  <si>
    <t>411a</t>
  </si>
  <si>
    <t>Supervisor(s) / Home Visitors Related Salaries &amp; Benefits (excluding management)</t>
  </si>
  <si>
    <t>411b</t>
  </si>
  <si>
    <t>Admin Salaries &amp; Benefits (excluding management)</t>
  </si>
  <si>
    <t>411c</t>
  </si>
  <si>
    <t xml:space="preserve">Management Salaries &amp; Benefits </t>
  </si>
  <si>
    <t>411d</t>
  </si>
  <si>
    <t>Other (provide description)</t>
  </si>
  <si>
    <t>411e</t>
  </si>
  <si>
    <t>OCCUPANCY</t>
  </si>
  <si>
    <t>Rental of Office / Building</t>
  </si>
  <si>
    <t>421a</t>
  </si>
  <si>
    <t>Property Tax</t>
  </si>
  <si>
    <t>421b</t>
  </si>
  <si>
    <t>Property Insurance</t>
  </si>
  <si>
    <t>421c</t>
  </si>
  <si>
    <t>Property Maintenance Fees</t>
  </si>
  <si>
    <t>421d</t>
  </si>
  <si>
    <t>Utilities</t>
  </si>
  <si>
    <t>421f</t>
  </si>
  <si>
    <t>Mortgage Payment (include interest and principal)</t>
  </si>
  <si>
    <t>421g</t>
  </si>
  <si>
    <t>421h</t>
  </si>
  <si>
    <t>NUTRITION (PROGRAM RELATED)</t>
  </si>
  <si>
    <t>Food Costs</t>
  </si>
  <si>
    <t>431a</t>
  </si>
  <si>
    <t>Catering Service</t>
  </si>
  <si>
    <t>431b</t>
  </si>
  <si>
    <t>431c</t>
  </si>
  <si>
    <t>PROGRAM</t>
  </si>
  <si>
    <t>Program Supplies</t>
  </si>
  <si>
    <t>441a</t>
  </si>
  <si>
    <t>441b</t>
  </si>
  <si>
    <t>GENERAL ADMINISTRATION</t>
  </si>
  <si>
    <t>Advertising and Promotions</t>
  </si>
  <si>
    <t>451a</t>
  </si>
  <si>
    <t>Amortization / Depreciation</t>
  </si>
  <si>
    <t>451b</t>
  </si>
  <si>
    <t xml:space="preserve">Auditing </t>
  </si>
  <si>
    <t>451c</t>
  </si>
  <si>
    <t>Bad Debts</t>
  </si>
  <si>
    <t>451d</t>
  </si>
  <si>
    <t>Accounting / Bookkeeping</t>
  </si>
  <si>
    <t>451e</t>
  </si>
  <si>
    <t xml:space="preserve">Central Allocated Administration </t>
  </si>
  <si>
    <t>451f</t>
  </si>
  <si>
    <t>Insurance</t>
  </si>
  <si>
    <t>451g</t>
  </si>
  <si>
    <t>Interest</t>
  </si>
  <si>
    <t>451h</t>
  </si>
  <si>
    <t>Bank Charges</t>
  </si>
  <si>
    <t>451i</t>
  </si>
  <si>
    <t>Legal</t>
  </si>
  <si>
    <t>451j</t>
  </si>
  <si>
    <t xml:space="preserve">Management Fee </t>
  </si>
  <si>
    <t>451k</t>
  </si>
  <si>
    <t>Office and General</t>
  </si>
  <si>
    <t>451l</t>
  </si>
  <si>
    <t>Telephone &amp; Internet</t>
  </si>
  <si>
    <t>451m</t>
  </si>
  <si>
    <t>Professional and Consulting Fees</t>
  </si>
  <si>
    <t>451n</t>
  </si>
  <si>
    <t>Professional Dues</t>
  </si>
  <si>
    <t>451o</t>
  </si>
  <si>
    <t xml:space="preserve">Vehicles / Transportation (reimbursement for Mileage only) </t>
  </si>
  <si>
    <t>451p</t>
  </si>
  <si>
    <t>451q</t>
  </si>
  <si>
    <t>OTHER</t>
  </si>
  <si>
    <t xml:space="preserve">Payment to Home Child Care Providers </t>
  </si>
  <si>
    <t>461a</t>
  </si>
  <si>
    <t>Repairs &amp; Maintenance</t>
  </si>
  <si>
    <t>461b</t>
  </si>
  <si>
    <t xml:space="preserve">Franchise fees </t>
  </si>
  <si>
    <t>461c</t>
  </si>
  <si>
    <t>Other (provide description, non-base expenses)</t>
  </si>
  <si>
    <t>461d</t>
  </si>
  <si>
    <t>Total Expenses</t>
  </si>
  <si>
    <t>EXCESS OF REVENUE AND EXPENSES</t>
  </si>
  <si>
    <t>OTHER FINANCIAL INSTRUMENTS</t>
  </si>
  <si>
    <t>Explanation / Comments</t>
  </si>
  <si>
    <t>Personal Savings &amp; Investments</t>
  </si>
  <si>
    <r>
      <rPr>
        <b/>
        <sz val="12"/>
        <color theme="1"/>
        <rFont val="Calibri"/>
        <family val="2"/>
        <scheme val="minor"/>
      </rPr>
      <t xml:space="preserve">Please submit supporting documentation
</t>
    </r>
    <r>
      <rPr>
        <sz val="12"/>
        <color theme="1"/>
        <rFont val="Calibri"/>
        <family val="2"/>
        <scheme val="minor"/>
      </rPr>
      <t>Examples: Bank Statement, Line of Credit Limit statement, Investor's agreements</t>
    </r>
  </si>
  <si>
    <t>Family, Friends and Related Parties Loans</t>
  </si>
  <si>
    <t>Lines of Credit</t>
  </si>
  <si>
    <t>Professional Investors</t>
  </si>
  <si>
    <t>Retained Earnings</t>
  </si>
  <si>
    <t>Financial Reporting - Definition Codes</t>
  </si>
  <si>
    <t xml:space="preserve">Refer to the definitions below to complete the expenses listed in tab '4a. Financial Reporting' </t>
  </si>
  <si>
    <t>Expense Category</t>
  </si>
  <si>
    <t>Code</t>
  </si>
  <si>
    <t>Definitions</t>
  </si>
  <si>
    <r>
      <t>Program Related Salaries &amp; Benefits are program staff that is counting towards ratio requirements under the Child Care and Early Years Act, 2014.</t>
    </r>
    <r>
      <rPr>
        <sz val="8"/>
        <rFont val="Calibri"/>
        <family val="2"/>
        <scheme val="minor"/>
      </rPr>
      <t xml:space="preserve"> 
</t>
    </r>
    <r>
      <rPr>
        <sz val="12"/>
        <rFont val="Calibri"/>
        <family val="2"/>
        <scheme val="minor"/>
      </rPr>
      <t>Gross salaries and benefits expense for all the employees of the organization except Management Fees. This gross amount represents the total compensation employees received including any funding used for salary and benefits funded by the Region.</t>
    </r>
  </si>
  <si>
    <t xml:space="preserve">Gross salaries and benefits expense for all the employees of the organization except Management Fees. This gross amount represents the total compensation employees received including any funding used for salary and benefits funded by the Region. </t>
  </si>
  <si>
    <t>Other - Salary Costs</t>
  </si>
  <si>
    <t>Provide description of other salary and or benefits cost</t>
  </si>
  <si>
    <t>The gross amount represents the total rent cost as per the rental/lease agreement without deducting any grants</t>
  </si>
  <si>
    <t>Property taxes incurred during the calendar year</t>
  </si>
  <si>
    <t>Insurance expense related to the property only</t>
  </si>
  <si>
    <t>Includes property management / maintenance fees</t>
  </si>
  <si>
    <t>Utilities (examples: water, electricity, gas, HWT)</t>
  </si>
  <si>
    <t>Payments made to a lender for the purposes of purchasing a property. Payments include the repayment of the loan (principal) and the interest of the loan (cost to borrow)</t>
  </si>
  <si>
    <t>Other - Occupancy Costs</t>
  </si>
  <si>
    <t xml:space="preserve">Provide description of other occupancy costs </t>
  </si>
  <si>
    <t>Includes associated food costs for the children (in other words, food preparation)</t>
  </si>
  <si>
    <t>Costs of catering service</t>
  </si>
  <si>
    <t>Other - Food Costs</t>
  </si>
  <si>
    <t>Provide description of other food costs</t>
  </si>
  <si>
    <t>Include all related program costs</t>
  </si>
  <si>
    <t>Other - Program Supplies</t>
  </si>
  <si>
    <t>Provide description of other program costs</t>
  </si>
  <si>
    <t>Advertising &amp; promotion costs (examples: payments to the franchisor advertisements, website, flyers, and print materials)</t>
  </si>
  <si>
    <t>Allocated cost for the year of tangible and intangible assets over its useful life</t>
  </si>
  <si>
    <t>Auditing</t>
  </si>
  <si>
    <t>Auditing cost paid to a Licensed Public Accountant for audited financial statements</t>
  </si>
  <si>
    <t>Receivable that is deemed to be uncollectible</t>
  </si>
  <si>
    <t>Bookkeeping cost paid to a third-party accountant providing accounting services</t>
  </si>
  <si>
    <t>Head office allocated administration costs for multi-site and multi-service organizations that can be attributed to operating child care for eligible children only (examples: administration, accounting, human resources salaries, and head office expenses)</t>
  </si>
  <si>
    <t>Insurance costs (examples: Commercial General Liability insurance, Director liability, and Automobile insurance liability (if applicable))</t>
  </si>
  <si>
    <t>Interest expenses</t>
  </si>
  <si>
    <t>Bank charges</t>
  </si>
  <si>
    <t>Legal Fees</t>
  </si>
  <si>
    <t>Legal costs (examples: Lawyer’s fees, court fees)</t>
  </si>
  <si>
    <t>A fee paid by the owners to a person or company for managing the child care operation. This must not include management fees paid relating to investments and royalty fees</t>
  </si>
  <si>
    <t>Office &amp; general expenses (examples: office supplies, postage, courier, printing, photocopier rental and maintenance, office equipment maintenance, collection fees, minor miscellaneous expenses)</t>
  </si>
  <si>
    <t>Telephone, internet, and fax costs paid to providers</t>
  </si>
  <si>
    <t>Professional and consulting fees (exclude professional dues and management fees relating to investments)</t>
  </si>
  <si>
    <t>Fees paid for memberships to professional associations or regulatory bodies, which are necessary to maintain a professional status</t>
  </si>
  <si>
    <t>If the providers use the vehicles for the transportation of children: Lease costs and costs related to operating and maintaining vehicles used for business purposes, including fuel, maintenance, and repair and if the expense is Attributable, Appropriate and Reasonable and paid as a Mileage expense, is eligible.</t>
  </si>
  <si>
    <t xml:space="preserve">Other - General Administration </t>
  </si>
  <si>
    <t xml:space="preserve">Provide description of other General Administration costs </t>
  </si>
  <si>
    <t>Payment to Home Child Care Providers (only applicable to licensed home child care agencies)</t>
  </si>
  <si>
    <t>Compensation for home child care providers</t>
  </si>
  <si>
    <t>General repairs and maintenance expenses</t>
  </si>
  <si>
    <t>Franchise Fees</t>
  </si>
  <si>
    <t>The initial and ongoing payments for the right to use the franchisor's brand, business model and support services</t>
  </si>
  <si>
    <t>Other - Other</t>
  </si>
  <si>
    <t xml:space="preserve"> Input any expenses not covered by non-base fees</t>
  </si>
  <si>
    <t>LHCC Expansion Funding:
Start-up Grant Application</t>
  </si>
  <si>
    <t>The Start-up Grant must support the creation of new community-based, full-day licensed child care spaces. Approved funding is provided for eligible expenses to meet Ministry of Education (EDU) licensing requirements to create new licensed spaces. Expenses must be associated with expansion, and can include play materials, equipment, and furnishings for the new licensed spaces. Please refer to the Expansion Funding Guideline for LHCC for details</t>
  </si>
  <si>
    <t>Number of requested new homes in Peel</t>
  </si>
  <si>
    <r>
      <rPr>
        <u/>
        <sz val="12"/>
        <rFont val="Calibri"/>
        <family val="2"/>
        <scheme val="minor"/>
      </rPr>
      <t>Notes</t>
    </r>
    <r>
      <rPr>
        <sz val="12"/>
        <rFont val="Calibri"/>
        <family val="2"/>
        <scheme val="minor"/>
      </rPr>
      <t>:</t>
    </r>
  </si>
  <si>
    <t>• Expenses must be associated with expansion that creates new licensed home child care spaces. To be eligible, LHCC agencies must submit a Start-up Grant application for expanded homes beyond those currently listed in their licence issued by EDU, which will result in the creation of new licensed home child care spaces</t>
  </si>
  <si>
    <t>• To access funding, you must agree to the terms outlined in the Expansion Funding Guideline and the funding agreement</t>
  </si>
  <si>
    <t>• You must agree to spend the grant and open the new licensed home child care spaces by December 31, 2026</t>
  </si>
  <si>
    <t>Equipment / Furniture</t>
  </si>
  <si>
    <t>Play materials, equipment, and furnishings (both indoors and outdoors) as outlined in Section 27 of O. Reg. 137/15 under the Child Care and Early Years Act, 2014 that can be transferred between home child care providers as required</t>
  </si>
  <si>
    <r>
      <rPr>
        <b/>
        <sz val="12"/>
        <color theme="1"/>
        <rFont val="Calibri"/>
        <family val="2"/>
        <scheme val="minor"/>
      </rPr>
      <t>Note</t>
    </r>
    <r>
      <rPr>
        <sz val="12"/>
        <color theme="1"/>
        <rFont val="Calibri"/>
        <family val="2"/>
        <scheme val="minor"/>
      </rPr>
      <t>: Eligible items purchased with the Start-up Grant will remain the property of the LHCC agency</t>
    </r>
  </si>
  <si>
    <t>Project Benefits</t>
  </si>
  <si>
    <t>Explain how the proposed project will improve access to licensed child care in communities with vulnerable children and children from diverse populations, including:</t>
  </si>
  <si>
    <t>·</t>
  </si>
  <si>
    <t>Children living in low-income families</t>
  </si>
  <si>
    <t>Children who need extra support</t>
  </si>
  <si>
    <t>Indigenous children</t>
  </si>
  <si>
    <t>Black and other racialized children</t>
  </si>
  <si>
    <t>Children of newcomers to Canada</t>
  </si>
  <si>
    <t>Francophone children</t>
  </si>
  <si>
    <t>Ineligible Expenses</t>
  </si>
  <si>
    <t>Ineligible expenses include:</t>
  </si>
  <si>
    <t xml:space="preserve">Capital costs of construction for a newly-built head office </t>
  </si>
  <si>
    <t>Purchase of land or buildings</t>
  </si>
  <si>
    <t>Debt costs including principal and interest payments related to capital loans, mortgage financing, and operating loans</t>
  </si>
  <si>
    <t>Property taxes</t>
  </si>
  <si>
    <t xml:space="preserve">Costs to expand or create licensed child care spaces for programs that run before and/or after school or during school hours for kindergarten or school-age children </t>
  </si>
  <si>
    <t>Indoor and outdoor renovations, additions or repairs to home child care provider’s premises or potential home child care provider’s premises</t>
  </si>
  <si>
    <t>Before submitting, please check that you have included all required documents. Failure to submit a complete application package may result in delays in processing your request</t>
  </si>
  <si>
    <t>Application completeness</t>
  </si>
  <si>
    <t>Tab 1</t>
  </si>
  <si>
    <t>Licensing status</t>
  </si>
  <si>
    <t>Tab 2</t>
  </si>
  <si>
    <t>Existing assigned and active homes</t>
  </si>
  <si>
    <t>RECE base wage</t>
  </si>
  <si>
    <t>Base fee attestation</t>
  </si>
  <si>
    <t>Tab 3a</t>
  </si>
  <si>
    <t>Financial reporting</t>
  </si>
  <si>
    <t>Tab 4</t>
  </si>
  <si>
    <t>Expansion funding application</t>
  </si>
  <si>
    <t>Email submission checklist</t>
  </si>
  <si>
    <t>Document</t>
  </si>
  <si>
    <t>Action</t>
  </si>
  <si>
    <t>Choose from dropdown:</t>
  </si>
  <si>
    <r>
      <t>1) Fee schedule shared with parents</t>
    </r>
    <r>
      <rPr>
        <vertAlign val="superscript"/>
        <sz val="12"/>
        <color theme="1"/>
        <rFont val="Calibri"/>
        <family val="2"/>
        <scheme val="minor"/>
      </rPr>
      <t>1</t>
    </r>
  </si>
  <si>
    <r>
      <t>2) Audited Financial Statements for all centres outside of Peel for which you are a controlling owner</t>
    </r>
    <r>
      <rPr>
        <vertAlign val="superscript"/>
        <sz val="12"/>
        <color theme="1"/>
        <rFont val="Calibri"/>
        <family val="2"/>
        <scheme val="minor"/>
      </rPr>
      <t>2</t>
    </r>
  </si>
  <si>
    <r>
      <rPr>
        <vertAlign val="superscript"/>
        <sz val="12"/>
        <color theme="1"/>
        <rFont val="Calibri"/>
        <family val="2"/>
        <scheme val="minor"/>
      </rPr>
      <t>1</t>
    </r>
    <r>
      <rPr>
        <sz val="12"/>
        <color theme="1"/>
        <rFont val="Calibri"/>
        <family val="2"/>
        <scheme val="minor"/>
      </rPr>
      <t>New agencies must submit a proposed fee schedule to be shared with parents. Existing agencies must submit their current fee schedule that is shared with parents</t>
    </r>
  </si>
  <si>
    <r>
      <rPr>
        <vertAlign val="superscript"/>
        <sz val="12"/>
        <color theme="1"/>
        <rFont val="Calibri"/>
        <family val="2"/>
        <scheme val="minor"/>
      </rPr>
      <t>2</t>
    </r>
    <r>
      <rPr>
        <sz val="12"/>
        <color theme="1"/>
        <rFont val="Calibri"/>
        <family val="2"/>
        <scheme val="minor"/>
      </rPr>
      <t>If you have owned or operated licensed child care outside of Peel within the last two years, you must submit the most recent year's Audited Financial Statements for all sites. This is required for Peel to assess financial viability</t>
    </r>
  </si>
  <si>
    <t>Important: Once you submit your application, any change to the application may require a new submission</t>
  </si>
  <si>
    <t>Applying does not guarantee approval into the CWELCC program. All applications are subject to Peel’s review, as well as funding and space availability. Peel Region is not responsible for any liabilities or for the viability of new child care programs opening in Peel. Child care programs must make informed decisions based on their own research related to program expansion. If the child care provider is unable to meet child attendance minimums, Peel may reduce or stop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</si>
</sst>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quot;$&quot;#,##0.00;[Red]\-&quot;$&quot;#,##0.00"/>
    <numFmt numFmtId="165" formatCode="_-&quot;$&quot;* #,##0.00_-;\-&quot;$&quot;* #,##0.00_-;_-&quot;$&quot;* &quot;-&quot;??_-;_-@_-"/>
    <numFmt numFmtId="166" formatCode="_-* #,##0.00_-;\-* #,##0.00_-;_-* &quot;-&quot;??_-;_-@_-"/>
    <numFmt numFmtId="167" formatCode="&quot;$&quot;#,##0"/>
    <numFmt numFmtId="168" formatCode="&quot;$&quot;#,##0.00"/>
    <numFmt numFmtId="169" formatCode="&quot;$&quot;#,##0;[Red]\(&quot;$&quot;#,##0\)"/>
    <numFmt numFmtId="170" formatCode="[$-F800]dddd\,\ mmmm\ dd\,\ yyyy"/>
    <numFmt numFmtId="171" formatCode="_([$$-409]* #,##0.00_);_([$$-409]* \(#,##0.00\);_([$$-409]* &quot;-&quot;??_);_(@_)"/>
    <numFmt numFmtId="172" formatCode="mmm\ yyyy"/>
    <numFmt numFmtId="173" formatCode="mmm\ d\ yyyy"/>
  </numFmts>
  <fonts count="5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name val="Calibri"/>
      <family val="2"/>
      <scheme val="minor"/>
    </font>
    <font>
      <sz val="11"/>
      <color indexed="8"/>
      <name val="Calibri"/>
      <family val="2"/>
    </font>
    <font>
      <sz val="14"/>
      <color theme="1"/>
      <name val="Calibri"/>
      <family val="2"/>
      <scheme val="minor"/>
    </font>
    <font>
      <sz val="10"/>
      <name val="Arial"/>
      <family val="2"/>
    </font>
    <font>
      <sz val="12"/>
      <color theme="1"/>
      <name val="Calibri"/>
      <family val="2"/>
      <scheme val="minor"/>
    </font>
    <font>
      <sz val="8"/>
      <name val="Calibri"/>
      <family val="2"/>
      <scheme val="minor"/>
    </font>
    <font>
      <b/>
      <sz val="16"/>
      <color theme="0"/>
      <name val="Calibri"/>
      <family val="2"/>
      <scheme val="minor"/>
    </font>
    <font>
      <b/>
      <sz val="12"/>
      <color theme="1"/>
      <name val="Calibri"/>
      <family val="2"/>
      <scheme val="minor"/>
    </font>
    <font>
      <b/>
      <sz val="12"/>
      <color rgb="FFFF0000"/>
      <name val="Calibri"/>
      <family val="2"/>
      <scheme val="minor"/>
    </font>
    <font>
      <b/>
      <sz val="14"/>
      <name val="Calibri"/>
      <family val="2"/>
      <scheme val="minor"/>
    </font>
    <font>
      <b/>
      <sz val="14"/>
      <color theme="1"/>
      <name val="Calibri"/>
      <family val="2"/>
      <scheme val="minor"/>
    </font>
    <font>
      <b/>
      <sz val="12"/>
      <color theme="0"/>
      <name val="Calibri"/>
      <family val="2"/>
      <scheme val="minor"/>
    </font>
    <font>
      <sz val="12"/>
      <color theme="0"/>
      <name val="Calibri"/>
      <family val="2"/>
      <scheme val="minor"/>
    </font>
    <font>
      <i/>
      <sz val="11"/>
      <color theme="1"/>
      <name val="Calibri"/>
      <family val="2"/>
      <scheme val="minor"/>
    </font>
    <font>
      <b/>
      <sz val="16"/>
      <name val="Calibri"/>
      <family val="2"/>
      <scheme val="minor"/>
    </font>
    <font>
      <sz val="12"/>
      <name val="Calibri"/>
      <family val="2"/>
      <scheme val="minor"/>
    </font>
    <font>
      <sz val="12"/>
      <color rgb="FFFF0000"/>
      <name val="Calibri"/>
      <family val="2"/>
      <scheme val="minor"/>
    </font>
    <font>
      <b/>
      <sz val="30"/>
      <name val="Calibri"/>
      <family val="2"/>
      <scheme val="minor"/>
    </font>
    <font>
      <u/>
      <sz val="12"/>
      <name val="Calibri"/>
      <family val="2"/>
      <scheme val="minor"/>
    </font>
    <font>
      <b/>
      <sz val="12"/>
      <color theme="4" tint="-0.249977111117893"/>
      <name val="Calibri"/>
      <family val="2"/>
      <scheme val="minor"/>
    </font>
    <font>
      <u/>
      <sz val="12"/>
      <color theme="10"/>
      <name val="Calibri"/>
      <family val="2"/>
      <scheme val="minor"/>
    </font>
    <font>
      <b/>
      <sz val="18"/>
      <name val="Calibri"/>
      <family val="2"/>
      <scheme val="minor"/>
    </font>
    <font>
      <vertAlign val="superscript"/>
      <sz val="12"/>
      <color theme="1"/>
      <name val="Calibri"/>
      <family val="2"/>
      <scheme val="minor"/>
    </font>
    <font>
      <u/>
      <sz val="12"/>
      <color theme="1"/>
      <name val="Calibri"/>
      <family val="2"/>
      <scheme val="minor"/>
    </font>
    <font>
      <i/>
      <sz val="12"/>
      <color theme="1"/>
      <name val="Calibri"/>
      <family val="2"/>
      <scheme val="minor"/>
    </font>
    <font>
      <b/>
      <sz val="22"/>
      <color theme="1"/>
      <name val="Calibri"/>
      <family val="2"/>
      <scheme val="minor"/>
    </font>
    <font>
      <b/>
      <sz val="12"/>
      <color rgb="FFC00000"/>
      <name val="Calibri"/>
      <family val="2"/>
      <scheme val="minor"/>
    </font>
    <font>
      <sz val="16"/>
      <color theme="1"/>
      <name val="Calibri"/>
      <family val="2"/>
      <scheme val="minor"/>
    </font>
    <font>
      <b/>
      <sz val="22"/>
      <name val="Calibri"/>
      <family val="2"/>
      <scheme val="minor"/>
    </font>
    <font>
      <b/>
      <sz val="14"/>
      <color rgb="FFFF0000"/>
      <name val="Calibri"/>
      <family val="2"/>
      <scheme val="minor"/>
    </font>
    <font>
      <u/>
      <sz val="11"/>
      <color theme="11"/>
      <name val="Calibri"/>
      <family val="2"/>
      <scheme val="minor"/>
    </font>
    <font>
      <u/>
      <sz val="12"/>
      <color theme="4"/>
      <name val="Calibri"/>
      <family val="2"/>
      <scheme val="minor"/>
    </font>
    <font>
      <u/>
      <sz val="11"/>
      <color theme="10"/>
      <name val="Calibri"/>
      <family val="2"/>
      <scheme val="minor"/>
    </font>
    <font>
      <i/>
      <sz val="11"/>
      <color theme="0" tint="-0.249977111117893"/>
      <name val="Calibri"/>
      <family val="2"/>
      <scheme val="minor"/>
    </font>
    <font>
      <u/>
      <sz val="10"/>
      <color theme="4"/>
      <name val="Calibri"/>
      <family val="2"/>
      <scheme val="minor"/>
    </font>
    <font>
      <sz val="11"/>
      <name val="Calibri"/>
      <family val="2"/>
      <scheme val="minor"/>
    </font>
    <font>
      <b/>
      <sz val="10"/>
      <color theme="0"/>
      <name val="Calibri"/>
      <family val="2"/>
      <scheme val="minor"/>
    </font>
    <font>
      <sz val="11"/>
      <color theme="1"/>
      <name val="Symbol"/>
      <family val="1"/>
      <charset val="2"/>
    </font>
    <font>
      <sz val="10"/>
      <color theme="1"/>
      <name val="Symbol"/>
      <family val="1"/>
      <charset val="2"/>
    </font>
    <font>
      <sz val="24"/>
      <color theme="1"/>
      <name val="Calibri"/>
      <family val="2"/>
      <scheme val="minor"/>
    </font>
    <font>
      <u/>
      <sz val="24"/>
      <color theme="1"/>
      <name val="Calibri"/>
      <family val="2"/>
      <scheme val="minor"/>
    </font>
    <font>
      <b/>
      <sz val="26"/>
      <color theme="1"/>
      <name val="Calibri"/>
      <family val="2"/>
      <scheme val="minor"/>
    </font>
    <font>
      <sz val="12"/>
      <name val="Calibri"/>
      <family val="2"/>
    </font>
    <font>
      <sz val="10"/>
      <name val="Calibri"/>
      <family val="2"/>
      <scheme val="minor"/>
    </font>
    <font>
      <i/>
      <sz val="12"/>
      <name val="Calibri"/>
      <family val="2"/>
      <scheme val="minor"/>
    </font>
    <font>
      <sz val="12"/>
      <color rgb="FF231F20"/>
      <name val="Avenir Next LT Pro"/>
      <family val="2"/>
    </font>
    <font>
      <sz val="12"/>
      <color rgb="FF231F20"/>
      <name val="Calibri"/>
      <family val="2"/>
      <scheme val="minor"/>
    </font>
    <font>
      <b/>
      <i/>
      <sz val="12"/>
      <name val="Calibri"/>
      <family val="2"/>
      <scheme val="minor"/>
    </font>
    <font>
      <u/>
      <sz val="12"/>
      <color rgb="FF0070C0"/>
      <name val="Calibri"/>
      <family val="2"/>
      <scheme val="minor"/>
    </font>
    <font>
      <b/>
      <sz val="16"/>
      <color rgb="FFC0000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E2EFDA"/>
        <bgColor indexed="64"/>
      </patternFill>
    </fill>
    <fill>
      <patternFill patternType="solid">
        <fgColor theme="4" tint="0.59999389629810485"/>
        <bgColor indexed="64"/>
      </patternFill>
    </fill>
    <fill>
      <patternFill patternType="solid">
        <fgColor rgb="FFF2F7FC"/>
        <bgColor indexed="64"/>
      </patternFill>
    </fill>
    <fill>
      <patternFill patternType="gray0625">
        <fgColor theme="0" tint="-0.14996795556505021"/>
        <bgColor theme="0" tint="-4.9989318521683403E-2"/>
      </patternFill>
    </fill>
  </fills>
  <borders count="3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double">
        <color theme="0" tint="-0.249977111117893"/>
      </left>
      <right/>
      <top/>
      <bottom/>
      <diagonal/>
    </border>
    <border>
      <left style="double">
        <color theme="0" tint="-0.249977111117893"/>
      </left>
      <right/>
      <top style="double">
        <color theme="0" tint="-0.249977111117893"/>
      </top>
      <bottom/>
      <diagonal/>
    </border>
    <border>
      <left/>
      <right/>
      <top style="double">
        <color theme="0" tint="-0.249977111117893"/>
      </top>
      <bottom/>
      <diagonal/>
    </border>
    <border>
      <left/>
      <right style="double">
        <color theme="0" tint="-0.249977111117893"/>
      </right>
      <top style="double">
        <color theme="0" tint="-0.249977111117893"/>
      </top>
      <bottom/>
      <diagonal/>
    </border>
    <border>
      <left/>
      <right style="double">
        <color theme="0" tint="-0.249977111117893"/>
      </right>
      <top/>
      <bottom/>
      <diagonal/>
    </border>
    <border>
      <left style="double">
        <color theme="0" tint="-0.249977111117893"/>
      </left>
      <right/>
      <top/>
      <bottom style="double">
        <color theme="0" tint="-0.249977111117893"/>
      </bottom>
      <diagonal/>
    </border>
    <border>
      <left/>
      <right/>
      <top/>
      <bottom style="double">
        <color theme="0" tint="-0.249977111117893"/>
      </bottom>
      <diagonal/>
    </border>
    <border>
      <left/>
      <right style="double">
        <color theme="0" tint="-0.249977111117893"/>
      </right>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double">
        <color theme="0" tint="-0.24994659260841701"/>
      </left>
      <right/>
      <top style="double">
        <color theme="0" tint="-0.24994659260841701"/>
      </top>
      <bottom/>
      <diagonal/>
    </border>
    <border>
      <left/>
      <right/>
      <top style="double">
        <color theme="0" tint="-0.24994659260841701"/>
      </top>
      <bottom/>
      <diagonal/>
    </border>
    <border>
      <left/>
      <right style="double">
        <color theme="0" tint="-0.24994659260841701"/>
      </right>
      <top style="double">
        <color theme="0" tint="-0.24994659260841701"/>
      </top>
      <bottom/>
      <diagonal/>
    </border>
    <border>
      <left style="double">
        <color theme="0" tint="-0.24994659260841701"/>
      </left>
      <right/>
      <top/>
      <bottom/>
      <diagonal/>
    </border>
    <border>
      <left/>
      <right style="double">
        <color theme="0" tint="-0.24994659260841701"/>
      </right>
      <top/>
      <bottom/>
      <diagonal/>
    </border>
    <border>
      <left style="double">
        <color theme="0" tint="-0.24994659260841701"/>
      </left>
      <right/>
      <top/>
      <bottom style="double">
        <color theme="0" tint="-0.24994659260841701"/>
      </bottom>
      <diagonal/>
    </border>
    <border>
      <left/>
      <right/>
      <top/>
      <bottom style="double">
        <color theme="0" tint="-0.24994659260841701"/>
      </bottom>
      <diagonal/>
    </border>
    <border>
      <left/>
      <right style="double">
        <color theme="0" tint="-0.24994659260841701"/>
      </right>
      <top/>
      <bottom style="double">
        <color theme="0" tint="-0.2499465926084170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s>
  <cellStyleXfs count="12">
    <xf numFmtId="0" fontId="0" fillId="0" borderId="0"/>
    <xf numFmtId="165" fontId="1" fillId="0" borderId="0" applyFont="0" applyFill="0" applyBorder="0" applyAlignment="0" applyProtection="0"/>
    <xf numFmtId="43" fontId="6" fillId="0" borderId="0" applyFont="0" applyFill="0" applyBorder="0" applyAlignment="0" applyProtection="0"/>
    <xf numFmtId="0" fontId="8" fillId="0" borderId="0"/>
    <xf numFmtId="166" fontId="1" fillId="0" borderId="0" applyFont="0" applyFill="0" applyBorder="0" applyAlignment="0" applyProtection="0"/>
    <xf numFmtId="165" fontId="1" fillId="0" borderId="0" applyFont="0" applyFill="0" applyBorder="0" applyAlignment="0" applyProtection="0"/>
    <xf numFmtId="166" fontId="6" fillId="0" borderId="0" applyFon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366">
    <xf numFmtId="0" fontId="0" fillId="0" borderId="0" xfId="0"/>
    <xf numFmtId="0" fontId="0" fillId="0" borderId="0" xfId="0" applyAlignment="1">
      <alignment vertical="center"/>
    </xf>
    <xf numFmtId="0" fontId="15" fillId="0" borderId="0" xfId="0" applyFont="1" applyAlignment="1">
      <alignment vertical="center"/>
    </xf>
    <xf numFmtId="0" fontId="9" fillId="0" borderId="0" xfId="0" applyFont="1" applyAlignment="1">
      <alignment vertical="center"/>
    </xf>
    <xf numFmtId="0" fontId="25" fillId="0" borderId="0" xfId="7" applyFont="1" applyFill="1" applyBorder="1" applyAlignment="1" applyProtection="1">
      <alignment horizontal="left" vertical="center" wrapText="1"/>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vertical="top"/>
    </xf>
    <xf numFmtId="0" fontId="9" fillId="0" borderId="0" xfId="0" applyFont="1"/>
    <xf numFmtId="0" fontId="9"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165" fontId="9" fillId="3" borderId="1" xfId="0" applyNumberFormat="1" applyFont="1" applyFill="1" applyBorder="1" applyProtection="1">
      <protection locked="0"/>
    </xf>
    <xf numFmtId="0" fontId="9" fillId="3" borderId="1" xfId="0" applyFont="1" applyFill="1" applyBorder="1" applyAlignment="1" applyProtection="1">
      <alignment horizontal="left" indent="1"/>
      <protection locked="0"/>
    </xf>
    <xf numFmtId="0" fontId="9" fillId="0" borderId="0" xfId="0" applyFont="1" applyAlignment="1">
      <alignment horizontal="left" vertical="center" wrapText="1"/>
    </xf>
    <xf numFmtId="0" fontId="9" fillId="0" borderId="1" xfId="0" applyFont="1" applyBorder="1" applyAlignment="1" applyProtection="1">
      <alignment horizontal="center" vertical="center"/>
      <protection hidden="1"/>
    </xf>
    <xf numFmtId="0" fontId="9" fillId="0" borderId="0" xfId="0" applyFont="1" applyAlignment="1">
      <alignment horizontal="lef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0" xfId="0" applyFont="1" applyAlignment="1">
      <alignment horizontal="center" vertical="center" wrapText="1"/>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0"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0" fillId="9" borderId="0" xfId="0" applyFill="1" applyAlignment="1">
      <alignment horizontal="center" vertical="center" wrapText="1"/>
    </xf>
    <xf numFmtId="0" fontId="3" fillId="13" borderId="0" xfId="0" applyFont="1" applyFill="1" applyAlignment="1">
      <alignment horizontal="center" vertical="center" wrapText="1"/>
    </xf>
    <xf numFmtId="0" fontId="0" fillId="13" borderId="0" xfId="0" applyFill="1" applyAlignment="1">
      <alignment horizontal="center" vertical="center"/>
    </xf>
    <xf numFmtId="0" fontId="3" fillId="9" borderId="0" xfId="0" applyFont="1" applyFill="1" applyAlignment="1">
      <alignment horizontal="center" vertical="center"/>
    </xf>
    <xf numFmtId="0" fontId="0" fillId="9" borderId="0" xfId="0" applyFill="1" applyAlignment="1">
      <alignment horizontal="center" vertical="center"/>
    </xf>
    <xf numFmtId="0" fontId="3" fillId="13" borderId="0" xfId="0" applyFont="1" applyFill="1" applyAlignment="1">
      <alignment horizontal="center" vertical="center"/>
    </xf>
    <xf numFmtId="0" fontId="0" fillId="9" borderId="0" xfId="0" applyFill="1" applyAlignment="1">
      <alignment vertical="center"/>
    </xf>
    <xf numFmtId="0" fontId="24" fillId="0" borderId="0" xfId="0" applyFont="1" applyAlignment="1">
      <alignment wrapText="1"/>
    </xf>
    <xf numFmtId="0" fontId="13" fillId="0" borderId="12" xfId="0" applyFont="1" applyBorder="1"/>
    <xf numFmtId="0" fontId="12" fillId="0" borderId="13" xfId="0" applyFont="1" applyBorder="1" applyAlignment="1">
      <alignment horizontal="center"/>
    </xf>
    <xf numFmtId="0" fontId="9" fillId="0" borderId="10" xfId="0" applyFont="1" applyBorder="1" applyAlignment="1">
      <alignment horizontal="center" vertical="top"/>
    </xf>
    <xf numFmtId="0" fontId="13" fillId="0" borderId="14" xfId="0" applyFont="1" applyBorder="1" applyAlignment="1">
      <alignment horizontal="center" wrapText="1"/>
    </xf>
    <xf numFmtId="0" fontId="9" fillId="0" borderId="14" xfId="0" applyFont="1" applyBorder="1"/>
    <xf numFmtId="0" fontId="20" fillId="0" borderId="10" xfId="0" applyFont="1" applyBorder="1" applyAlignment="1">
      <alignment horizontal="right" vertical="top"/>
    </xf>
    <xf numFmtId="0" fontId="20" fillId="0" borderId="0" xfId="0" applyFont="1" applyAlignment="1">
      <alignment horizontal="right" vertical="top"/>
    </xf>
    <xf numFmtId="0" fontId="20" fillId="0" borderId="0" xfId="0" applyFont="1"/>
    <xf numFmtId="0" fontId="20" fillId="0" borderId="14" xfId="0" applyFont="1" applyBorder="1"/>
    <xf numFmtId="0" fontId="9" fillId="0" borderId="10" xfId="0" applyFont="1" applyBorder="1"/>
    <xf numFmtId="0" fontId="13" fillId="0" borderId="0" xfId="0" applyFont="1" applyAlignment="1">
      <alignment horizontal="center" wrapText="1"/>
    </xf>
    <xf numFmtId="0" fontId="9" fillId="0" borderId="15" xfId="0" applyFont="1" applyBorder="1"/>
    <xf numFmtId="0" fontId="9" fillId="0" borderId="16" xfId="0" applyFont="1" applyBorder="1"/>
    <xf numFmtId="0" fontId="9" fillId="0" borderId="17" xfId="0" applyFont="1" applyBorder="1"/>
    <xf numFmtId="0" fontId="17" fillId="0" borderId="0" xfId="0" applyFont="1"/>
    <xf numFmtId="0" fontId="9" fillId="5" borderId="1" xfId="0" applyFont="1" applyFill="1" applyBorder="1" applyAlignment="1" applyProtection="1">
      <alignment horizontal="center" vertical="center" wrapText="1"/>
      <protection hidden="1"/>
    </xf>
    <xf numFmtId="0" fontId="5" fillId="0" borderId="0" xfId="0" applyFont="1" applyAlignment="1">
      <alignment horizontal="center" vertical="center"/>
    </xf>
    <xf numFmtId="0" fontId="5" fillId="0" borderId="12" xfId="0" applyFont="1" applyBorder="1" applyAlignment="1">
      <alignment vertical="center"/>
    </xf>
    <xf numFmtId="0" fontId="12" fillId="0" borderId="12" xfId="0" applyFont="1" applyBorder="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12" fillId="0" borderId="1" xfId="0" applyFont="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xf>
    <xf numFmtId="0" fontId="9" fillId="0" borderId="16" xfId="0" applyFont="1" applyBorder="1" applyAlignment="1">
      <alignment horizontal="right" vertical="center"/>
    </xf>
    <xf numFmtId="0" fontId="9" fillId="0" borderId="16" xfId="0" applyFont="1" applyBorder="1" applyAlignment="1">
      <alignment horizontal="left" vertical="center"/>
    </xf>
    <xf numFmtId="0" fontId="29" fillId="0" borderId="1" xfId="0" applyFont="1" applyBorder="1" applyAlignment="1" applyProtection="1">
      <alignment horizontal="center" vertical="center"/>
      <protection hidden="1"/>
    </xf>
    <xf numFmtId="168"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0" fillId="9" borderId="0" xfId="0" applyFill="1" applyAlignment="1">
      <alignment horizontal="left" vertical="center"/>
    </xf>
    <xf numFmtId="0" fontId="0" fillId="13" borderId="0" xfId="0" applyFill="1" applyAlignment="1">
      <alignment vertical="center"/>
    </xf>
    <xf numFmtId="0" fontId="0" fillId="13" borderId="0" xfId="0" applyFill="1" applyAlignment="1">
      <alignment horizontal="left" vertical="center"/>
    </xf>
    <xf numFmtId="0" fontId="16" fillId="0" borderId="0" xfId="0" applyFont="1" applyAlignment="1" applyProtection="1">
      <alignment wrapText="1"/>
      <protection hidden="1"/>
    </xf>
    <xf numFmtId="39" fontId="20" fillId="0" borderId="1" xfId="3" applyNumberFormat="1" applyFont="1" applyBorder="1" applyAlignment="1" applyProtection="1">
      <alignment horizontal="left" vertical="center"/>
      <protection hidden="1"/>
    </xf>
    <xf numFmtId="0" fontId="38" fillId="0" borderId="0" xfId="0" applyFont="1" applyAlignment="1">
      <alignment vertical="center" wrapText="1"/>
    </xf>
    <xf numFmtId="10" fontId="9" fillId="0" borderId="0" xfId="0" applyNumberFormat="1" applyFont="1" applyAlignment="1">
      <alignment horizontal="center" vertical="center"/>
    </xf>
    <xf numFmtId="0" fontId="9" fillId="8" borderId="0" xfId="0" applyFont="1" applyFill="1" applyAlignment="1">
      <alignment vertical="center"/>
    </xf>
    <xf numFmtId="168" fontId="9" fillId="8" borderId="0" xfId="0" applyNumberFormat="1" applyFont="1" applyFill="1" applyAlignment="1">
      <alignment horizontal="center" vertical="center"/>
    </xf>
    <xf numFmtId="164" fontId="9" fillId="8" borderId="0" xfId="0" applyNumberFormat="1" applyFont="1" applyFill="1" applyAlignment="1">
      <alignment horizontal="center" vertical="center"/>
    </xf>
    <xf numFmtId="0" fontId="9" fillId="8" borderId="0" xfId="0" applyFont="1" applyFill="1" applyAlignment="1">
      <alignment horizontal="center" vertical="center"/>
    </xf>
    <xf numFmtId="168" fontId="7" fillId="4" borderId="0" xfId="0" applyNumberFormat="1" applyFont="1" applyFill="1" applyAlignment="1">
      <alignment horizontal="center" vertical="center"/>
    </xf>
    <xf numFmtId="164" fontId="7" fillId="4" borderId="0" xfId="0" applyNumberFormat="1" applyFont="1" applyFill="1" applyAlignment="1">
      <alignment horizontal="center" vertical="center"/>
    </xf>
    <xf numFmtId="0" fontId="9" fillId="14" borderId="0" xfId="0" applyFont="1" applyFill="1" applyAlignment="1">
      <alignment vertical="center"/>
    </xf>
    <xf numFmtId="168" fontId="9" fillId="14" borderId="0" xfId="0" applyNumberFormat="1" applyFont="1" applyFill="1" applyAlignment="1">
      <alignment horizontal="center" vertical="center"/>
    </xf>
    <xf numFmtId="0" fontId="9" fillId="14" borderId="1" xfId="0" applyFont="1" applyFill="1" applyBorder="1" applyAlignment="1">
      <alignment horizontal="center" vertical="center"/>
    </xf>
    <xf numFmtId="0" fontId="2" fillId="0" borderId="0" xfId="0" applyFont="1"/>
    <xf numFmtId="171" fontId="4" fillId="0" borderId="0" xfId="0" applyNumberFormat="1" applyFont="1"/>
    <xf numFmtId="0" fontId="4" fillId="0" borderId="0" xfId="0" applyFont="1"/>
    <xf numFmtId="0" fontId="14" fillId="0" borderId="0" xfId="0" applyFont="1" applyAlignment="1">
      <alignment horizontal="left" vertical="center"/>
    </xf>
    <xf numFmtId="0" fontId="34" fillId="0" borderId="0" xfId="0" applyFont="1" applyAlignment="1">
      <alignment horizontal="left" vertical="center"/>
    </xf>
    <xf numFmtId="0" fontId="17" fillId="0" borderId="0" xfId="0" applyFont="1" applyAlignment="1">
      <alignment horizontal="center" vertical="center"/>
    </xf>
    <xf numFmtId="171" fontId="4" fillId="0" borderId="0" xfId="0" applyNumberFormat="1" applyFont="1" applyAlignment="1">
      <alignment horizontal="center"/>
    </xf>
    <xf numFmtId="0" fontId="21" fillId="0" borderId="0" xfId="0" applyFont="1" applyAlignment="1">
      <alignment horizontal="center" vertical="center"/>
    </xf>
    <xf numFmtId="0" fontId="11" fillId="10" borderId="1" xfId="0" applyFont="1" applyFill="1" applyBorder="1" applyAlignment="1">
      <alignment horizontal="left" vertical="center" wrapText="1"/>
    </xf>
    <xf numFmtId="0" fontId="16" fillId="10" borderId="1" xfId="0" applyFont="1" applyFill="1" applyBorder="1" applyAlignment="1">
      <alignment horizontal="center" vertical="center" wrapText="1"/>
    </xf>
    <xf numFmtId="0" fontId="20" fillId="0" borderId="1" xfId="0" applyFont="1" applyBorder="1" applyAlignment="1">
      <alignment horizontal="left" indent="1"/>
    </xf>
    <xf numFmtId="165" fontId="9" fillId="0" borderId="1" xfId="0" applyNumberFormat="1" applyFont="1" applyBorder="1"/>
    <xf numFmtId="0" fontId="29" fillId="0" borderId="0" xfId="0" applyFont="1" applyAlignment="1">
      <alignment horizontal="center"/>
    </xf>
    <xf numFmtId="0" fontId="16" fillId="11" borderId="1" xfId="0" applyFont="1" applyFill="1" applyBorder="1" applyAlignment="1">
      <alignment horizontal="left" vertical="center" wrapText="1"/>
    </xf>
    <xf numFmtId="165" fontId="16" fillId="11" borderId="1" xfId="0" applyNumberFormat="1" applyFont="1" applyFill="1" applyBorder="1" applyAlignment="1">
      <alignment horizontal="center" vertical="center" wrapText="1"/>
    </xf>
    <xf numFmtId="0" fontId="18" fillId="0" borderId="0" xfId="0" applyFont="1" applyAlignment="1">
      <alignment horizontal="center"/>
    </xf>
    <xf numFmtId="0" fontId="12" fillId="6" borderId="1" xfId="0" applyFont="1" applyFill="1" applyBorder="1"/>
    <xf numFmtId="165" fontId="12" fillId="6" borderId="1" xfId="0" applyNumberFormat="1" applyFont="1" applyFill="1" applyBorder="1"/>
    <xf numFmtId="0" fontId="9" fillId="0" borderId="1" xfId="0" applyFont="1" applyBorder="1" applyAlignment="1">
      <alignment horizontal="left" indent="1"/>
    </xf>
    <xf numFmtId="165" fontId="9" fillId="0" borderId="0" xfId="0" applyNumberFormat="1" applyFont="1"/>
    <xf numFmtId="0" fontId="12" fillId="0" borderId="0" xfId="0" applyFont="1"/>
    <xf numFmtId="0" fontId="21" fillId="0" borderId="0" xfId="0" applyFont="1"/>
    <xf numFmtId="169" fontId="11" fillId="10" borderId="1" xfId="0" applyNumberFormat="1" applyFont="1" applyFill="1" applyBorder="1" applyAlignment="1">
      <alignment horizontal="center" vertical="center" wrapText="1"/>
    </xf>
    <xf numFmtId="0" fontId="32" fillId="0" borderId="0" xfId="0" applyFont="1"/>
    <xf numFmtId="167" fontId="20" fillId="3" borderId="1" xfId="3" applyNumberFormat="1" applyFont="1" applyFill="1" applyBorder="1" applyAlignment="1" applyProtection="1">
      <alignment horizontal="center" vertical="center"/>
      <protection locked="0"/>
    </xf>
    <xf numFmtId="39" fontId="20" fillId="3" borderId="1" xfId="3" applyNumberFormat="1" applyFont="1" applyFill="1" applyBorder="1" applyAlignment="1" applyProtection="1">
      <alignment horizontal="left" vertical="center"/>
      <protection locked="0"/>
    </xf>
    <xf numFmtId="39" fontId="20" fillId="2" borderId="1" xfId="3" applyNumberFormat="1" applyFont="1" applyFill="1" applyBorder="1" applyAlignment="1">
      <alignment horizontal="left" vertical="center"/>
    </xf>
    <xf numFmtId="0" fontId="22" fillId="0" borderId="0" xfId="0" applyFont="1" applyAlignment="1">
      <alignment wrapText="1"/>
    </xf>
    <xf numFmtId="0" fontId="5" fillId="0" borderId="1" xfId="0" applyFont="1" applyBorder="1" applyAlignment="1">
      <alignment horizontal="center" vertical="top"/>
    </xf>
    <xf numFmtId="0" fontId="5" fillId="0" borderId="1" xfId="0" applyFont="1" applyBorder="1" applyAlignment="1">
      <alignment horizontal="center" vertical="top" wrapText="1"/>
    </xf>
    <xf numFmtId="0" fontId="9" fillId="0" borderId="1" xfId="0" applyFont="1" applyBorder="1" applyAlignment="1">
      <alignment vertical="center" wrapText="1"/>
    </xf>
    <xf numFmtId="168" fontId="20" fillId="0" borderId="1" xfId="1" applyNumberFormat="1" applyFont="1" applyFill="1" applyBorder="1" applyAlignment="1" applyProtection="1">
      <alignment horizontal="center" vertical="center"/>
      <protection hidden="1"/>
    </xf>
    <xf numFmtId="0" fontId="13" fillId="2" borderId="0" xfId="0" applyFont="1" applyFill="1" applyAlignment="1">
      <alignment wrapText="1"/>
    </xf>
    <xf numFmtId="0" fontId="5" fillId="2" borderId="0" xfId="0" applyFont="1" applyFill="1" applyAlignment="1">
      <alignment wrapText="1"/>
    </xf>
    <xf numFmtId="0" fontId="9" fillId="2" borderId="0" xfId="0" applyFont="1" applyFill="1" applyAlignment="1">
      <alignment vertical="top"/>
    </xf>
    <xf numFmtId="0" fontId="20" fillId="2" borderId="1" xfId="0" applyFont="1" applyFill="1" applyBorder="1" applyAlignment="1">
      <alignment horizontal="center" vertical="center"/>
    </xf>
    <xf numFmtId="0" fontId="20" fillId="2" borderId="1" xfId="0" applyFont="1" applyFill="1" applyBorder="1" applyAlignment="1">
      <alignment vertical="center" wrapText="1"/>
    </xf>
    <xf numFmtId="0" fontId="20" fillId="2" borderId="0" xfId="0" applyFont="1" applyFill="1" applyAlignment="1">
      <alignment vertical="top"/>
    </xf>
    <xf numFmtId="0" fontId="20" fillId="2" borderId="1" xfId="0" applyFont="1" applyFill="1" applyBorder="1" applyAlignment="1">
      <alignment horizontal="left" vertical="center" wrapText="1"/>
    </xf>
    <xf numFmtId="0" fontId="5" fillId="0" borderId="0" xfId="0" applyFont="1" applyAlignment="1" applyProtection="1">
      <alignment wrapText="1"/>
      <protection hidden="1"/>
    </xf>
    <xf numFmtId="0" fontId="40" fillId="0" borderId="0" xfId="0" applyFont="1" applyAlignment="1">
      <alignment horizontal="center"/>
    </xf>
    <xf numFmtId="2" fontId="40" fillId="0" borderId="0" xfId="0" applyNumberFormat="1" applyFont="1" applyAlignment="1" applyProtection="1">
      <alignment horizontal="center"/>
      <protection hidden="1"/>
    </xf>
    <xf numFmtId="171" fontId="40" fillId="0" borderId="0" xfId="0" applyNumberFormat="1" applyFont="1" applyAlignment="1" applyProtection="1">
      <alignment horizontal="center"/>
      <protection hidden="1"/>
    </xf>
    <xf numFmtId="0" fontId="20" fillId="0" borderId="0" xfId="0" applyFont="1" applyAlignment="1">
      <alignment horizontal="center"/>
    </xf>
    <xf numFmtId="171" fontId="20" fillId="0" borderId="1" xfId="0" applyNumberFormat="1" applyFont="1" applyBorder="1" applyAlignment="1">
      <alignment horizontal="center"/>
    </xf>
    <xf numFmtId="0" fontId="5" fillId="11"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0" fillId="0" borderId="1" xfId="0" applyFont="1" applyBorder="1" applyAlignment="1">
      <alignment horizontal="center"/>
    </xf>
    <xf numFmtId="0" fontId="5" fillId="6" borderId="1" xfId="0" applyFont="1" applyFill="1" applyBorder="1" applyAlignment="1">
      <alignment horizontal="center"/>
    </xf>
    <xf numFmtId="0" fontId="19" fillId="1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15" borderId="1" xfId="0" applyFont="1" applyFill="1" applyBorder="1" applyAlignment="1">
      <alignment horizontal="left" vertical="center" wrapText="1"/>
    </xf>
    <xf numFmtId="0" fontId="9" fillId="15" borderId="1" xfId="0" applyFont="1" applyFill="1" applyBorder="1" applyAlignment="1">
      <alignment horizontal="center" vertical="center"/>
    </xf>
    <xf numFmtId="165" fontId="9" fillId="15" borderId="1" xfId="0" applyNumberFormat="1" applyFont="1" applyFill="1" applyBorder="1"/>
    <xf numFmtId="0" fontId="20" fillId="0" borderId="1" xfId="0" applyFont="1" applyBorder="1" applyAlignment="1">
      <alignment vertical="center" wrapText="1"/>
    </xf>
    <xf numFmtId="0" fontId="39" fillId="0" borderId="0" xfId="7" applyFont="1" applyFill="1" applyBorder="1" applyAlignment="1" applyProtection="1">
      <alignment horizontal="center" vertical="center" wrapText="1"/>
    </xf>
    <xf numFmtId="0" fontId="0" fillId="13" borderId="0" xfId="0" applyFill="1" applyAlignment="1">
      <alignment horizontal="center" vertical="center" wrapText="1"/>
    </xf>
    <xf numFmtId="0" fontId="3" fillId="9" borderId="0" xfId="0" applyFont="1" applyFill="1" applyAlignment="1">
      <alignment horizontal="center" vertical="center" wrapText="1"/>
    </xf>
    <xf numFmtId="0" fontId="9" fillId="12" borderId="1" xfId="0" applyFont="1" applyFill="1" applyBorder="1" applyAlignment="1" applyProtection="1">
      <alignment horizontal="center" vertical="center" wrapText="1"/>
      <protection locked="0"/>
    </xf>
    <xf numFmtId="0" fontId="7" fillId="4" borderId="0" xfId="0" applyFont="1" applyFill="1" applyAlignment="1">
      <alignment horizontal="left" vertical="center" wrapText="1"/>
    </xf>
    <xf numFmtId="0" fontId="9" fillId="8" borderId="0" xfId="0" applyFont="1" applyFill="1" applyAlignment="1">
      <alignment horizontal="left" vertical="center"/>
    </xf>
    <xf numFmtId="168" fontId="9" fillId="0" borderId="0" xfId="0" applyNumberFormat="1" applyFont="1" applyAlignment="1">
      <alignment horizontal="center" vertical="center"/>
    </xf>
    <xf numFmtId="0" fontId="9" fillId="0" borderId="30" xfId="0" applyFont="1" applyBorder="1" applyAlignment="1">
      <alignment horizontal="left" vertical="center" wrapText="1"/>
    </xf>
    <xf numFmtId="0" fontId="9" fillId="0" borderId="1" xfId="0" applyFont="1" applyBorder="1" applyAlignment="1">
      <alignment horizontal="center" vertical="center" wrapText="1"/>
    </xf>
    <xf numFmtId="0" fontId="9" fillId="15" borderId="1" xfId="0" applyFont="1" applyFill="1" applyBorder="1" applyAlignment="1">
      <alignment horizontal="left" indent="1"/>
    </xf>
    <xf numFmtId="0" fontId="20" fillId="15" borderId="1" xfId="0" applyFont="1" applyFill="1" applyBorder="1" applyAlignment="1">
      <alignment horizontal="center"/>
    </xf>
    <xf numFmtId="0" fontId="47" fillId="15" borderId="1" xfId="0" applyFont="1" applyFill="1" applyBorder="1" applyAlignment="1">
      <alignment vertical="center" wrapText="1"/>
    </xf>
    <xf numFmtId="15" fontId="46" fillId="7" borderId="34" xfId="0" quotePrefix="1" applyNumberFormat="1" applyFont="1" applyFill="1" applyBorder="1" applyAlignment="1" applyProtection="1">
      <alignment horizontal="center" vertical="top" wrapText="1"/>
      <protection hidden="1"/>
    </xf>
    <xf numFmtId="0" fontId="12" fillId="0" borderId="14" xfId="0" applyFont="1" applyBorder="1" applyAlignment="1">
      <alignment horizontal="center"/>
    </xf>
    <xf numFmtId="0" fontId="3" fillId="9" borderId="0" xfId="0" applyFont="1" applyFill="1" applyAlignment="1">
      <alignment vertical="center"/>
    </xf>
    <xf numFmtId="0" fontId="9" fillId="0" borderId="0" xfId="0" applyFont="1" applyAlignment="1" applyProtection="1">
      <alignment vertical="center" wrapText="1"/>
      <protection hidden="1"/>
    </xf>
    <xf numFmtId="0" fontId="9" fillId="7" borderId="3" xfId="0" applyFont="1" applyFill="1" applyBorder="1" applyAlignment="1" applyProtection="1">
      <alignment vertical="center" wrapText="1"/>
      <protection hidden="1"/>
    </xf>
    <xf numFmtId="0" fontId="9" fillId="7" borderId="4" xfId="0" applyFont="1" applyFill="1" applyBorder="1" applyAlignment="1" applyProtection="1">
      <alignment vertical="center" wrapText="1"/>
      <protection hidden="1"/>
    </xf>
    <xf numFmtId="0" fontId="9" fillId="7" borderId="5" xfId="0" applyFont="1" applyFill="1" applyBorder="1" applyAlignment="1" applyProtection="1">
      <alignment vertical="center" wrapText="1"/>
      <protection hidden="1"/>
    </xf>
    <xf numFmtId="0" fontId="0" fillId="9" borderId="0" xfId="0" applyFill="1" applyAlignment="1">
      <alignment vertical="center" wrapText="1"/>
    </xf>
    <xf numFmtId="0" fontId="9" fillId="0" borderId="20" xfId="0" applyFont="1" applyBorder="1" applyAlignment="1">
      <alignment horizontal="center" vertical="center"/>
    </xf>
    <xf numFmtId="168" fontId="9" fillId="14" borderId="1" xfId="0" applyNumberFormat="1" applyFont="1" applyFill="1" applyBorder="1" applyAlignment="1">
      <alignment horizontal="center" vertical="center"/>
    </xf>
    <xf numFmtId="0" fontId="20" fillId="0" borderId="0" xfId="0" applyFont="1" applyAlignment="1">
      <alignment horizontal="left" vertical="center"/>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171" fontId="20" fillId="0" borderId="0" xfId="0" applyNumberFormat="1" applyFont="1" applyAlignment="1">
      <alignment horizontal="center"/>
    </xf>
    <xf numFmtId="165" fontId="9" fillId="0" borderId="0" xfId="0" applyNumberFormat="1" applyFont="1" applyProtection="1">
      <protection locked="0"/>
    </xf>
    <xf numFmtId="0" fontId="49" fillId="0" borderId="1" xfId="0" applyFont="1" applyBorder="1" applyAlignment="1">
      <alignment horizontal="left"/>
    </xf>
    <xf numFmtId="0" fontId="49" fillId="0" borderId="1" xfId="0" applyFont="1" applyBorder="1"/>
    <xf numFmtId="171" fontId="5" fillId="0" borderId="1" xfId="0" applyNumberFormat="1" applyFont="1" applyBorder="1" applyAlignment="1">
      <alignment horizontal="center"/>
    </xf>
    <xf numFmtId="165" fontId="12" fillId="0" borderId="1" xfId="0" applyNumberFormat="1" applyFont="1" applyBorder="1"/>
    <xf numFmtId="0" fontId="5" fillId="0" borderId="1" xfId="0" applyFont="1" applyBorder="1" applyAlignment="1">
      <alignment horizontal="right"/>
    </xf>
    <xf numFmtId="0" fontId="16" fillId="11" borderId="1" xfId="0" applyFont="1" applyFill="1" applyBorder="1" applyAlignment="1">
      <alignment horizontal="right" vertical="center" wrapText="1"/>
    </xf>
    <xf numFmtId="0" fontId="9" fillId="0" borderId="18" xfId="0" applyFont="1" applyBorder="1" applyAlignment="1" applyProtection="1">
      <alignment vertical="center"/>
      <protection hidden="1"/>
    </xf>
    <xf numFmtId="0" fontId="9" fillId="0" borderId="20" xfId="0" applyFont="1" applyBorder="1" applyAlignment="1" applyProtection="1">
      <alignment vertical="center"/>
      <protection hidden="1"/>
    </xf>
    <xf numFmtId="0" fontId="16" fillId="10" borderId="29" xfId="0" applyFont="1" applyFill="1" applyBorder="1" applyAlignment="1">
      <alignment horizontal="center" vertical="center" wrapText="1"/>
    </xf>
    <xf numFmtId="165" fontId="9" fillId="3" borderId="30" xfId="0" applyNumberFormat="1" applyFont="1" applyFill="1" applyBorder="1" applyProtection="1">
      <protection locked="0"/>
    </xf>
    <xf numFmtId="0" fontId="30" fillId="0" borderId="0" xfId="0" applyFont="1" applyAlignment="1">
      <alignment horizontal="center" vertical="center"/>
    </xf>
    <xf numFmtId="0" fontId="12" fillId="0" borderId="0" xfId="0" applyFont="1" applyAlignment="1">
      <alignment horizontal="center" vertical="center"/>
    </xf>
    <xf numFmtId="0" fontId="20" fillId="0" borderId="0" xfId="0" applyFont="1" applyAlignment="1">
      <alignment horizontal="left" vertical="center" wrapText="1"/>
    </xf>
    <xf numFmtId="0" fontId="9" fillId="0" borderId="18" xfId="0" applyFont="1" applyBorder="1" applyAlignment="1">
      <alignment horizontal="center" vertical="center"/>
    </xf>
    <xf numFmtId="0" fontId="9" fillId="0" borderId="19" xfId="0" applyFont="1" applyBorder="1" applyAlignment="1">
      <alignment horizontal="center" vertical="center"/>
    </xf>
    <xf numFmtId="172" fontId="9" fillId="0" borderId="19" xfId="0" quotePrefix="1" applyNumberFormat="1" applyFont="1" applyBorder="1" applyAlignment="1">
      <alignment horizontal="center" vertical="center"/>
    </xf>
    <xf numFmtId="172" fontId="9" fillId="0" borderId="20" xfId="0" quotePrefix="1" applyNumberFormat="1" applyFont="1" applyBorder="1" applyAlignment="1">
      <alignment horizontal="center" vertical="center"/>
    </xf>
    <xf numFmtId="0" fontId="9" fillId="7" borderId="3" xfId="0" applyFont="1" applyFill="1" applyBorder="1" applyAlignment="1">
      <alignment vertical="center"/>
    </xf>
    <xf numFmtId="0" fontId="9" fillId="7" borderId="4" xfId="0" applyFont="1" applyFill="1" applyBorder="1" applyAlignment="1">
      <alignment vertical="center"/>
    </xf>
    <xf numFmtId="0" fontId="9" fillId="7" borderId="5" xfId="0" applyFont="1" applyFill="1" applyBorder="1" applyAlignment="1">
      <alignment vertical="center"/>
    </xf>
    <xf numFmtId="0" fontId="9" fillId="3" borderId="1" xfId="0" quotePrefix="1" applyFont="1" applyFill="1" applyBorder="1" applyAlignment="1" applyProtection="1">
      <alignment horizontal="center" vertical="center"/>
      <protection locked="0"/>
    </xf>
    <xf numFmtId="172" fontId="9" fillId="3" borderId="29" xfId="0" quotePrefix="1" applyNumberFormat="1" applyFont="1" applyFill="1" applyBorder="1" applyAlignment="1" applyProtection="1">
      <alignment horizontal="center" vertical="center"/>
      <protection locked="0"/>
    </xf>
    <xf numFmtId="168" fontId="9" fillId="3" borderId="1" xfId="0" quotePrefix="1" applyNumberFormat="1" applyFont="1" applyFill="1" applyBorder="1" applyAlignment="1" applyProtection="1">
      <alignment horizontal="center" vertical="center"/>
      <protection locked="0"/>
    </xf>
    <xf numFmtId="165" fontId="12" fillId="0" borderId="20" xfId="0" applyNumberFormat="1" applyFont="1" applyBorder="1"/>
    <xf numFmtId="165" fontId="29" fillId="0" borderId="18" xfId="0" applyNumberFormat="1" applyFont="1" applyBorder="1" applyProtection="1">
      <protection locked="0"/>
    </xf>
    <xf numFmtId="165" fontId="9" fillId="0" borderId="19" xfId="0" applyNumberFormat="1" applyFont="1" applyBorder="1" applyProtection="1">
      <protection locked="0"/>
    </xf>
    <xf numFmtId="165" fontId="9" fillId="0" borderId="20" xfId="0" applyNumberFormat="1" applyFont="1" applyBorder="1" applyProtection="1">
      <protection locked="0"/>
    </xf>
    <xf numFmtId="0" fontId="12" fillId="0" borderId="1" xfId="0" applyFont="1" applyBorder="1" applyAlignment="1">
      <alignment horizontal="center" vertical="center"/>
    </xf>
    <xf numFmtId="0" fontId="0" fillId="0" borderId="10" xfId="0" applyBorder="1" applyAlignment="1">
      <alignment vertical="center"/>
    </xf>
    <xf numFmtId="0" fontId="0" fillId="0" borderId="14" xfId="0" applyBorder="1" applyAlignment="1">
      <alignment vertical="center"/>
    </xf>
    <xf numFmtId="0" fontId="12" fillId="0" borderId="0" xfId="0" applyFont="1" applyAlignment="1">
      <alignment vertical="center"/>
    </xf>
    <xf numFmtId="0" fontId="42" fillId="0" borderId="0" xfId="0" applyFont="1" applyAlignment="1">
      <alignment horizontal="center" vertical="center"/>
    </xf>
    <xf numFmtId="0" fontId="43" fillId="0" borderId="0" xfId="0" applyFont="1" applyAlignment="1">
      <alignment horizontal="center" vertical="center"/>
    </xf>
    <xf numFmtId="0" fontId="50" fillId="0" borderId="0" xfId="0" applyFont="1" applyAlignment="1">
      <alignment horizontal="left" vertical="center"/>
    </xf>
    <xf numFmtId="0" fontId="51" fillId="0" borderId="0" xfId="0" applyFont="1" applyAlignment="1">
      <alignment horizontal="left" vertical="center"/>
    </xf>
    <xf numFmtId="0" fontId="9" fillId="0" borderId="0" xfId="0" applyFont="1" applyAlignment="1">
      <alignment horizontal="left"/>
    </xf>
    <xf numFmtId="173" fontId="9" fillId="3" borderId="29" xfId="0" quotePrefix="1"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0" fontId="44" fillId="7" borderId="32" xfId="0" applyFont="1" applyFill="1" applyBorder="1" applyAlignment="1">
      <alignment horizontal="center" vertical="center" wrapText="1"/>
    </xf>
    <xf numFmtId="0" fontId="44" fillId="7" borderId="33" xfId="0" applyFont="1" applyFill="1" applyBorder="1" applyAlignment="1">
      <alignment horizontal="center" vertical="center" wrapText="1"/>
    </xf>
    <xf numFmtId="0" fontId="20" fillId="7" borderId="0" xfId="7" applyFont="1" applyFill="1" applyAlignment="1" applyProtection="1">
      <alignment horizontal="center" vertical="center"/>
    </xf>
    <xf numFmtId="0" fontId="22" fillId="0" borderId="0" xfId="0" applyFont="1" applyAlignment="1">
      <alignment horizontal="center" vertical="center" wrapText="1"/>
    </xf>
    <xf numFmtId="0" fontId="5" fillId="0" borderId="0" xfId="0" applyFont="1" applyAlignment="1">
      <alignment horizontal="center" vertical="center" wrapText="1"/>
    </xf>
    <xf numFmtId="0" fontId="20" fillId="7" borderId="0" xfId="0" applyFont="1" applyFill="1" applyAlignment="1">
      <alignment horizontal="center" vertical="center" wrapText="1"/>
    </xf>
    <xf numFmtId="0" fontId="26" fillId="7" borderId="0" xfId="0" applyFont="1" applyFill="1" applyAlignment="1" applyProtection="1">
      <alignment horizontal="center" vertical="center" wrapText="1"/>
      <protection hidden="1"/>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wrapText="1" indent="2"/>
    </xf>
    <xf numFmtId="0" fontId="9" fillId="3" borderId="8" xfId="0" applyFont="1" applyFill="1" applyBorder="1" applyAlignment="1" applyProtection="1">
      <alignment horizontal="center" vertical="center" wrapText="1"/>
      <protection locked="0"/>
    </xf>
    <xf numFmtId="170" fontId="9" fillId="3" borderId="8" xfId="0" applyNumberFormat="1" applyFont="1" applyFill="1" applyBorder="1" applyAlignment="1" applyProtection="1">
      <alignment horizontal="center" vertical="center" wrapText="1"/>
      <protection locked="0"/>
    </xf>
    <xf numFmtId="0" fontId="7" fillId="8" borderId="0" xfId="0" applyFont="1" applyFill="1" applyAlignment="1">
      <alignment horizontal="center" vertical="center"/>
    </xf>
    <xf numFmtId="0" fontId="9" fillId="12" borderId="1" xfId="0" applyFont="1" applyFill="1" applyBorder="1" applyAlignment="1" applyProtection="1">
      <alignment horizontal="left" vertical="top" wrapText="1"/>
      <protection locked="0"/>
    </xf>
    <xf numFmtId="0" fontId="9" fillId="7" borderId="0" xfId="0" applyFont="1" applyFill="1" applyAlignment="1">
      <alignment horizontal="center" vertical="center"/>
    </xf>
    <xf numFmtId="168" fontId="9" fillId="3" borderId="3" xfId="0" applyNumberFormat="1" applyFont="1" applyFill="1" applyBorder="1" applyAlignment="1" applyProtection="1">
      <alignment horizontal="center" vertical="center" wrapText="1"/>
      <protection locked="0"/>
    </xf>
    <xf numFmtId="168" fontId="9" fillId="3" borderId="5" xfId="0" applyNumberFormat="1" applyFont="1" applyFill="1" applyBorder="1" applyAlignment="1" applyProtection="1">
      <alignment horizontal="center" vertical="center" wrapText="1"/>
      <protection locked="0"/>
    </xf>
    <xf numFmtId="168" fontId="9" fillId="3" borderId="7" xfId="0" applyNumberFormat="1" applyFont="1" applyFill="1" applyBorder="1" applyAlignment="1" applyProtection="1">
      <alignment horizontal="center" vertical="center" wrapText="1"/>
      <protection locked="0"/>
    </xf>
    <xf numFmtId="168" fontId="9" fillId="3" borderId="9" xfId="0" applyNumberFormat="1" applyFont="1" applyFill="1" applyBorder="1" applyAlignment="1" applyProtection="1">
      <alignment horizontal="center" vertical="center" wrapText="1"/>
      <protection locked="0"/>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6"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7" borderId="9" xfId="0" applyFont="1" applyFill="1" applyBorder="1" applyAlignment="1">
      <alignment horizontal="left" vertical="center" wrapText="1"/>
    </xf>
    <xf numFmtId="0" fontId="9" fillId="3" borderId="3"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9" fillId="3" borderId="6"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vertical="center" wrapText="1"/>
      <protection locked="0"/>
    </xf>
    <xf numFmtId="0" fontId="9" fillId="3" borderId="9" xfId="0" applyFont="1" applyFill="1" applyBorder="1" applyAlignment="1" applyProtection="1">
      <alignment horizontal="left" vertical="center" wrapText="1"/>
      <protection locked="0"/>
    </xf>
    <xf numFmtId="0" fontId="31" fillId="0" borderId="0" xfId="0" applyFont="1" applyAlignment="1">
      <alignment horizontal="center" wrapText="1"/>
    </xf>
    <xf numFmtId="0" fontId="9" fillId="0" borderId="1" xfId="0" applyFont="1" applyBorder="1" applyAlignment="1">
      <alignment horizontal="center" vertical="center" wrapText="1"/>
    </xf>
    <xf numFmtId="0" fontId="9" fillId="0" borderId="8" xfId="0" applyFont="1" applyBorder="1" applyAlignment="1">
      <alignment horizontal="left" vertical="center" wrapText="1"/>
    </xf>
    <xf numFmtId="0" fontId="54" fillId="0" borderId="0" xfId="0" applyFont="1" applyAlignment="1">
      <alignment horizontal="center" vertical="center" wrapText="1"/>
    </xf>
    <xf numFmtId="0" fontId="9" fillId="7" borderId="7" xfId="0" applyFont="1" applyFill="1" applyBorder="1" applyAlignment="1" applyProtection="1">
      <alignment horizontal="left" vertical="center" wrapText="1"/>
      <protection hidden="1"/>
    </xf>
    <xf numFmtId="0" fontId="9" fillId="7" borderId="8" xfId="0" applyFont="1" applyFill="1" applyBorder="1" applyAlignment="1" applyProtection="1">
      <alignment horizontal="left" vertical="center" wrapText="1"/>
      <protection hidden="1"/>
    </xf>
    <xf numFmtId="0" fontId="9" fillId="7" borderId="9" xfId="0" applyFont="1" applyFill="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2" xfId="0" applyFont="1" applyBorder="1" applyAlignment="1" applyProtection="1">
      <alignment horizontal="left" vertical="center" wrapText="1" indent="6"/>
      <protection hidden="1"/>
    </xf>
    <xf numFmtId="0" fontId="9" fillId="0" borderId="0" xfId="0" applyFont="1" applyAlignment="1" applyProtection="1">
      <alignment horizontal="left" vertical="center" wrapText="1" indent="6"/>
      <protection hidden="1"/>
    </xf>
    <xf numFmtId="0" fontId="12" fillId="0" borderId="18"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0" fontId="12" fillId="0" borderId="20" xfId="0" applyFont="1" applyBorder="1" applyAlignment="1" applyProtection="1">
      <alignment horizontal="center" vertical="center" wrapText="1"/>
      <protection hidden="1"/>
    </xf>
    <xf numFmtId="0" fontId="12" fillId="0" borderId="1" xfId="0" applyFont="1" applyBorder="1" applyAlignment="1">
      <alignment horizontal="center" vertical="center" wrapText="1"/>
    </xf>
    <xf numFmtId="0" fontId="9" fillId="7" borderId="2" xfId="0" applyFont="1" applyFill="1" applyBorder="1" applyAlignment="1" applyProtection="1">
      <alignment horizontal="left" vertical="center" wrapText="1"/>
      <protection hidden="1"/>
    </xf>
    <xf numFmtId="0" fontId="9" fillId="7" borderId="0" xfId="0" applyFont="1" applyFill="1" applyAlignment="1" applyProtection="1">
      <alignment horizontal="left" vertical="center" wrapText="1"/>
      <protection hidden="1"/>
    </xf>
    <xf numFmtId="0" fontId="9" fillId="7" borderId="6" xfId="0" applyFont="1" applyFill="1" applyBorder="1" applyAlignment="1" applyProtection="1">
      <alignment horizontal="left" vertical="center" wrapText="1"/>
      <protection hidden="1"/>
    </xf>
    <xf numFmtId="0" fontId="20" fillId="7" borderId="1" xfId="0" applyFont="1" applyFill="1" applyBorder="1" applyAlignment="1" applyProtection="1">
      <alignment horizontal="left" vertical="center" wrapText="1"/>
      <protection hidden="1"/>
    </xf>
    <xf numFmtId="0" fontId="12"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9" fillId="12" borderId="18" xfId="0" applyFont="1" applyFill="1" applyBorder="1" applyAlignment="1" applyProtection="1">
      <alignment horizontal="center" vertical="center" wrapText="1"/>
      <protection locked="0"/>
    </xf>
    <xf numFmtId="0" fontId="9" fillId="12" borderId="19" xfId="0" applyFont="1" applyFill="1" applyBorder="1" applyAlignment="1" applyProtection="1">
      <alignment horizontal="center" vertical="center" wrapText="1"/>
      <protection locked="0"/>
    </xf>
    <xf numFmtId="0" fontId="9" fillId="12" borderId="20" xfId="0" applyFont="1" applyFill="1" applyBorder="1" applyAlignment="1" applyProtection="1">
      <alignment horizontal="center" vertical="center" wrapText="1"/>
      <protection locked="0"/>
    </xf>
    <xf numFmtId="0" fontId="31" fillId="0" borderId="0" xfId="0" applyFont="1" applyAlignment="1">
      <alignment horizontal="left" vertical="center" wrapText="1" indent="2"/>
    </xf>
    <xf numFmtId="0" fontId="9" fillId="3" borderId="29" xfId="0" applyFont="1" applyFill="1" applyBorder="1" applyAlignment="1" applyProtection="1">
      <alignment horizontal="left" vertical="center" wrapText="1"/>
      <protection locked="0"/>
    </xf>
    <xf numFmtId="0" fontId="9" fillId="3" borderId="30" xfId="0" applyFont="1" applyFill="1" applyBorder="1" applyAlignment="1" applyProtection="1">
      <alignment horizontal="left" vertical="center" wrapText="1"/>
      <protection locked="0"/>
    </xf>
    <xf numFmtId="0" fontId="9" fillId="3" borderId="29" xfId="0" applyFont="1" applyFill="1" applyBorder="1" applyAlignment="1" applyProtection="1">
      <alignment horizontal="center" vertical="center" wrapText="1"/>
      <protection locked="0"/>
    </xf>
    <xf numFmtId="0" fontId="9" fillId="3" borderId="31" xfId="0" applyFont="1" applyFill="1" applyBorder="1" applyAlignment="1" applyProtection="1">
      <alignment horizontal="center" vertical="center" wrapText="1"/>
      <protection locked="0"/>
    </xf>
    <xf numFmtId="0" fontId="9" fillId="3" borderId="30" xfId="0" applyFont="1" applyFill="1" applyBorder="1" applyAlignment="1" applyProtection="1">
      <alignment horizontal="center" vertical="center" wrapText="1"/>
      <protection locked="0"/>
    </xf>
    <xf numFmtId="0" fontId="9" fillId="0" borderId="6" xfId="0" applyFont="1" applyBorder="1" applyAlignment="1">
      <alignment horizontal="left" vertical="center" wrapText="1"/>
    </xf>
    <xf numFmtId="0" fontId="30" fillId="0" borderId="0" xfId="0" applyFont="1" applyAlignment="1">
      <alignment horizontal="center" vertical="center"/>
    </xf>
    <xf numFmtId="0" fontId="9" fillId="7" borderId="0" xfId="0" applyFont="1" applyFill="1" applyAlignment="1" applyProtection="1">
      <alignment horizontal="center" vertical="center" wrapText="1"/>
      <protection hidden="1"/>
    </xf>
    <xf numFmtId="0" fontId="36" fillId="0" borderId="0" xfId="7" applyAlignment="1" applyProtection="1">
      <alignment horizontal="center" vertical="center" wrapText="1"/>
    </xf>
    <xf numFmtId="0" fontId="20" fillId="0" borderId="0" xfId="0" applyFont="1" applyAlignment="1">
      <alignment horizontal="left" vertical="center" wrapText="1"/>
    </xf>
    <xf numFmtId="0" fontId="39" fillId="0" borderId="0" xfId="7" applyFont="1" applyFill="1" applyBorder="1" applyAlignment="1" applyProtection="1">
      <alignment horizontal="left" vertical="center" wrapText="1" indent="2"/>
    </xf>
    <xf numFmtId="0" fontId="31" fillId="0" borderId="0" xfId="0" applyFont="1" applyAlignment="1" applyProtection="1">
      <alignment horizontal="left" vertical="center" wrapText="1"/>
      <protection hidden="1"/>
    </xf>
    <xf numFmtId="0" fontId="7" fillId="4" borderId="0" xfId="0" applyFont="1" applyFill="1" applyAlignment="1">
      <alignment horizontal="left" vertical="center" wrapText="1"/>
    </xf>
    <xf numFmtId="0" fontId="9" fillId="8" borderId="0" xfId="0" applyFont="1" applyFill="1" applyAlignment="1">
      <alignment horizontal="left" vertical="center" wrapText="1"/>
    </xf>
    <xf numFmtId="0" fontId="33" fillId="0" borderId="0" xfId="0" applyFont="1" applyAlignment="1">
      <alignment horizontal="center" vertical="center"/>
    </xf>
    <xf numFmtId="0" fontId="29" fillId="7" borderId="0" xfId="0" applyFont="1" applyFill="1" applyAlignment="1">
      <alignment horizontal="left" vertical="center" wrapText="1"/>
    </xf>
    <xf numFmtId="0" fontId="20" fillId="0" borderId="0" xfId="7" applyFont="1" applyAlignment="1">
      <alignment horizontal="left" vertical="center" wrapText="1"/>
    </xf>
    <xf numFmtId="168" fontId="9" fillId="14" borderId="1" xfId="0" applyNumberFormat="1" applyFont="1" applyFill="1" applyBorder="1" applyAlignment="1">
      <alignment horizontal="center" vertical="center"/>
    </xf>
    <xf numFmtId="0" fontId="9" fillId="0" borderId="29" xfId="0" applyFont="1" applyBorder="1" applyAlignment="1">
      <alignment horizontal="center" vertical="center" textRotation="90" wrapText="1"/>
    </xf>
    <xf numFmtId="0" fontId="9" fillId="0" borderId="31" xfId="0" applyFont="1" applyBorder="1" applyAlignment="1">
      <alignment horizontal="center" vertical="center" textRotation="90" wrapText="1"/>
    </xf>
    <xf numFmtId="0" fontId="9" fillId="0" borderId="30" xfId="0" applyFont="1" applyBorder="1" applyAlignment="1">
      <alignment horizontal="center" vertical="center" textRotation="90"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164" fontId="9" fillId="0" borderId="0" xfId="0" applyNumberFormat="1" applyFont="1" applyAlignment="1">
      <alignment horizontal="center" vertical="center"/>
    </xf>
    <xf numFmtId="0" fontId="9" fillId="14" borderId="0" xfId="0" applyFont="1" applyFill="1" applyAlignment="1">
      <alignment horizontal="left" vertical="center" wrapText="1"/>
    </xf>
    <xf numFmtId="164" fontId="9" fillId="14" borderId="0" xfId="0" applyNumberFormat="1" applyFont="1" applyFill="1" applyAlignment="1">
      <alignment horizontal="center"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168" fontId="9" fillId="0" borderId="1" xfId="0" applyNumberFormat="1" applyFont="1" applyBorder="1" applyAlignment="1">
      <alignment horizontal="center" vertical="center"/>
    </xf>
    <xf numFmtId="0" fontId="9" fillId="14" borderId="1" xfId="0" applyFont="1" applyFill="1" applyBorder="1" applyAlignment="1">
      <alignment horizontal="center" vertical="center"/>
    </xf>
    <xf numFmtId="164" fontId="7" fillId="7" borderId="0" xfId="0" applyNumberFormat="1" applyFont="1" applyFill="1" applyAlignment="1">
      <alignment horizontal="center" vertical="center"/>
    </xf>
    <xf numFmtId="168" fontId="9" fillId="0" borderId="0" xfId="0" applyNumberFormat="1" applyFont="1" applyAlignment="1">
      <alignment horizontal="center" vertical="center"/>
    </xf>
    <xf numFmtId="0" fontId="33" fillId="0" borderId="0" xfId="0" applyFont="1" applyAlignment="1" applyProtection="1">
      <alignment horizontal="center" wrapText="1"/>
      <protection hidden="1"/>
    </xf>
    <xf numFmtId="0" fontId="20" fillId="7" borderId="0" xfId="0" applyFont="1" applyFill="1" applyAlignment="1" applyProtection="1">
      <alignment horizontal="center" vertical="center"/>
      <protection hidden="1"/>
    </xf>
    <xf numFmtId="0" fontId="20" fillId="3" borderId="1" xfId="3" applyFont="1" applyFill="1" applyBorder="1" applyAlignment="1" applyProtection="1">
      <alignment horizontal="left" vertical="center"/>
      <protection locked="0"/>
    </xf>
    <xf numFmtId="0" fontId="20" fillId="7" borderId="0" xfId="0" applyFont="1" applyFill="1" applyAlignment="1" applyProtection="1">
      <alignment horizontal="center" vertical="center" wrapText="1"/>
      <protection hidden="1"/>
    </xf>
    <xf numFmtId="0" fontId="16" fillId="1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0" fillId="0" borderId="1" xfId="1" applyNumberFormat="1" applyFont="1" applyFill="1" applyBorder="1" applyAlignment="1" applyProtection="1">
      <alignment horizontal="center"/>
      <protection hidden="1"/>
    </xf>
    <xf numFmtId="0" fontId="23" fillId="7" borderId="0" xfId="7" applyFont="1" applyFill="1" applyAlignment="1" applyProtection="1">
      <alignment horizontal="center" vertical="center" wrapText="1"/>
    </xf>
    <xf numFmtId="0" fontId="20" fillId="0" borderId="29" xfId="0" applyFont="1" applyBorder="1" applyAlignment="1">
      <alignment horizontal="center" vertical="center"/>
    </xf>
    <xf numFmtId="0" fontId="20" fillId="0" borderId="31" xfId="0" applyFont="1" applyBorder="1" applyAlignment="1">
      <alignment horizontal="center" vertical="center"/>
    </xf>
    <xf numFmtId="0" fontId="20" fillId="0" borderId="30" xfId="0" applyFont="1" applyBorder="1" applyAlignment="1">
      <alignment horizontal="center" vertical="center"/>
    </xf>
    <xf numFmtId="0" fontId="9" fillId="0" borderId="29" xfId="0" applyFont="1" applyBorder="1" applyAlignment="1">
      <alignment horizontal="left" vertical="center" wrapText="1"/>
    </xf>
    <xf numFmtId="0" fontId="9" fillId="0" borderId="31" xfId="0" applyFont="1" applyBorder="1" applyAlignment="1">
      <alignment horizontal="left" vertical="center" wrapText="1"/>
    </xf>
    <xf numFmtId="0" fontId="9" fillId="0" borderId="30" xfId="0" applyFont="1" applyBorder="1" applyAlignment="1">
      <alignment horizontal="left" vertical="center" wrapText="1"/>
    </xf>
    <xf numFmtId="0" fontId="33" fillId="0" borderId="0" xfId="0" applyFont="1" applyAlignment="1">
      <alignment horizontal="center" vertical="center" wrapText="1"/>
    </xf>
    <xf numFmtId="0" fontId="20" fillId="7" borderId="0" xfId="0" applyFont="1" applyFill="1" applyAlignment="1">
      <alignment horizontal="center" wrapText="1"/>
    </xf>
    <xf numFmtId="0" fontId="20" fillId="7" borderId="2" xfId="0" applyFont="1" applyFill="1" applyBorder="1" applyAlignment="1">
      <alignment horizontal="left" vertical="center" wrapText="1"/>
    </xf>
    <xf numFmtId="0" fontId="20" fillId="7" borderId="0" xfId="0" applyFont="1" applyFill="1" applyAlignment="1">
      <alignment horizontal="left" vertical="center" wrapText="1"/>
    </xf>
    <xf numFmtId="0" fontId="20" fillId="7" borderId="6" xfId="0" applyFont="1" applyFill="1" applyBorder="1" applyAlignment="1">
      <alignment horizontal="left" vertical="center" wrapText="1"/>
    </xf>
    <xf numFmtId="0" fontId="9" fillId="7" borderId="0" xfId="0" applyFont="1" applyFill="1" applyAlignment="1" applyProtection="1">
      <alignment horizontal="center" vertical="center"/>
      <protection hidden="1"/>
    </xf>
    <xf numFmtId="0" fontId="9" fillId="3" borderId="3" xfId="0" applyFont="1" applyFill="1" applyBorder="1" applyAlignment="1" applyProtection="1">
      <alignment horizontal="left" vertical="top" wrapText="1"/>
      <protection locked="0"/>
    </xf>
    <xf numFmtId="0" fontId="9" fillId="3" borderId="4" xfId="0" applyFont="1" applyFill="1" applyBorder="1" applyAlignment="1" applyProtection="1">
      <alignment horizontal="left" vertical="top" wrapText="1"/>
      <protection locked="0"/>
    </xf>
    <xf numFmtId="0" fontId="9" fillId="3" borderId="2" xfId="0" applyFont="1" applyFill="1" applyBorder="1" applyAlignment="1" applyProtection="1">
      <alignment horizontal="left" vertical="top" wrapText="1"/>
      <protection locked="0"/>
    </xf>
    <xf numFmtId="0" fontId="9" fillId="3" borderId="0" xfId="0" applyFont="1" applyFill="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20" fillId="7" borderId="7" xfId="0" applyFont="1" applyFill="1" applyBorder="1" applyAlignment="1">
      <alignment horizontal="left" vertical="center" wrapText="1"/>
    </xf>
    <xf numFmtId="0" fontId="20" fillId="7" borderId="8"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19" fillId="8" borderId="0" xfId="0" applyFont="1" applyFill="1" applyAlignment="1">
      <alignment horizontal="center" vertical="center"/>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20" fillId="7" borderId="3" xfId="0" applyFont="1" applyFill="1" applyBorder="1" applyAlignment="1">
      <alignment horizontal="left" vertical="center"/>
    </xf>
    <xf numFmtId="0" fontId="20" fillId="7" borderId="4" xfId="0" applyFont="1" applyFill="1" applyBorder="1" applyAlignment="1">
      <alignment horizontal="left" vertical="center"/>
    </xf>
    <xf numFmtId="0" fontId="20" fillId="7" borderId="5" xfId="0" applyFont="1" applyFill="1" applyBorder="1" applyAlignment="1">
      <alignment horizontal="left" vertical="center"/>
    </xf>
    <xf numFmtId="0" fontId="9" fillId="0" borderId="1"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12" fillId="0" borderId="0" xfId="0" applyFont="1" applyAlignment="1">
      <alignment horizontal="center" vertical="center" wrapText="1"/>
    </xf>
  </cellXfs>
  <cellStyles count="12">
    <cellStyle name="Comma 2" xfId="2" xr:uid="{EA8A0A5D-F296-4B9E-A3EC-A4E57068EDC4}"/>
    <cellStyle name="Comma 2 2" xfId="6" xr:uid="{FC6E1156-71B9-4890-ADC5-C318196181FB}"/>
    <cellStyle name="Comma 3" xfId="4" xr:uid="{9CE604FA-CAC9-4E35-923D-2392C0F35879}"/>
    <cellStyle name="Currency" xfId="1" builtinId="4"/>
    <cellStyle name="Currency 2" xfId="5" xr:uid="{F1352272-6B0B-48E8-990C-9FB320FE776E}"/>
    <cellStyle name="Followed Hyperlink" xfId="9" builtinId="9" hidden="1"/>
    <cellStyle name="Followed Hyperlink" xfId="8" builtinId="9" hidden="1"/>
    <cellStyle name="Followed Hyperlink" xfId="10" builtinId="9" customBuiltin="1"/>
    <cellStyle name="Hyperlink" xfId="7" builtinId="8" customBuiltin="1"/>
    <cellStyle name="Hyperlink 2" xfId="11" xr:uid="{9FAFE569-6828-455B-A8E6-6520BE37F3D1}"/>
    <cellStyle name="Normal" xfId="0" builtinId="0"/>
    <cellStyle name="Normal 2" xfId="3" xr:uid="{1CA61D1B-4EBE-41EB-91C9-7944C5F003F7}"/>
  </cellStyles>
  <dxfs count="29">
    <dxf>
      <font>
        <color theme="0" tint="-0.49998474074526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b val="0"/>
        <i val="0"/>
      </font>
    </dxf>
    <dxf>
      <fill>
        <patternFill>
          <bgColor theme="0" tint="-4.9989318521683403E-2"/>
        </patternFill>
      </fill>
    </dxf>
    <dxf>
      <fill>
        <patternFill>
          <bgColor rgb="FFFFCCCC"/>
        </patternFill>
      </fill>
    </dxf>
    <dxf>
      <font>
        <color rgb="FF9C0006"/>
      </font>
      <fill>
        <patternFill>
          <bgColor rgb="FFFFC7CE"/>
        </patternFill>
      </fill>
    </dxf>
    <dxf>
      <font>
        <color theme="0" tint="-0.499984740745262"/>
      </font>
      <fill>
        <patternFill patternType="gray0625">
          <fgColor theme="0" tint="-0.14996795556505021"/>
          <bgColor theme="0" tint="-4.9989318521683403E-2"/>
        </patternFill>
      </fill>
    </dxf>
    <dxf>
      <font>
        <b val="0"/>
        <i val="0"/>
        <color theme="0" tint="-4.9989318521683403E-2"/>
      </font>
      <fill>
        <patternFill patternType="gray0625">
          <fgColor theme="0" tint="-0.14996795556505021"/>
          <bgColor theme="0" tint="-4.9989318521683403E-2"/>
        </patternFill>
      </fill>
      <border>
        <left/>
        <right/>
        <top/>
        <bottom/>
        <vertical/>
        <horizontal/>
      </border>
    </dxf>
    <dxf>
      <font>
        <color theme="0" tint="-0.499984740745262"/>
      </font>
      <fill>
        <patternFill patternType="gray0625">
          <fgColor theme="0" tint="-0.14996795556505021"/>
          <bgColor theme="0" tint="-4.9989318521683403E-2"/>
        </patternFill>
      </fill>
    </dxf>
    <dxf>
      <font>
        <color theme="0" tint="-0.499984740745262"/>
      </font>
      <fill>
        <patternFill patternType="gray0625">
          <fgColor theme="0" tint="-0.14996795556505021"/>
          <bgColor theme="0" tint="-4.9989318521683403E-2"/>
        </patternFill>
      </fill>
    </dxf>
    <dxf>
      <font>
        <color theme="0" tint="-0.49998474074526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rgb="FFC00000"/>
      </font>
      <fill>
        <patternFill>
          <bgColor rgb="FFFFCCCC"/>
        </patternFill>
      </fill>
    </dxf>
    <dxf>
      <font>
        <color theme="0" tint="-4.9989318521683403E-2"/>
      </font>
      <fill>
        <patternFill patternType="gray0625">
          <fgColor theme="0" tint="-0.14996795556505021"/>
          <bgColor theme="0" tint="-4.9989318521683403E-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b/>
        <i val="0"/>
        <color rgb="FFC00000"/>
      </font>
      <fill>
        <patternFill>
          <bgColor rgb="FFFFCCCC"/>
        </patternFill>
      </fill>
    </dxf>
    <dxf>
      <font>
        <b/>
        <i val="0"/>
        <color rgb="FFC00000"/>
      </font>
      <fill>
        <patternFill>
          <bgColor rgb="FFFFCCCC"/>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ill>
        <patternFill>
          <bgColor rgb="FFFFCCCC"/>
        </patternFill>
      </fill>
    </dxf>
  </dxfs>
  <tableStyles count="0" defaultTableStyle="TableStyleMedium2" defaultPivotStyle="PivotStyleLight16"/>
  <colors>
    <mruColors>
      <color rgb="FFFFCCCC"/>
      <color rgb="FFF2F7FC"/>
      <color rgb="FFF8F8F8"/>
      <color rgb="FFFFC7CE"/>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-6143625</xdr:colOff>
      <xdr:row>0</xdr:row>
      <xdr:rowOff>-1828800</xdr:rowOff>
    </xdr:from>
    <xdr:to>
      <xdr:col>0</xdr:col>
      <xdr:colOff>-6142990</xdr:colOff>
      <xdr:row>0</xdr:row>
      <xdr:rowOff>-1828800</xdr:rowOff>
    </xdr:to>
    <xdr:pic>
      <xdr:nvPicPr>
        <xdr:cNvPr id="2" name="Picture 4">
          <a:extLst>
            <a:ext uri="{FF2B5EF4-FFF2-40B4-BE49-F238E27FC236}">
              <a16:creationId xmlns:a16="http://schemas.microsoft.com/office/drawing/2014/main" id="{F9F17753-40DC-418D-823B-F883390259C2}"/>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6143625" y="-18288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64C168CC-FCAA-46BC-9D3D-79F1ACA2B670}"/>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2" name="Picture 1">
          <a:extLst>
            <a:ext uri="{FF2B5EF4-FFF2-40B4-BE49-F238E27FC236}">
              <a16:creationId xmlns:a16="http://schemas.microsoft.com/office/drawing/2014/main" id="{DBDB5865-6999-463B-AE39-4405D744021C}"/>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91734BE1-1188-40C7-BFCE-3893375883F5}"/>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1371600" cy="446594"/>
    <xdr:pic>
      <xdr:nvPicPr>
        <xdr:cNvPr id="4" name="Picture 3">
          <a:extLst>
            <a:ext uri="{FF2B5EF4-FFF2-40B4-BE49-F238E27FC236}">
              <a16:creationId xmlns:a16="http://schemas.microsoft.com/office/drawing/2014/main" id="{0EF55F4A-5BAC-4601-ADCB-9858ED459474}"/>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1FAA5AA6-CFD8-4621-A877-5C60473CB805}"/>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2" name="Picture 1">
          <a:extLst>
            <a:ext uri="{FF2B5EF4-FFF2-40B4-BE49-F238E27FC236}">
              <a16:creationId xmlns:a16="http://schemas.microsoft.com/office/drawing/2014/main" id="{1A1CB437-C34E-417C-AA6E-1C46225669E4}"/>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53" name="Picture 1">
          <a:extLst>
            <a:ext uri="{FF2B5EF4-FFF2-40B4-BE49-F238E27FC236}">
              <a16:creationId xmlns:a16="http://schemas.microsoft.com/office/drawing/2014/main" id="{D26BB7FD-DF49-4410-83CB-6CF3293D71C2}"/>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1">
          <a:extLst>
            <a:ext uri="{FF2B5EF4-FFF2-40B4-BE49-F238E27FC236}">
              <a16:creationId xmlns:a16="http://schemas.microsoft.com/office/drawing/2014/main" id="{F6DB9D70-5289-4D65-BEDF-C042C72ADB46}"/>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Gallivan, Claire" id="{EBCB6345-99B9-4C5A-B425-6ECA565A6C3D}" userId="S::claire.gallivan@peelregion.ca::03fc9951-955e-49f0-ac4e-b8646511fcb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5" dT="2025-01-30T15:48:17.49" personId="{EBCB6345-99B9-4C5A-B425-6ECA565A6C3D}" id="{8FA0367A-C9E9-4A40-B22F-99D534C1FA85}">
    <text>Conditional formatting for fiscal year end flag</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arlyYearsSystemDivision@peelregion.c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peelregion.ca/sites/default/files/2025-04/2025-LHCC-CWELCC-Guideline.pdf" TargetMode="External"/><Relationship Id="rId1" Type="http://schemas.openxmlformats.org/officeDocument/2006/relationships/hyperlink" Target="https://peelregion.ca/sites/default/files/2025-04/2025-LHCC-CWELCC-Guideline.pdf"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ontario.ca/cost-based-child-care-funding-estimato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peelregion.ca/sites/default/files/2025-04/2025-LHCC-CWELCC-Guideline.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mailto:EarlyYearsSystemDivision@peelregion.c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CAA65-DDAE-4CF2-B809-42F44ACB5C21}">
  <sheetPr codeName="Sheet3">
    <tabColor theme="0" tint="-4.9989318521683403E-2"/>
  </sheetPr>
  <dimension ref="B2:V103"/>
  <sheetViews>
    <sheetView showGridLines="0" zoomScaleNormal="100" workbookViewId="0"/>
  </sheetViews>
  <sheetFormatPr defaultColWidth="8.85546875" defaultRowHeight="14.45"/>
  <cols>
    <col min="1" max="1" width="6" style="1" customWidth="1"/>
    <col min="2" max="2" width="34.140625" style="1" customWidth="1"/>
    <col min="3" max="7" width="30.7109375" style="1" customWidth="1"/>
    <col min="8" max="8" width="7.42578125" style="1" bestFit="1" customWidth="1"/>
    <col min="9" max="20" width="8.7109375" style="1" customWidth="1"/>
    <col min="21" max="27" width="8.85546875" style="1" customWidth="1"/>
    <col min="28" max="28" width="51.5703125" style="1" bestFit="1" customWidth="1"/>
    <col min="29" max="16384" width="8.85546875" style="1"/>
  </cols>
  <sheetData>
    <row r="2" spans="2:7" ht="18">
      <c r="B2" s="2" t="s">
        <v>0</v>
      </c>
    </row>
    <row r="4" spans="2:7" ht="57.6">
      <c r="B4" s="162" t="s">
        <v>1</v>
      </c>
      <c r="C4" s="162" t="s">
        <v>2</v>
      </c>
      <c r="D4" s="162" t="s">
        <v>3</v>
      </c>
      <c r="E4" s="162" t="s">
        <v>4</v>
      </c>
      <c r="G4" s="73" t="s">
        <v>5</v>
      </c>
    </row>
    <row r="5" spans="2:7">
      <c r="C5" s="73" t="s">
        <v>5</v>
      </c>
      <c r="G5" s="73" t="s">
        <v>6</v>
      </c>
    </row>
    <row r="6" spans="2:7">
      <c r="C6" s="73" t="s">
        <v>6</v>
      </c>
    </row>
    <row r="9" spans="2:7" ht="18">
      <c r="B9" s="2" t="s">
        <v>7</v>
      </c>
    </row>
    <row r="11" spans="2:7" ht="57.6">
      <c r="B11" s="157" t="str">
        <f>'2. Agency Info'!B14</f>
        <v>Head office Service System Manager:</v>
      </c>
      <c r="C11" s="40" t="str">
        <f>'2. Agency Info'!B16</f>
        <v>Auspice:</v>
      </c>
      <c r="D11" s="38" t="str">
        <f>'2. Agency Info'!B18</f>
        <v>Fiscal year end:</v>
      </c>
      <c r="E11" s="36" t="s">
        <v>8</v>
      </c>
      <c r="F11" s="145" t="str">
        <f>'2. Agency Info'!B34</f>
        <v>Expansion: Number of requested new homes in Peel3,4</v>
      </c>
      <c r="G11" s="36" t="str">
        <f>'2. Agency Info'!B46</f>
        <v>In addition to the new requested homes listed above, do you plan to apply to open more homes in 2025 in Peel?</v>
      </c>
    </row>
    <row r="12" spans="2:7">
      <c r="B12" s="41" t="s">
        <v>9</v>
      </c>
      <c r="C12" s="144" t="s">
        <v>10</v>
      </c>
      <c r="D12" s="35" t="s">
        <v>11</v>
      </c>
      <c r="E12" s="74" t="s">
        <v>12</v>
      </c>
      <c r="F12" s="39">
        <v>1</v>
      </c>
      <c r="G12" s="37" t="s">
        <v>5</v>
      </c>
    </row>
    <row r="13" spans="2:7">
      <c r="B13" s="41" t="s">
        <v>13</v>
      </c>
      <c r="C13" s="144" t="s">
        <v>14</v>
      </c>
      <c r="D13" s="35" t="s">
        <v>15</v>
      </c>
      <c r="E13" s="74" t="s">
        <v>16</v>
      </c>
      <c r="F13" s="39">
        <v>2</v>
      </c>
      <c r="G13" s="37" t="s">
        <v>6</v>
      </c>
    </row>
    <row r="14" spans="2:7">
      <c r="B14" s="41" t="s">
        <v>17</v>
      </c>
      <c r="D14" s="35" t="s">
        <v>18</v>
      </c>
      <c r="E14" s="74" t="s">
        <v>19</v>
      </c>
      <c r="F14" s="39">
        <v>3</v>
      </c>
    </row>
    <row r="15" spans="2:7">
      <c r="B15" s="41" t="s">
        <v>20</v>
      </c>
      <c r="D15" s="35" t="s">
        <v>21</v>
      </c>
      <c r="E15" s="74" t="s">
        <v>22</v>
      </c>
      <c r="F15" s="39">
        <v>4</v>
      </c>
    </row>
    <row r="16" spans="2:7">
      <c r="B16" s="41" t="s">
        <v>23</v>
      </c>
      <c r="D16" s="35" t="s">
        <v>24</v>
      </c>
      <c r="E16" s="74" t="s">
        <v>25</v>
      </c>
      <c r="F16" s="39">
        <v>5</v>
      </c>
    </row>
    <row r="17" spans="2:5">
      <c r="B17" s="41" t="s">
        <v>26</v>
      </c>
      <c r="D17" s="35" t="s">
        <v>27</v>
      </c>
      <c r="E17" s="74" t="s">
        <v>28</v>
      </c>
    </row>
    <row r="18" spans="2:5">
      <c r="B18" s="41" t="s">
        <v>29</v>
      </c>
      <c r="D18" s="35" t="s">
        <v>30</v>
      </c>
    </row>
    <row r="19" spans="2:5">
      <c r="B19" s="41" t="s">
        <v>31</v>
      </c>
      <c r="D19" s="35" t="s">
        <v>32</v>
      </c>
    </row>
    <row r="20" spans="2:5">
      <c r="B20" s="41" t="s">
        <v>33</v>
      </c>
      <c r="D20" s="35" t="s">
        <v>34</v>
      </c>
    </row>
    <row r="21" spans="2:5">
      <c r="B21" s="41" t="s">
        <v>35</v>
      </c>
      <c r="D21" s="35" t="s">
        <v>36</v>
      </c>
    </row>
    <row r="22" spans="2:5">
      <c r="B22" s="41" t="s">
        <v>37</v>
      </c>
      <c r="D22" s="35" t="s">
        <v>38</v>
      </c>
    </row>
    <row r="23" spans="2:5">
      <c r="B23" s="41" t="s">
        <v>39</v>
      </c>
      <c r="D23" s="35" t="s">
        <v>40</v>
      </c>
    </row>
    <row r="24" spans="2:5">
      <c r="B24" s="41" t="s">
        <v>41</v>
      </c>
    </row>
    <row r="25" spans="2:5">
      <c r="B25" s="41" t="s">
        <v>42</v>
      </c>
      <c r="D25" s="35" t="b">
        <f>AND(NOT(OR('2. Agency Info'!$E$18=Dropdowns!$D$23,ISBLANK('2. Agency Info'!$E$18))))</f>
        <v>0</v>
      </c>
    </row>
    <row r="26" spans="2:5">
      <c r="B26" s="41" t="s">
        <v>43</v>
      </c>
    </row>
    <row r="27" spans="2:5">
      <c r="B27" s="41" t="s">
        <v>44</v>
      </c>
    </row>
    <row r="28" spans="2:5">
      <c r="B28" s="41" t="s">
        <v>45</v>
      </c>
    </row>
    <row r="29" spans="2:5">
      <c r="B29" s="41" t="s">
        <v>46</v>
      </c>
    </row>
    <row r="30" spans="2:5">
      <c r="B30" s="41" t="s">
        <v>47</v>
      </c>
    </row>
    <row r="31" spans="2:5">
      <c r="B31" s="41" t="s">
        <v>48</v>
      </c>
    </row>
    <row r="32" spans="2:5">
      <c r="B32" s="41" t="s">
        <v>49</v>
      </c>
    </row>
    <row r="33" spans="2:2">
      <c r="B33" s="41" t="s">
        <v>50</v>
      </c>
    </row>
    <row r="34" spans="2:2">
      <c r="B34" s="41" t="s">
        <v>51</v>
      </c>
    </row>
    <row r="35" spans="2:2">
      <c r="B35" s="41" t="s">
        <v>52</v>
      </c>
    </row>
    <row r="36" spans="2:2">
      <c r="B36" s="41" t="s">
        <v>53</v>
      </c>
    </row>
    <row r="37" spans="2:2">
      <c r="B37" s="41" t="s">
        <v>54</v>
      </c>
    </row>
    <row r="38" spans="2:2">
      <c r="B38" s="41" t="s">
        <v>55</v>
      </c>
    </row>
    <row r="39" spans="2:2">
      <c r="B39" s="41" t="s">
        <v>56</v>
      </c>
    </row>
    <row r="40" spans="2:2">
      <c r="B40" s="41" t="s">
        <v>57</v>
      </c>
    </row>
    <row r="41" spans="2:2">
      <c r="B41" s="41" t="s">
        <v>58</v>
      </c>
    </row>
    <row r="42" spans="2:2">
      <c r="B42" s="41" t="s">
        <v>59</v>
      </c>
    </row>
    <row r="43" spans="2:2">
      <c r="B43" s="41" t="s">
        <v>60</v>
      </c>
    </row>
    <row r="44" spans="2:2">
      <c r="B44" s="41" t="s">
        <v>61</v>
      </c>
    </row>
    <row r="45" spans="2:2">
      <c r="B45" s="41" t="s">
        <v>62</v>
      </c>
    </row>
    <row r="46" spans="2:2">
      <c r="B46" s="41" t="s">
        <v>63</v>
      </c>
    </row>
    <row r="47" spans="2:2">
      <c r="B47" s="41" t="s">
        <v>64</v>
      </c>
    </row>
    <row r="48" spans="2:2">
      <c r="B48" s="41" t="s">
        <v>65</v>
      </c>
    </row>
    <row r="49" spans="2:2">
      <c r="B49" s="41" t="s">
        <v>66</v>
      </c>
    </row>
    <row r="50" spans="2:2">
      <c r="B50" s="41" t="s">
        <v>67</v>
      </c>
    </row>
    <row r="51" spans="2:2">
      <c r="B51" s="41" t="s">
        <v>68</v>
      </c>
    </row>
    <row r="52" spans="2:2">
      <c r="B52" s="41" t="s">
        <v>69</v>
      </c>
    </row>
    <row r="53" spans="2:2">
      <c r="B53" s="41" t="s">
        <v>70</v>
      </c>
    </row>
    <row r="54" spans="2:2">
      <c r="B54" s="41" t="s">
        <v>71</v>
      </c>
    </row>
    <row r="55" spans="2:2">
      <c r="B55" s="41" t="s">
        <v>72</v>
      </c>
    </row>
    <row r="56" spans="2:2">
      <c r="B56" s="41" t="s">
        <v>73</v>
      </c>
    </row>
    <row r="57" spans="2:2">
      <c r="B57" s="41" t="s">
        <v>74</v>
      </c>
    </row>
    <row r="58" spans="2:2">
      <c r="B58" s="41" t="s">
        <v>75</v>
      </c>
    </row>
    <row r="66" spans="8:22" ht="28.9">
      <c r="H66" s="35" t="s">
        <v>11</v>
      </c>
      <c r="I66" s="35" t="s">
        <v>15</v>
      </c>
      <c r="J66" s="35" t="s">
        <v>18</v>
      </c>
      <c r="K66" s="35" t="s">
        <v>21</v>
      </c>
      <c r="L66" s="35" t="s">
        <v>24</v>
      </c>
      <c r="M66" s="35" t="s">
        <v>27</v>
      </c>
      <c r="N66" s="35" t="s">
        <v>30</v>
      </c>
      <c r="O66" s="35" t="s">
        <v>32</v>
      </c>
      <c r="P66" s="35" t="s">
        <v>34</v>
      </c>
      <c r="Q66" s="35" t="s">
        <v>36</v>
      </c>
      <c r="R66" s="35" t="s">
        <v>38</v>
      </c>
      <c r="S66" s="35" t="s">
        <v>40</v>
      </c>
      <c r="T66" s="36" t="e">
        <f>#REF!</f>
        <v>#REF!</v>
      </c>
      <c r="U66" s="35"/>
      <c r="V66" s="73"/>
    </row>
    <row r="67" spans="8:22">
      <c r="H67" s="39">
        <v>1</v>
      </c>
      <c r="I67" s="39">
        <v>1</v>
      </c>
      <c r="J67" s="39">
        <v>1</v>
      </c>
      <c r="K67" s="39">
        <v>1</v>
      </c>
      <c r="L67" s="39">
        <v>1</v>
      </c>
      <c r="M67" s="39">
        <v>1</v>
      </c>
      <c r="N67" s="39">
        <v>1</v>
      </c>
      <c r="O67" s="39">
        <v>1</v>
      </c>
      <c r="P67" s="39">
        <v>1</v>
      </c>
      <c r="Q67" s="39">
        <v>1</v>
      </c>
      <c r="R67" s="39">
        <v>1</v>
      </c>
      <c r="S67" s="39">
        <v>1</v>
      </c>
      <c r="T67" s="37">
        <v>2025</v>
      </c>
      <c r="U67" s="72" t="s">
        <v>76</v>
      </c>
      <c r="V67" s="74" t="s">
        <v>77</v>
      </c>
    </row>
    <row r="68" spans="8:22">
      <c r="H68" s="39">
        <f>H67+1</f>
        <v>2</v>
      </c>
      <c r="I68" s="39">
        <f>I67+1</f>
        <v>2</v>
      </c>
      <c r="J68" s="39">
        <f>J67+1</f>
        <v>2</v>
      </c>
      <c r="K68" s="39">
        <f t="shared" ref="K68:S83" si="0">K67+1</f>
        <v>2</v>
      </c>
      <c r="L68" s="39">
        <f t="shared" si="0"/>
        <v>2</v>
      </c>
      <c r="M68" s="39">
        <f t="shared" si="0"/>
        <v>2</v>
      </c>
      <c r="N68" s="39">
        <f t="shared" si="0"/>
        <v>2</v>
      </c>
      <c r="O68" s="39">
        <f t="shared" si="0"/>
        <v>2</v>
      </c>
      <c r="P68" s="39">
        <f t="shared" si="0"/>
        <v>2</v>
      </c>
      <c r="Q68" s="39">
        <f t="shared" si="0"/>
        <v>2</v>
      </c>
      <c r="R68" s="39">
        <f t="shared" si="0"/>
        <v>2</v>
      </c>
      <c r="S68" s="39">
        <f t="shared" si="0"/>
        <v>2</v>
      </c>
      <c r="T68" s="37">
        <v>2026</v>
      </c>
      <c r="U68" s="72" t="s">
        <v>78</v>
      </c>
      <c r="V68" s="73" t="s">
        <v>79</v>
      </c>
    </row>
    <row r="69" spans="8:22">
      <c r="H69" s="39">
        <f t="shared" ref="H69:H97" si="1">H68+1</f>
        <v>3</v>
      </c>
      <c r="I69" s="39">
        <f t="shared" ref="I69:I94" si="2">I68+1</f>
        <v>3</v>
      </c>
      <c r="J69" s="39">
        <f t="shared" ref="J69:J97" si="3">J68+1</f>
        <v>3</v>
      </c>
      <c r="K69" s="39">
        <f t="shared" si="0"/>
        <v>3</v>
      </c>
      <c r="L69" s="39">
        <f t="shared" si="0"/>
        <v>3</v>
      </c>
      <c r="M69" s="39">
        <f t="shared" si="0"/>
        <v>3</v>
      </c>
      <c r="N69" s="39">
        <f t="shared" si="0"/>
        <v>3</v>
      </c>
      <c r="O69" s="39">
        <f t="shared" si="0"/>
        <v>3</v>
      </c>
      <c r="P69" s="39">
        <f t="shared" si="0"/>
        <v>3</v>
      </c>
      <c r="Q69" s="39">
        <f t="shared" si="0"/>
        <v>3</v>
      </c>
      <c r="R69" s="39">
        <f t="shared" si="0"/>
        <v>3</v>
      </c>
      <c r="S69" s="39">
        <f t="shared" si="0"/>
        <v>3</v>
      </c>
      <c r="U69" s="72" t="s">
        <v>80</v>
      </c>
      <c r="V69" s="74" t="s">
        <v>81</v>
      </c>
    </row>
    <row r="70" spans="8:22">
      <c r="H70" s="39">
        <f t="shared" si="1"/>
        <v>4</v>
      </c>
      <c r="I70" s="39">
        <f t="shared" si="2"/>
        <v>4</v>
      </c>
      <c r="J70" s="39">
        <f t="shared" si="3"/>
        <v>4</v>
      </c>
      <c r="K70" s="39">
        <f t="shared" si="0"/>
        <v>4</v>
      </c>
      <c r="L70" s="39">
        <f t="shared" si="0"/>
        <v>4</v>
      </c>
      <c r="M70" s="39">
        <f t="shared" si="0"/>
        <v>4</v>
      </c>
      <c r="N70" s="39">
        <f t="shared" si="0"/>
        <v>4</v>
      </c>
      <c r="O70" s="39">
        <f t="shared" si="0"/>
        <v>4</v>
      </c>
      <c r="P70" s="39">
        <f t="shared" si="0"/>
        <v>4</v>
      </c>
      <c r="Q70" s="39">
        <f t="shared" si="0"/>
        <v>4</v>
      </c>
      <c r="R70" s="39">
        <f t="shared" si="0"/>
        <v>4</v>
      </c>
      <c r="S70" s="39">
        <f t="shared" si="0"/>
        <v>4</v>
      </c>
      <c r="U70" s="72" t="s">
        <v>82</v>
      </c>
    </row>
    <row r="71" spans="8:22">
      <c r="H71" s="39">
        <f t="shared" si="1"/>
        <v>5</v>
      </c>
      <c r="I71" s="39">
        <f t="shared" si="2"/>
        <v>5</v>
      </c>
      <c r="J71" s="39">
        <f t="shared" si="3"/>
        <v>5</v>
      </c>
      <c r="K71" s="39">
        <f t="shared" si="0"/>
        <v>5</v>
      </c>
      <c r="L71" s="39">
        <f t="shared" si="0"/>
        <v>5</v>
      </c>
      <c r="M71" s="39">
        <f t="shared" si="0"/>
        <v>5</v>
      </c>
      <c r="N71" s="39">
        <f t="shared" si="0"/>
        <v>5</v>
      </c>
      <c r="O71" s="39">
        <f t="shared" si="0"/>
        <v>5</v>
      </c>
      <c r="P71" s="39">
        <f t="shared" si="0"/>
        <v>5</v>
      </c>
      <c r="Q71" s="39">
        <f t="shared" si="0"/>
        <v>5</v>
      </c>
      <c r="R71" s="39">
        <f t="shared" si="0"/>
        <v>5</v>
      </c>
      <c r="S71" s="39">
        <f t="shared" si="0"/>
        <v>5</v>
      </c>
    </row>
    <row r="72" spans="8:22">
      <c r="H72" s="39">
        <f t="shared" si="1"/>
        <v>6</v>
      </c>
      <c r="I72" s="39">
        <f t="shared" si="2"/>
        <v>6</v>
      </c>
      <c r="J72" s="39">
        <f t="shared" si="3"/>
        <v>6</v>
      </c>
      <c r="K72" s="39">
        <f t="shared" si="0"/>
        <v>6</v>
      </c>
      <c r="L72" s="39">
        <f t="shared" si="0"/>
        <v>6</v>
      </c>
      <c r="M72" s="39">
        <f t="shared" si="0"/>
        <v>6</v>
      </c>
      <c r="N72" s="39">
        <f t="shared" si="0"/>
        <v>6</v>
      </c>
      <c r="O72" s="39">
        <f t="shared" si="0"/>
        <v>6</v>
      </c>
      <c r="P72" s="39">
        <f t="shared" si="0"/>
        <v>6</v>
      </c>
      <c r="Q72" s="39">
        <f t="shared" si="0"/>
        <v>6</v>
      </c>
      <c r="R72" s="39">
        <f t="shared" si="0"/>
        <v>6</v>
      </c>
      <c r="S72" s="39">
        <f t="shared" si="0"/>
        <v>6</v>
      </c>
    </row>
    <row r="73" spans="8:22">
      <c r="H73" s="39">
        <f t="shared" si="1"/>
        <v>7</v>
      </c>
      <c r="I73" s="39">
        <f t="shared" si="2"/>
        <v>7</v>
      </c>
      <c r="J73" s="39">
        <f t="shared" si="3"/>
        <v>7</v>
      </c>
      <c r="K73" s="39">
        <f t="shared" si="0"/>
        <v>7</v>
      </c>
      <c r="L73" s="39">
        <f t="shared" si="0"/>
        <v>7</v>
      </c>
      <c r="M73" s="39">
        <f t="shared" si="0"/>
        <v>7</v>
      </c>
      <c r="N73" s="39">
        <f t="shared" si="0"/>
        <v>7</v>
      </c>
      <c r="O73" s="39">
        <f t="shared" si="0"/>
        <v>7</v>
      </c>
      <c r="P73" s="39">
        <f t="shared" si="0"/>
        <v>7</v>
      </c>
      <c r="Q73" s="39">
        <f t="shared" si="0"/>
        <v>7</v>
      </c>
      <c r="R73" s="39">
        <f t="shared" si="0"/>
        <v>7</v>
      </c>
      <c r="S73" s="39">
        <f t="shared" si="0"/>
        <v>7</v>
      </c>
    </row>
    <row r="74" spans="8:22">
      <c r="H74" s="39">
        <f t="shared" si="1"/>
        <v>8</v>
      </c>
      <c r="I74" s="39">
        <f t="shared" si="2"/>
        <v>8</v>
      </c>
      <c r="J74" s="39">
        <f t="shared" si="3"/>
        <v>8</v>
      </c>
      <c r="K74" s="39">
        <f t="shared" si="0"/>
        <v>8</v>
      </c>
      <c r="L74" s="39">
        <f t="shared" si="0"/>
        <v>8</v>
      </c>
      <c r="M74" s="39">
        <f t="shared" si="0"/>
        <v>8</v>
      </c>
      <c r="N74" s="39">
        <f t="shared" si="0"/>
        <v>8</v>
      </c>
      <c r="O74" s="39">
        <f t="shared" si="0"/>
        <v>8</v>
      </c>
      <c r="P74" s="39">
        <f t="shared" si="0"/>
        <v>8</v>
      </c>
      <c r="Q74" s="39">
        <f t="shared" si="0"/>
        <v>8</v>
      </c>
      <c r="R74" s="39">
        <f t="shared" si="0"/>
        <v>8</v>
      </c>
      <c r="S74" s="39">
        <f t="shared" si="0"/>
        <v>8</v>
      </c>
    </row>
    <row r="75" spans="8:22">
      <c r="H75" s="39">
        <f t="shared" si="1"/>
        <v>9</v>
      </c>
      <c r="I75" s="39">
        <f t="shared" si="2"/>
        <v>9</v>
      </c>
      <c r="J75" s="39">
        <f t="shared" si="3"/>
        <v>9</v>
      </c>
      <c r="K75" s="39">
        <f t="shared" si="0"/>
        <v>9</v>
      </c>
      <c r="L75" s="39">
        <f t="shared" si="0"/>
        <v>9</v>
      </c>
      <c r="M75" s="39">
        <f t="shared" si="0"/>
        <v>9</v>
      </c>
      <c r="N75" s="39">
        <f t="shared" si="0"/>
        <v>9</v>
      </c>
      <c r="O75" s="39">
        <f t="shared" si="0"/>
        <v>9</v>
      </c>
      <c r="P75" s="39">
        <f t="shared" si="0"/>
        <v>9</v>
      </c>
      <c r="Q75" s="39">
        <f t="shared" si="0"/>
        <v>9</v>
      </c>
      <c r="R75" s="39">
        <f t="shared" si="0"/>
        <v>9</v>
      </c>
      <c r="S75" s="39">
        <f t="shared" si="0"/>
        <v>9</v>
      </c>
    </row>
    <row r="76" spans="8:22">
      <c r="H76" s="39">
        <f t="shared" si="1"/>
        <v>10</v>
      </c>
      <c r="I76" s="39">
        <f t="shared" si="2"/>
        <v>10</v>
      </c>
      <c r="J76" s="39">
        <f t="shared" si="3"/>
        <v>10</v>
      </c>
      <c r="K76" s="39">
        <f t="shared" si="0"/>
        <v>10</v>
      </c>
      <c r="L76" s="39">
        <f t="shared" si="0"/>
        <v>10</v>
      </c>
      <c r="M76" s="39">
        <f t="shared" si="0"/>
        <v>10</v>
      </c>
      <c r="N76" s="39">
        <f t="shared" si="0"/>
        <v>10</v>
      </c>
      <c r="O76" s="39">
        <f t="shared" si="0"/>
        <v>10</v>
      </c>
      <c r="P76" s="39">
        <f t="shared" si="0"/>
        <v>10</v>
      </c>
      <c r="Q76" s="39">
        <f t="shared" si="0"/>
        <v>10</v>
      </c>
      <c r="R76" s="39">
        <f t="shared" si="0"/>
        <v>10</v>
      </c>
      <c r="S76" s="39">
        <f t="shared" si="0"/>
        <v>10</v>
      </c>
    </row>
    <row r="77" spans="8:22">
      <c r="H77" s="39">
        <f t="shared" si="1"/>
        <v>11</v>
      </c>
      <c r="I77" s="39">
        <f t="shared" si="2"/>
        <v>11</v>
      </c>
      <c r="J77" s="39">
        <f t="shared" si="3"/>
        <v>11</v>
      </c>
      <c r="K77" s="39">
        <f t="shared" si="0"/>
        <v>11</v>
      </c>
      <c r="L77" s="39">
        <f t="shared" si="0"/>
        <v>11</v>
      </c>
      <c r="M77" s="39">
        <f t="shared" si="0"/>
        <v>11</v>
      </c>
      <c r="N77" s="39">
        <f t="shared" si="0"/>
        <v>11</v>
      </c>
      <c r="O77" s="39">
        <f t="shared" si="0"/>
        <v>11</v>
      </c>
      <c r="P77" s="39">
        <f t="shared" si="0"/>
        <v>11</v>
      </c>
      <c r="Q77" s="39">
        <f t="shared" si="0"/>
        <v>11</v>
      </c>
      <c r="R77" s="39">
        <f t="shared" si="0"/>
        <v>11</v>
      </c>
      <c r="S77" s="39">
        <f t="shared" si="0"/>
        <v>11</v>
      </c>
    </row>
    <row r="78" spans="8:22">
      <c r="H78" s="39">
        <f t="shared" si="1"/>
        <v>12</v>
      </c>
      <c r="I78" s="39">
        <f t="shared" si="2"/>
        <v>12</v>
      </c>
      <c r="J78" s="39">
        <f t="shared" si="3"/>
        <v>12</v>
      </c>
      <c r="K78" s="39">
        <f t="shared" si="0"/>
        <v>12</v>
      </c>
      <c r="L78" s="39">
        <f t="shared" si="0"/>
        <v>12</v>
      </c>
      <c r="M78" s="39">
        <f t="shared" si="0"/>
        <v>12</v>
      </c>
      <c r="N78" s="39">
        <f t="shared" si="0"/>
        <v>12</v>
      </c>
      <c r="O78" s="39">
        <f t="shared" si="0"/>
        <v>12</v>
      </c>
      <c r="P78" s="39">
        <f t="shared" si="0"/>
        <v>12</v>
      </c>
      <c r="Q78" s="39">
        <f t="shared" si="0"/>
        <v>12</v>
      </c>
      <c r="R78" s="39">
        <f t="shared" si="0"/>
        <v>12</v>
      </c>
      <c r="S78" s="39">
        <f t="shared" si="0"/>
        <v>12</v>
      </c>
    </row>
    <row r="79" spans="8:22">
      <c r="H79" s="39">
        <f t="shared" si="1"/>
        <v>13</v>
      </c>
      <c r="I79" s="39">
        <f t="shared" si="2"/>
        <v>13</v>
      </c>
      <c r="J79" s="39">
        <f t="shared" si="3"/>
        <v>13</v>
      </c>
      <c r="K79" s="39">
        <f t="shared" si="0"/>
        <v>13</v>
      </c>
      <c r="L79" s="39">
        <f t="shared" si="0"/>
        <v>13</v>
      </c>
      <c r="M79" s="39">
        <f t="shared" si="0"/>
        <v>13</v>
      </c>
      <c r="N79" s="39">
        <f t="shared" si="0"/>
        <v>13</v>
      </c>
      <c r="O79" s="39">
        <f t="shared" si="0"/>
        <v>13</v>
      </c>
      <c r="P79" s="39">
        <f t="shared" si="0"/>
        <v>13</v>
      </c>
      <c r="Q79" s="39">
        <f t="shared" si="0"/>
        <v>13</v>
      </c>
      <c r="R79" s="39">
        <f t="shared" si="0"/>
        <v>13</v>
      </c>
      <c r="S79" s="39">
        <f t="shared" si="0"/>
        <v>13</v>
      </c>
    </row>
    <row r="80" spans="8:22">
      <c r="H80" s="39">
        <f t="shared" si="1"/>
        <v>14</v>
      </c>
      <c r="I80" s="39">
        <f t="shared" si="2"/>
        <v>14</v>
      </c>
      <c r="J80" s="39">
        <f t="shared" si="3"/>
        <v>14</v>
      </c>
      <c r="K80" s="39">
        <f t="shared" si="0"/>
        <v>14</v>
      </c>
      <c r="L80" s="39">
        <f t="shared" si="0"/>
        <v>14</v>
      </c>
      <c r="M80" s="39">
        <f t="shared" si="0"/>
        <v>14</v>
      </c>
      <c r="N80" s="39">
        <f t="shared" si="0"/>
        <v>14</v>
      </c>
      <c r="O80" s="39">
        <f t="shared" si="0"/>
        <v>14</v>
      </c>
      <c r="P80" s="39">
        <f t="shared" si="0"/>
        <v>14</v>
      </c>
      <c r="Q80" s="39">
        <f t="shared" si="0"/>
        <v>14</v>
      </c>
      <c r="R80" s="39">
        <f t="shared" si="0"/>
        <v>14</v>
      </c>
      <c r="S80" s="39">
        <f t="shared" si="0"/>
        <v>14</v>
      </c>
    </row>
    <row r="81" spans="2:19">
      <c r="H81" s="39">
        <f t="shared" si="1"/>
        <v>15</v>
      </c>
      <c r="I81" s="39">
        <f t="shared" si="2"/>
        <v>15</v>
      </c>
      <c r="J81" s="39">
        <f t="shared" si="3"/>
        <v>15</v>
      </c>
      <c r="K81" s="39">
        <f t="shared" si="0"/>
        <v>15</v>
      </c>
      <c r="L81" s="39">
        <f t="shared" si="0"/>
        <v>15</v>
      </c>
      <c r="M81" s="39">
        <f t="shared" si="0"/>
        <v>15</v>
      </c>
      <c r="N81" s="39">
        <f t="shared" si="0"/>
        <v>15</v>
      </c>
      <c r="O81" s="39">
        <f t="shared" si="0"/>
        <v>15</v>
      </c>
      <c r="P81" s="39">
        <f t="shared" si="0"/>
        <v>15</v>
      </c>
      <c r="Q81" s="39">
        <f t="shared" si="0"/>
        <v>15</v>
      </c>
      <c r="R81" s="39">
        <f t="shared" si="0"/>
        <v>15</v>
      </c>
      <c r="S81" s="39">
        <f t="shared" si="0"/>
        <v>15</v>
      </c>
    </row>
    <row r="82" spans="2:19">
      <c r="H82" s="39">
        <f t="shared" si="1"/>
        <v>16</v>
      </c>
      <c r="I82" s="39">
        <f t="shared" si="2"/>
        <v>16</v>
      </c>
      <c r="J82" s="39">
        <f t="shared" si="3"/>
        <v>16</v>
      </c>
      <c r="K82" s="39">
        <f t="shared" si="0"/>
        <v>16</v>
      </c>
      <c r="L82" s="39">
        <f t="shared" si="0"/>
        <v>16</v>
      </c>
      <c r="M82" s="39">
        <f t="shared" si="0"/>
        <v>16</v>
      </c>
      <c r="N82" s="39">
        <f t="shared" si="0"/>
        <v>16</v>
      </c>
      <c r="O82" s="39">
        <f t="shared" si="0"/>
        <v>16</v>
      </c>
      <c r="P82" s="39">
        <f t="shared" si="0"/>
        <v>16</v>
      </c>
      <c r="Q82" s="39">
        <f t="shared" si="0"/>
        <v>16</v>
      </c>
      <c r="R82" s="39">
        <f t="shared" si="0"/>
        <v>16</v>
      </c>
      <c r="S82" s="39">
        <f t="shared" si="0"/>
        <v>16</v>
      </c>
    </row>
    <row r="83" spans="2:19">
      <c r="H83" s="39">
        <f t="shared" si="1"/>
        <v>17</v>
      </c>
      <c r="I83" s="39">
        <f t="shared" si="2"/>
        <v>17</v>
      </c>
      <c r="J83" s="39">
        <f t="shared" si="3"/>
        <v>17</v>
      </c>
      <c r="K83" s="39">
        <f t="shared" si="0"/>
        <v>17</v>
      </c>
      <c r="L83" s="39">
        <f t="shared" si="0"/>
        <v>17</v>
      </c>
      <c r="M83" s="39">
        <f t="shared" si="0"/>
        <v>17</v>
      </c>
      <c r="N83" s="39">
        <f t="shared" si="0"/>
        <v>17</v>
      </c>
      <c r="O83" s="39">
        <f t="shared" si="0"/>
        <v>17</v>
      </c>
      <c r="P83" s="39">
        <f t="shared" si="0"/>
        <v>17</v>
      </c>
      <c r="Q83" s="39">
        <f t="shared" si="0"/>
        <v>17</v>
      </c>
      <c r="R83" s="39">
        <f t="shared" si="0"/>
        <v>17</v>
      </c>
      <c r="S83" s="39">
        <f t="shared" si="0"/>
        <v>17</v>
      </c>
    </row>
    <row r="84" spans="2:19">
      <c r="H84" s="39">
        <f t="shared" si="1"/>
        <v>18</v>
      </c>
      <c r="I84" s="39">
        <f t="shared" si="2"/>
        <v>18</v>
      </c>
      <c r="J84" s="39">
        <f t="shared" si="3"/>
        <v>18</v>
      </c>
      <c r="K84" s="39">
        <f t="shared" ref="K84:K96" si="4">K83+1</f>
        <v>18</v>
      </c>
      <c r="L84" s="39">
        <f t="shared" ref="L84:L97" si="5">L83+1</f>
        <v>18</v>
      </c>
      <c r="M84" s="39">
        <f t="shared" ref="M84:M96" si="6">M83+1</f>
        <v>18</v>
      </c>
      <c r="N84" s="39">
        <f t="shared" ref="N84:N97" si="7">N83+1</f>
        <v>18</v>
      </c>
      <c r="O84" s="39">
        <f t="shared" ref="O84:O97" si="8">O83+1</f>
        <v>18</v>
      </c>
      <c r="P84" s="39">
        <f t="shared" ref="P84:P96" si="9">P83+1</f>
        <v>18</v>
      </c>
      <c r="Q84" s="39">
        <f t="shared" ref="Q84:Q97" si="10">Q83+1</f>
        <v>18</v>
      </c>
      <c r="R84" s="39">
        <f t="shared" ref="R84:R96" si="11">R83+1</f>
        <v>18</v>
      </c>
      <c r="S84" s="39">
        <f t="shared" ref="S84:S97" si="12">S83+1</f>
        <v>18</v>
      </c>
    </row>
    <row r="85" spans="2:19">
      <c r="H85" s="39">
        <f t="shared" si="1"/>
        <v>19</v>
      </c>
      <c r="I85" s="39">
        <f t="shared" si="2"/>
        <v>19</v>
      </c>
      <c r="J85" s="39">
        <f t="shared" si="3"/>
        <v>19</v>
      </c>
      <c r="K85" s="39">
        <f t="shared" si="4"/>
        <v>19</v>
      </c>
      <c r="L85" s="39">
        <f t="shared" si="5"/>
        <v>19</v>
      </c>
      <c r="M85" s="39">
        <f t="shared" si="6"/>
        <v>19</v>
      </c>
      <c r="N85" s="39">
        <f t="shared" si="7"/>
        <v>19</v>
      </c>
      <c r="O85" s="39">
        <f t="shared" si="8"/>
        <v>19</v>
      </c>
      <c r="P85" s="39">
        <f t="shared" si="9"/>
        <v>19</v>
      </c>
      <c r="Q85" s="39">
        <f t="shared" si="10"/>
        <v>19</v>
      </c>
      <c r="R85" s="39">
        <f t="shared" si="11"/>
        <v>19</v>
      </c>
      <c r="S85" s="39">
        <f t="shared" si="12"/>
        <v>19</v>
      </c>
    </row>
    <row r="86" spans="2:19">
      <c r="H86" s="39">
        <f t="shared" si="1"/>
        <v>20</v>
      </c>
      <c r="I86" s="39">
        <f t="shared" si="2"/>
        <v>20</v>
      </c>
      <c r="J86" s="39">
        <f t="shared" si="3"/>
        <v>20</v>
      </c>
      <c r="K86" s="39">
        <f t="shared" si="4"/>
        <v>20</v>
      </c>
      <c r="L86" s="39">
        <f t="shared" si="5"/>
        <v>20</v>
      </c>
      <c r="M86" s="39">
        <f t="shared" si="6"/>
        <v>20</v>
      </c>
      <c r="N86" s="39">
        <f t="shared" si="7"/>
        <v>20</v>
      </c>
      <c r="O86" s="39">
        <f t="shared" si="8"/>
        <v>20</v>
      </c>
      <c r="P86" s="39">
        <f t="shared" si="9"/>
        <v>20</v>
      </c>
      <c r="Q86" s="39">
        <f t="shared" si="10"/>
        <v>20</v>
      </c>
      <c r="R86" s="39">
        <f t="shared" si="11"/>
        <v>20</v>
      </c>
      <c r="S86" s="39">
        <f t="shared" si="12"/>
        <v>20</v>
      </c>
    </row>
    <row r="87" spans="2:19">
      <c r="H87" s="39">
        <f t="shared" si="1"/>
        <v>21</v>
      </c>
      <c r="I87" s="39">
        <f t="shared" si="2"/>
        <v>21</v>
      </c>
      <c r="J87" s="39">
        <f t="shared" si="3"/>
        <v>21</v>
      </c>
      <c r="K87" s="39">
        <f t="shared" si="4"/>
        <v>21</v>
      </c>
      <c r="L87" s="39">
        <f t="shared" si="5"/>
        <v>21</v>
      </c>
      <c r="M87" s="39">
        <f t="shared" si="6"/>
        <v>21</v>
      </c>
      <c r="N87" s="39">
        <f t="shared" si="7"/>
        <v>21</v>
      </c>
      <c r="O87" s="39">
        <f t="shared" si="8"/>
        <v>21</v>
      </c>
      <c r="P87" s="39">
        <f t="shared" si="9"/>
        <v>21</v>
      </c>
      <c r="Q87" s="39">
        <f t="shared" si="10"/>
        <v>21</v>
      </c>
      <c r="R87" s="39">
        <f t="shared" si="11"/>
        <v>21</v>
      </c>
      <c r="S87" s="39">
        <f t="shared" si="12"/>
        <v>21</v>
      </c>
    </row>
    <row r="88" spans="2:19">
      <c r="H88" s="39">
        <f t="shared" si="1"/>
        <v>22</v>
      </c>
      <c r="I88" s="39">
        <f t="shared" si="2"/>
        <v>22</v>
      </c>
      <c r="J88" s="39">
        <f t="shared" si="3"/>
        <v>22</v>
      </c>
      <c r="K88" s="39">
        <f t="shared" si="4"/>
        <v>22</v>
      </c>
      <c r="L88" s="39">
        <f t="shared" si="5"/>
        <v>22</v>
      </c>
      <c r="M88" s="39">
        <f t="shared" si="6"/>
        <v>22</v>
      </c>
      <c r="N88" s="39">
        <f t="shared" si="7"/>
        <v>22</v>
      </c>
      <c r="O88" s="39">
        <f t="shared" si="8"/>
        <v>22</v>
      </c>
      <c r="P88" s="39">
        <f t="shared" si="9"/>
        <v>22</v>
      </c>
      <c r="Q88" s="39">
        <f t="shared" si="10"/>
        <v>22</v>
      </c>
      <c r="R88" s="39">
        <f t="shared" si="11"/>
        <v>22</v>
      </c>
      <c r="S88" s="39">
        <f t="shared" si="12"/>
        <v>22</v>
      </c>
    </row>
    <row r="89" spans="2:19" ht="18">
      <c r="B89" s="2" t="s">
        <v>83</v>
      </c>
      <c r="H89" s="39">
        <f t="shared" si="1"/>
        <v>23</v>
      </c>
      <c r="I89" s="39">
        <f t="shared" si="2"/>
        <v>23</v>
      </c>
      <c r="J89" s="39">
        <f t="shared" si="3"/>
        <v>23</v>
      </c>
      <c r="K89" s="39">
        <f t="shared" si="4"/>
        <v>23</v>
      </c>
      <c r="L89" s="39">
        <f t="shared" si="5"/>
        <v>23</v>
      </c>
      <c r="M89" s="39">
        <f t="shared" si="6"/>
        <v>23</v>
      </c>
      <c r="N89" s="39">
        <f t="shared" si="7"/>
        <v>23</v>
      </c>
      <c r="O89" s="39">
        <f t="shared" si="8"/>
        <v>23</v>
      </c>
      <c r="P89" s="39">
        <f t="shared" si="9"/>
        <v>23</v>
      </c>
      <c r="Q89" s="39">
        <f t="shared" si="10"/>
        <v>23</v>
      </c>
      <c r="R89" s="39">
        <f t="shared" si="11"/>
        <v>23</v>
      </c>
      <c r="S89" s="39">
        <f t="shared" si="12"/>
        <v>23</v>
      </c>
    </row>
    <row r="90" spans="2:19">
      <c r="H90" s="39">
        <f t="shared" si="1"/>
        <v>24</v>
      </c>
      <c r="I90" s="39">
        <f t="shared" si="2"/>
        <v>24</v>
      </c>
      <c r="J90" s="39">
        <f t="shared" si="3"/>
        <v>24</v>
      </c>
      <c r="K90" s="39">
        <f t="shared" si="4"/>
        <v>24</v>
      </c>
      <c r="L90" s="39">
        <f t="shared" si="5"/>
        <v>24</v>
      </c>
      <c r="M90" s="39">
        <f t="shared" si="6"/>
        <v>24</v>
      </c>
      <c r="N90" s="39">
        <f t="shared" si="7"/>
        <v>24</v>
      </c>
      <c r="O90" s="39">
        <f t="shared" si="8"/>
        <v>24</v>
      </c>
      <c r="P90" s="39">
        <f t="shared" si="9"/>
        <v>24</v>
      </c>
      <c r="Q90" s="39">
        <f t="shared" si="10"/>
        <v>24</v>
      </c>
      <c r="R90" s="39">
        <f t="shared" si="11"/>
        <v>24</v>
      </c>
      <c r="S90" s="39">
        <f t="shared" si="12"/>
        <v>24</v>
      </c>
    </row>
    <row r="91" spans="2:19">
      <c r="B91" s="77" t="s">
        <v>84</v>
      </c>
      <c r="C91" s="41" t="s">
        <v>85</v>
      </c>
      <c r="D91" s="41"/>
      <c r="E91" s="41"/>
      <c r="H91" s="39">
        <f t="shared" si="1"/>
        <v>25</v>
      </c>
      <c r="I91" s="39">
        <f t="shared" si="2"/>
        <v>25</v>
      </c>
      <c r="J91" s="39">
        <f t="shared" si="3"/>
        <v>25</v>
      </c>
      <c r="K91" s="39">
        <f t="shared" si="4"/>
        <v>25</v>
      </c>
      <c r="L91" s="39">
        <f t="shared" si="5"/>
        <v>25</v>
      </c>
      <c r="M91" s="39">
        <f t="shared" si="6"/>
        <v>25</v>
      </c>
      <c r="N91" s="39">
        <f t="shared" si="7"/>
        <v>25</v>
      </c>
      <c r="O91" s="39">
        <f t="shared" si="8"/>
        <v>25</v>
      </c>
      <c r="P91" s="39">
        <f t="shared" si="9"/>
        <v>25</v>
      </c>
      <c r="Q91" s="39">
        <f t="shared" si="10"/>
        <v>25</v>
      </c>
      <c r="R91" s="39">
        <f t="shared" si="11"/>
        <v>25</v>
      </c>
      <c r="S91" s="39">
        <f t="shared" si="12"/>
        <v>25</v>
      </c>
    </row>
    <row r="92" spans="2:19">
      <c r="B92" s="77" t="s">
        <v>86</v>
      </c>
      <c r="C92" s="41" t="s">
        <v>87</v>
      </c>
      <c r="D92" s="41"/>
      <c r="E92" s="41"/>
      <c r="H92" s="39">
        <f t="shared" si="1"/>
        <v>26</v>
      </c>
      <c r="I92" s="39">
        <f t="shared" si="2"/>
        <v>26</v>
      </c>
      <c r="J92" s="39">
        <f t="shared" si="3"/>
        <v>26</v>
      </c>
      <c r="K92" s="39">
        <f t="shared" si="4"/>
        <v>26</v>
      </c>
      <c r="L92" s="39">
        <f t="shared" si="5"/>
        <v>26</v>
      </c>
      <c r="M92" s="39">
        <f t="shared" si="6"/>
        <v>26</v>
      </c>
      <c r="N92" s="39">
        <f t="shared" si="7"/>
        <v>26</v>
      </c>
      <c r="O92" s="39">
        <f t="shared" si="8"/>
        <v>26</v>
      </c>
      <c r="P92" s="39">
        <f t="shared" si="9"/>
        <v>26</v>
      </c>
      <c r="Q92" s="39">
        <f t="shared" si="10"/>
        <v>26</v>
      </c>
      <c r="R92" s="39">
        <f t="shared" si="11"/>
        <v>26</v>
      </c>
      <c r="S92" s="39">
        <f t="shared" si="12"/>
        <v>26</v>
      </c>
    </row>
    <row r="93" spans="2:19">
      <c r="B93" s="77" t="s">
        <v>88</v>
      </c>
      <c r="C93" s="41" t="s">
        <v>89</v>
      </c>
      <c r="D93" s="41"/>
      <c r="E93" s="41"/>
      <c r="H93" s="39">
        <f t="shared" si="1"/>
        <v>27</v>
      </c>
      <c r="I93" s="39">
        <f t="shared" si="2"/>
        <v>27</v>
      </c>
      <c r="J93" s="39">
        <f t="shared" si="3"/>
        <v>27</v>
      </c>
      <c r="K93" s="39">
        <f t="shared" si="4"/>
        <v>27</v>
      </c>
      <c r="L93" s="39">
        <f t="shared" si="5"/>
        <v>27</v>
      </c>
      <c r="M93" s="39">
        <f t="shared" si="6"/>
        <v>27</v>
      </c>
      <c r="N93" s="39">
        <f t="shared" si="7"/>
        <v>27</v>
      </c>
      <c r="O93" s="39">
        <f t="shared" si="8"/>
        <v>27</v>
      </c>
      <c r="P93" s="39">
        <f t="shared" si="9"/>
        <v>27</v>
      </c>
      <c r="Q93" s="39">
        <f t="shared" si="10"/>
        <v>27</v>
      </c>
      <c r="R93" s="39">
        <f t="shared" si="11"/>
        <v>27</v>
      </c>
      <c r="S93" s="39">
        <f t="shared" si="12"/>
        <v>27</v>
      </c>
    </row>
    <row r="94" spans="2:19">
      <c r="H94" s="39">
        <f t="shared" si="1"/>
        <v>28</v>
      </c>
      <c r="I94" s="39">
        <f t="shared" si="2"/>
        <v>28</v>
      </c>
      <c r="J94" s="39">
        <f t="shared" si="3"/>
        <v>28</v>
      </c>
      <c r="K94" s="39">
        <f t="shared" si="4"/>
        <v>28</v>
      </c>
      <c r="L94" s="39">
        <f t="shared" si="5"/>
        <v>28</v>
      </c>
      <c r="M94" s="39">
        <f t="shared" si="6"/>
        <v>28</v>
      </c>
      <c r="N94" s="39">
        <f t="shared" si="7"/>
        <v>28</v>
      </c>
      <c r="O94" s="39">
        <f t="shared" si="8"/>
        <v>28</v>
      </c>
      <c r="P94" s="39">
        <f t="shared" si="9"/>
        <v>28</v>
      </c>
      <c r="Q94" s="39">
        <f t="shared" si="10"/>
        <v>28</v>
      </c>
      <c r="R94" s="39">
        <f t="shared" si="11"/>
        <v>28</v>
      </c>
      <c r="S94" s="39">
        <f t="shared" si="12"/>
        <v>28</v>
      </c>
    </row>
    <row r="95" spans="2:19" ht="18">
      <c r="B95" s="2" t="s">
        <v>90</v>
      </c>
      <c r="H95" s="39">
        <f t="shared" si="1"/>
        <v>29</v>
      </c>
      <c r="J95" s="39">
        <f t="shared" si="3"/>
        <v>29</v>
      </c>
      <c r="K95" s="39">
        <f t="shared" si="4"/>
        <v>29</v>
      </c>
      <c r="L95" s="39">
        <f t="shared" si="5"/>
        <v>29</v>
      </c>
      <c r="M95" s="39">
        <f t="shared" si="6"/>
        <v>29</v>
      </c>
      <c r="N95" s="39">
        <f t="shared" si="7"/>
        <v>29</v>
      </c>
      <c r="O95" s="39">
        <f t="shared" si="8"/>
        <v>29</v>
      </c>
      <c r="P95" s="39">
        <f t="shared" si="9"/>
        <v>29</v>
      </c>
      <c r="Q95" s="39">
        <f t="shared" si="10"/>
        <v>29</v>
      </c>
      <c r="R95" s="39">
        <f t="shared" si="11"/>
        <v>29</v>
      </c>
      <c r="S95" s="39">
        <f t="shared" si="12"/>
        <v>29</v>
      </c>
    </row>
    <row r="96" spans="2:19">
      <c r="H96" s="39">
        <f t="shared" si="1"/>
        <v>30</v>
      </c>
      <c r="J96" s="39">
        <f t="shared" si="3"/>
        <v>30</v>
      </c>
      <c r="K96" s="39">
        <f t="shared" si="4"/>
        <v>30</v>
      </c>
      <c r="L96" s="39">
        <f t="shared" si="5"/>
        <v>30</v>
      </c>
      <c r="M96" s="39">
        <f t="shared" si="6"/>
        <v>30</v>
      </c>
      <c r="N96" s="39">
        <f t="shared" si="7"/>
        <v>30</v>
      </c>
      <c r="O96" s="39">
        <f t="shared" si="8"/>
        <v>30</v>
      </c>
      <c r="P96" s="39">
        <f t="shared" si="9"/>
        <v>30</v>
      </c>
      <c r="Q96" s="39">
        <f t="shared" si="10"/>
        <v>30</v>
      </c>
      <c r="R96" s="39">
        <f t="shared" si="11"/>
        <v>30</v>
      </c>
      <c r="S96" s="39">
        <f t="shared" si="12"/>
        <v>30</v>
      </c>
    </row>
    <row r="97" spans="2:19">
      <c r="B97" s="73" t="s">
        <v>5</v>
      </c>
      <c r="C97" s="41" t="s">
        <v>91</v>
      </c>
      <c r="H97" s="39">
        <f t="shared" si="1"/>
        <v>31</v>
      </c>
      <c r="J97" s="39">
        <f t="shared" si="3"/>
        <v>31</v>
      </c>
      <c r="L97" s="39">
        <f t="shared" si="5"/>
        <v>31</v>
      </c>
      <c r="N97" s="39">
        <f t="shared" si="7"/>
        <v>31</v>
      </c>
      <c r="O97" s="39">
        <f t="shared" si="8"/>
        <v>31</v>
      </c>
      <c r="Q97" s="39">
        <f t="shared" si="10"/>
        <v>31</v>
      </c>
      <c r="S97" s="39">
        <f t="shared" si="12"/>
        <v>31</v>
      </c>
    </row>
    <row r="98" spans="2:19">
      <c r="B98" s="73" t="s">
        <v>6</v>
      </c>
    </row>
    <row r="100" spans="2:19" ht="18">
      <c r="B100" s="2" t="s">
        <v>92</v>
      </c>
    </row>
    <row r="102" spans="2:19">
      <c r="B102" s="73" t="s">
        <v>93</v>
      </c>
    </row>
    <row r="103" spans="2:19">
      <c r="B103" s="73" t="s">
        <v>94</v>
      </c>
    </row>
  </sheetData>
  <phoneticPr fontId="10"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BE856-E3EC-4319-96EE-D539A57E549A}">
  <sheetPr codeName="Sheet1">
    <tabColor theme="7" tint="0.39997558519241921"/>
    <pageSetUpPr fitToPage="1"/>
  </sheetPr>
  <dimension ref="B1:I71"/>
  <sheetViews>
    <sheetView showGridLines="0" tabSelected="1" zoomScaleNormal="100" workbookViewId="0">
      <selection activeCell="D9" sqref="D9"/>
    </sheetView>
  </sheetViews>
  <sheetFormatPr defaultColWidth="8.5703125" defaultRowHeight="15.6"/>
  <cols>
    <col min="1" max="1" width="5.85546875" style="8" customWidth="1"/>
    <col min="2" max="2" width="3.85546875" style="8" customWidth="1"/>
    <col min="3" max="3" width="74.85546875" style="8" customWidth="1"/>
    <col min="4" max="4" width="45.42578125" style="8" customWidth="1"/>
    <col min="5" max="5" width="3.85546875" style="8" customWidth="1"/>
    <col min="6" max="6" width="5.85546875" style="8" customWidth="1"/>
    <col min="7" max="7" width="48.7109375" style="8" customWidth="1"/>
    <col min="8" max="16384" width="8.5703125" style="8"/>
  </cols>
  <sheetData>
    <row r="1" spans="2:9" ht="15" customHeight="1"/>
    <row r="2" spans="2:9" ht="38.450000000000003" customHeight="1">
      <c r="B2" s="211" t="s">
        <v>95</v>
      </c>
      <c r="C2" s="211"/>
      <c r="D2" s="211"/>
      <c r="E2" s="211"/>
    </row>
    <row r="3" spans="2:9" ht="38.450000000000003" customHeight="1">
      <c r="B3" s="211" t="s">
        <v>96</v>
      </c>
      <c r="C3" s="211"/>
      <c r="D3" s="211"/>
      <c r="E3" s="211"/>
    </row>
    <row r="4" spans="2:9" ht="14.45" customHeight="1">
      <c r="B4" s="212" t="s">
        <v>97</v>
      </c>
      <c r="C4" s="212"/>
      <c r="D4" s="212"/>
      <c r="E4" s="212"/>
    </row>
    <row r="6" spans="2:9">
      <c r="B6" s="213" t="s">
        <v>98</v>
      </c>
      <c r="C6" s="213"/>
      <c r="D6" s="213"/>
      <c r="E6" s="213"/>
      <c r="F6" s="42"/>
    </row>
    <row r="7" spans="2:9" ht="16.149999999999999" thickBot="1"/>
    <row r="8" spans="2:9" ht="16.149999999999999" customHeight="1" thickTop="1" thickBot="1">
      <c r="B8" s="27"/>
      <c r="C8" s="28"/>
      <c r="D8" s="43"/>
      <c r="E8" s="44"/>
    </row>
    <row r="9" spans="2:9" ht="55.15" customHeight="1">
      <c r="B9" s="30"/>
      <c r="C9" s="118" t="s">
        <v>99</v>
      </c>
      <c r="D9" s="10"/>
      <c r="E9" s="156"/>
      <c r="G9" s="208" t="s">
        <v>100</v>
      </c>
    </row>
    <row r="10" spans="2:9" ht="55.15" customHeight="1">
      <c r="B10" s="30"/>
      <c r="C10" s="118" t="s">
        <v>101</v>
      </c>
      <c r="D10" s="10"/>
      <c r="E10" s="156"/>
      <c r="G10" s="209"/>
    </row>
    <row r="11" spans="2:9" ht="55.15" customHeight="1">
      <c r="B11" s="45"/>
      <c r="C11" s="142" t="s">
        <v>102</v>
      </c>
      <c r="D11" s="10"/>
      <c r="E11" s="46"/>
      <c r="G11" s="209"/>
      <c r="I11" s="207"/>
    </row>
    <row r="12" spans="2:9" ht="55.15" customHeight="1" thickBot="1">
      <c r="B12" s="45"/>
      <c r="C12" s="142" t="s">
        <v>103</v>
      </c>
      <c r="D12" s="10"/>
      <c r="E12" s="46"/>
      <c r="G12" s="155" t="s">
        <v>104</v>
      </c>
      <c r="I12" s="207"/>
    </row>
    <row r="13" spans="2:9" ht="15" customHeight="1">
      <c r="B13" s="48"/>
      <c r="C13" s="49"/>
      <c r="D13" s="50"/>
      <c r="E13" s="51"/>
    </row>
    <row r="14" spans="2:9" ht="69.599999999999994" customHeight="1">
      <c r="B14" s="52"/>
      <c r="C14" s="214" t="str">
        <f>IF(AND(Licensing_Status=Dropdowns!$B$4,CC_in_Peel="Yes"),"Submission requirements: Complete all tabs",
IF(AND(Licensing_Status=Dropdowns!$B$4,CC_in_Peel="No",CC_outside_Peel="Yes"),"Submission requirements: Complete all tabs and submit Audited Financial Statements for all operations outside of Peel for which you are a controlling owner",
IF(AND(Licensing_Status=Dropdowns!$B$4,CC_in_Peel="No",CC_outside_Peel="No"),"Submission requirements: Complete all tabs",
IF(AND(Licensing_Status=Dropdowns!$C$4,CWELCC_outside_Peel="Yes",CC_in_Peel="Yes"),"Submission requirements: Complete all tabs",
IF(AND(Licensing_Status=Dropdowns!$C$4,CWELCC_outside_Peel="Yes",CC_in_Peel="No",CC_outside_Peel="Yes"),"Submission requirements: Complete all tabs and submit Audited Financial Statements for all operations outside of Peel for which you are a controlling owner",
IF(AND(Licensing_Status=Dropdowns!$C$4,CWELCC_outside_Peel="Yes",CC_in_Peel="No",CC_outside_Peel="No"),"Submission requirements: Complete all tabs",
IF(AND(Licensing_Status=Dropdowns!$C$4,CWELCC_outside_Peel="No"),"You are not eligible to apply for CWELCC in Peel. All home agencies with a head office outside of Peel must be enrolled in their head office service manager's CWELCC program",
IF(Licensing_Status=Dropdowns!$D$4,"Submission requirements: Complete all tabs",
IF(AND(Licensing_Status=Dropdowns!$E$4,CC_in_Peel="Yes"),"Submission requirements: Complete all tabs",
IF(AND(Licensing_Status=Dropdowns!$E$4,CC_in_Peel="No",CC_outside_Peel="No"),"Submission requirements: Complete all tabs",
IF(AND(Licensing_Status=Dropdowns!$E$4,CC_in_Peel="No",CC_outside_Peel="Yes"),"Submission requirements: Complete all tabs and submit Audited Financial Statements for all operations outside of Peel for which you are a controlling owner",
"Please fill in all green cells above")))))))))))</f>
        <v>Please fill in all green cells above</v>
      </c>
      <c r="D14" s="214"/>
      <c r="E14" s="47"/>
    </row>
    <row r="15" spans="2:9" ht="15" customHeight="1">
      <c r="B15" s="52"/>
      <c r="D15" s="53"/>
      <c r="E15" s="47"/>
    </row>
    <row r="16" spans="2:9" ht="19.899999999999999" customHeight="1">
      <c r="B16" s="52"/>
      <c r="C16" s="213" t="s">
        <v>105</v>
      </c>
      <c r="D16" s="213"/>
      <c r="E16" s="47"/>
    </row>
    <row r="17" spans="2:6" ht="19.899999999999999" customHeight="1">
      <c r="B17" s="52"/>
      <c r="C17" s="210" t="s">
        <v>106</v>
      </c>
      <c r="D17" s="210"/>
      <c r="E17" s="47"/>
    </row>
    <row r="18" spans="2:6" ht="16.149999999999999" thickBot="1">
      <c r="B18" s="54"/>
      <c r="C18" s="55"/>
      <c r="D18" s="55"/>
      <c r="E18" s="56"/>
    </row>
    <row r="19" spans="2:6" ht="16.149999999999999" thickTop="1"/>
    <row r="21" spans="2:6" s="57" customFormat="1">
      <c r="F21" s="8"/>
    </row>
    <row r="22" spans="2:6" s="50" customFormat="1"/>
    <row r="23" spans="2:6" s="50" customFormat="1"/>
    <row r="24" spans="2:6" s="50" customFormat="1"/>
    <row r="25" spans="2:6" s="50" customFormat="1"/>
    <row r="26" spans="2:6" s="50" customFormat="1"/>
    <row r="27" spans="2:6" s="50" customFormat="1"/>
    <row r="28" spans="2:6" s="50" customFormat="1"/>
    <row r="29" spans="2:6" s="50" customFormat="1"/>
    <row r="30" spans="2:6" s="50" customFormat="1"/>
    <row r="31" spans="2:6" s="50" customFormat="1"/>
    <row r="32" spans="2:6" s="50" customFormat="1"/>
    <row r="33" s="50" customFormat="1"/>
    <row r="34" s="50" customFormat="1"/>
    <row r="35" s="50" customFormat="1"/>
    <row r="36" s="50" customFormat="1"/>
    <row r="37" s="50" customFormat="1"/>
    <row r="38" s="50" customFormat="1"/>
    <row r="39" s="50" customFormat="1"/>
    <row r="40" s="50" customFormat="1"/>
    <row r="41" s="50" customFormat="1"/>
    <row r="42" s="50" customFormat="1"/>
    <row r="43" s="50" customFormat="1"/>
    <row r="44" s="50" customFormat="1"/>
    <row r="45" s="50" customFormat="1"/>
    <row r="46" s="50" customFormat="1"/>
    <row r="47" s="50" customFormat="1"/>
    <row r="48" s="50" customFormat="1"/>
    <row r="49" s="50" customFormat="1"/>
    <row r="50" s="50" customFormat="1"/>
    <row r="51" s="50" customFormat="1"/>
    <row r="52" s="50" customFormat="1"/>
    <row r="53" s="50" customFormat="1"/>
    <row r="54" s="50" customFormat="1"/>
    <row r="55" s="50" customFormat="1"/>
    <row r="56" s="50" customFormat="1"/>
    <row r="57" s="50" customFormat="1"/>
    <row r="58" s="50" customFormat="1"/>
    <row r="59" s="50" customFormat="1"/>
    <row r="60" s="50" customFormat="1"/>
    <row r="61" s="50" customFormat="1"/>
    <row r="62" s="50" customFormat="1"/>
    <row r="63" s="50" customFormat="1"/>
    <row r="64" s="50" customFormat="1"/>
    <row r="65" s="50" customFormat="1"/>
    <row r="66" s="50" customFormat="1"/>
    <row r="67" s="50" customFormat="1"/>
    <row r="68" s="50" customFormat="1"/>
    <row r="69" s="50" customFormat="1"/>
    <row r="70" s="50" customFormat="1"/>
    <row r="71" s="50" customFormat="1"/>
  </sheetData>
  <sheetProtection algorithmName="SHA-512" hashValue="+kY+5g8ymnpghhxdNOrsXF1vDKcaXOdfRfs2jwximS++r9IryO5sSt05e5fTMC3lh7B4+OyLTwhWYAI183usTQ==" saltValue="0wqV6lkN/e32SUsiRQRQaA==" spinCount="100000" sheet="1" objects="1" scenarios="1"/>
  <mergeCells count="9">
    <mergeCell ref="I11:I12"/>
    <mergeCell ref="G9:G11"/>
    <mergeCell ref="C17:D17"/>
    <mergeCell ref="B2:E2"/>
    <mergeCell ref="B4:E4"/>
    <mergeCell ref="B6:E6"/>
    <mergeCell ref="C16:D16"/>
    <mergeCell ref="C14:D14"/>
    <mergeCell ref="B3:E3"/>
  </mergeCells>
  <phoneticPr fontId="10" type="noConversion"/>
  <conditionalFormatting sqref="C14:D14">
    <cfRule type="expression" dxfId="28" priority="112">
      <formula>$C$14="Please fill in all green cells above"</formula>
    </cfRule>
  </conditionalFormatting>
  <dataValidations count="1">
    <dataValidation type="list" allowBlank="1" showInputMessage="1" showErrorMessage="1" sqref="D10" xr:uid="{9E76BE29-2D5A-4266-84E5-6E81ED186626}">
      <formula1>INDIRECT(SUBSTITUTE(Licensing_Status," ","_"))</formula1>
    </dataValidation>
  </dataValidations>
  <hyperlinks>
    <hyperlink ref="C17" r:id="rId1" display="EarlyYearsSystemDivision@peelregion.ca" xr:uid="{E2D34EE7-70C1-4DCA-BE03-35F3EF43BAEA}"/>
  </hyperlinks>
  <pageMargins left="0.7" right="0.7" top="0.75" bottom="0.75" header="0.3" footer="0.3"/>
  <pageSetup scale="65"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3" id="{314FC9D0-44ED-424D-BCA5-AD189B3179D1}">
            <xm:f>OR(Licensing_Status=Dropdowns!$B$4,Licensing_Status=Dropdowns!$D$4,Licensing_Status=Dropdowns!$E$4)</xm:f>
            <x14:dxf>
              <font>
                <color theme="0" tint="-4.9989318521683403E-2"/>
              </font>
              <fill>
                <patternFill patternType="gray0625">
                  <fgColor theme="0" tint="-0.14996795556505021"/>
                  <bgColor theme="0" tint="-4.9989318521683403E-2"/>
                </patternFill>
              </fill>
            </x14:dxf>
          </x14:cfRule>
          <xm:sqref>D10</xm:sqref>
        </x14:conditionalFormatting>
        <x14:conditionalFormatting xmlns:xm="http://schemas.microsoft.com/office/excel/2006/main">
          <x14:cfRule type="expression" priority="2" id="{501DF655-DC7E-4AB4-A042-B41BDFD1B0DC}">
            <xm:f>OR(Licensing_Status=Dropdowns!$D$4,AND(Licensing_Status=Dropdowns!$C$4,$D$10="No"))</xm:f>
            <x14:dxf>
              <font>
                <color theme="0" tint="-4.9989318521683403E-2"/>
              </font>
              <fill>
                <patternFill patternType="gray0625">
                  <fgColor theme="0" tint="-0.14996795556505021"/>
                  <bgColor theme="0" tint="-4.9989318521683403E-2"/>
                </patternFill>
              </fill>
            </x14:dxf>
          </x14:cfRule>
          <xm:sqref>D11:D12</xm:sqref>
        </x14:conditionalFormatting>
        <x14:conditionalFormatting xmlns:xm="http://schemas.microsoft.com/office/excel/2006/main">
          <x14:cfRule type="expression" priority="1" id="{5DCE2C1D-67DC-4EA0-9037-FD094981C110}">
            <xm:f>OR(AND(Licensing_Status=Dropdowns!$B$4,CC_in_Peel="Yes"),AND(Licensing_Status=Dropdowns!$C$4,CC_in_Peel="Yes"),AND(Licensing_Status=Dropdowns!$E$4,CC_in_Peel="Yes"))</xm:f>
            <x14:dxf>
              <font>
                <color theme="0" tint="-4.9989318521683403E-2"/>
              </font>
              <fill>
                <patternFill patternType="gray0625">
                  <fgColor theme="0" tint="-0.14996795556505021"/>
                  <bgColor theme="0" tint="-4.9989318521683403E-2"/>
                </patternFill>
              </fill>
            </x14:dxf>
          </x14:cfRule>
          <xm:sqref>D12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351A60E-DECD-4275-863B-55B03DF36B32}">
          <x14:formula1>
            <xm:f>Dropdowns!$B$4:$E$4</xm:f>
          </x14:formula1>
          <xm:sqref>D9</xm:sqref>
        </x14:dataValidation>
        <x14:dataValidation type="list" allowBlank="1" showInputMessage="1" showErrorMessage="1" xr:uid="{06F1C03F-819F-46BB-B424-814ABD448B79}">
          <x14:formula1>
            <xm:f>Dropdowns!$G$4:$G$5</xm:f>
          </x14:formula1>
          <xm:sqref>D11:D12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0E5C2-B180-49C4-9175-15211DA791BC}">
  <sheetPr>
    <tabColor theme="7" tint="0.39997558519241921"/>
  </sheetPr>
  <dimension ref="B2:S164"/>
  <sheetViews>
    <sheetView showGridLines="0" zoomScaleNormal="100" workbookViewId="0">
      <selection activeCell="E10" sqref="E10:I10"/>
    </sheetView>
  </sheetViews>
  <sheetFormatPr defaultColWidth="8.85546875" defaultRowHeight="15.6"/>
  <cols>
    <col min="1" max="1" width="5.85546875" style="3" customWidth="1"/>
    <col min="2" max="2" width="13" style="3" customWidth="1"/>
    <col min="3" max="3" width="8.28515625" style="3" customWidth="1"/>
    <col min="4" max="4" width="33.5703125" style="3" customWidth="1"/>
    <col min="5" max="9" width="14.7109375" style="3" customWidth="1"/>
    <col min="10" max="10" width="5.85546875" style="3" customWidth="1"/>
    <col min="11" max="11" width="27.7109375" style="3" customWidth="1"/>
    <col min="12" max="12" width="21.85546875" style="3" customWidth="1"/>
    <col min="13" max="13" width="18.7109375" style="3" customWidth="1"/>
    <col min="14" max="16384" width="8.85546875" style="3"/>
  </cols>
  <sheetData>
    <row r="2" spans="2:10" ht="38.450000000000003" customHeight="1">
      <c r="B2" s="289" t="s">
        <v>107</v>
      </c>
      <c r="C2" s="289"/>
      <c r="D2" s="289"/>
      <c r="E2" s="289"/>
      <c r="F2" s="289"/>
      <c r="G2" s="289"/>
      <c r="H2" s="289"/>
      <c r="I2" s="289"/>
      <c r="J2" s="180"/>
    </row>
    <row r="3" spans="2:10">
      <c r="I3" s="181"/>
      <c r="J3" s="181"/>
    </row>
    <row r="4" spans="2:10" ht="15.6" customHeight="1">
      <c r="B4" s="290" t="str">
        <f>'1. Program Description'!$B$6</f>
        <v>Please fill out all green cells. Failure to submit a complete application will result in delays in processing your request</v>
      </c>
      <c r="C4" s="290"/>
      <c r="D4" s="290"/>
      <c r="E4" s="290"/>
      <c r="F4" s="290"/>
      <c r="G4" s="290"/>
      <c r="H4" s="290"/>
      <c r="I4" s="290"/>
      <c r="J4" s="181"/>
    </row>
    <row r="5" spans="2:10">
      <c r="I5" s="181"/>
      <c r="J5" s="181"/>
    </row>
    <row r="6" spans="2:10" ht="15.6" customHeight="1">
      <c r="B6" s="291" t="s">
        <v>108</v>
      </c>
      <c r="C6" s="291"/>
      <c r="D6" s="291"/>
      <c r="E6" s="291"/>
      <c r="F6" s="291"/>
      <c r="G6" s="291"/>
      <c r="H6" s="291"/>
      <c r="I6" s="291"/>
      <c r="J6" s="180"/>
    </row>
    <row r="7" spans="2:10" ht="15" customHeight="1">
      <c r="I7" s="181"/>
      <c r="J7" s="180"/>
    </row>
    <row r="8" spans="2:10" ht="28.9" customHeight="1">
      <c r="B8" s="229" t="s">
        <v>109</v>
      </c>
      <c r="C8" s="229"/>
      <c r="D8" s="229"/>
      <c r="E8" s="229"/>
      <c r="F8" s="229"/>
      <c r="G8" s="229"/>
      <c r="H8" s="229"/>
      <c r="I8" s="229"/>
      <c r="J8" s="180"/>
    </row>
    <row r="9" spans="2:10" ht="15" customHeight="1">
      <c r="I9" s="181"/>
      <c r="J9" s="180"/>
    </row>
    <row r="10" spans="2:10" ht="30" customHeight="1">
      <c r="B10" s="277" t="s">
        <v>110</v>
      </c>
      <c r="C10" s="277"/>
      <c r="D10" s="278"/>
      <c r="E10" s="279"/>
      <c r="F10" s="280"/>
      <c r="G10" s="280"/>
      <c r="H10" s="280"/>
      <c r="I10" s="281"/>
      <c r="J10" s="180"/>
    </row>
    <row r="11" spans="2:10" ht="15" customHeight="1">
      <c r="I11" s="181"/>
      <c r="J11" s="180"/>
    </row>
    <row r="12" spans="2:10" ht="30" customHeight="1">
      <c r="B12" s="277" t="s">
        <v>111</v>
      </c>
      <c r="C12" s="277"/>
      <c r="D12" s="278"/>
      <c r="E12" s="279"/>
      <c r="F12" s="280"/>
      <c r="G12" s="280"/>
      <c r="H12" s="280"/>
      <c r="I12" s="281"/>
      <c r="J12" s="180"/>
    </row>
    <row r="13" spans="2:10" ht="15" customHeight="1">
      <c r="I13" s="181"/>
      <c r="J13" s="180"/>
    </row>
    <row r="14" spans="2:10" ht="30" customHeight="1">
      <c r="B14" s="225" t="s">
        <v>112</v>
      </c>
      <c r="C14" s="225"/>
      <c r="D14" s="288"/>
      <c r="E14" s="279"/>
      <c r="F14" s="280"/>
      <c r="G14" s="280"/>
      <c r="H14" s="280"/>
      <c r="I14" s="281"/>
      <c r="J14" s="180"/>
    </row>
    <row r="15" spans="2:10" ht="15" customHeight="1">
      <c r="I15" s="181"/>
      <c r="J15" s="180"/>
    </row>
    <row r="16" spans="2:10" ht="30" customHeight="1">
      <c r="B16" s="277" t="s">
        <v>113</v>
      </c>
      <c r="C16" s="277"/>
      <c r="D16" s="278"/>
      <c r="E16" s="279"/>
      <c r="F16" s="280"/>
      <c r="G16" s="280"/>
      <c r="H16" s="280"/>
      <c r="I16" s="281"/>
      <c r="J16" s="180"/>
    </row>
    <row r="17" spans="2:13" ht="15" customHeight="1">
      <c r="I17" s="181"/>
      <c r="J17" s="180"/>
    </row>
    <row r="18" spans="2:13" ht="30" customHeight="1">
      <c r="B18" s="292" t="s">
        <v>114</v>
      </c>
      <c r="C18" s="292"/>
      <c r="D18" s="292"/>
      <c r="E18" s="146"/>
      <c r="F18" s="293" t="s">
        <v>115</v>
      </c>
      <c r="G18" s="293"/>
      <c r="H18" s="293"/>
      <c r="I18" s="293"/>
      <c r="J18" s="180"/>
      <c r="K18" s="294" t="str">
        <f>IF(OR(E18="December",ISBLANK(E18)),"","If you need an exemption, choose from the dropdown. Peel will determine if the exemption can be granted")</f>
        <v/>
      </c>
      <c r="L18" s="285"/>
    </row>
    <row r="19" spans="2:13" ht="15" customHeight="1">
      <c r="B19" s="182"/>
      <c r="C19" s="182"/>
      <c r="D19" s="182"/>
      <c r="E19" s="143"/>
      <c r="F19" s="143"/>
      <c r="G19" s="143"/>
      <c r="H19" s="143"/>
      <c r="I19" s="143"/>
      <c r="J19" s="180"/>
      <c r="K19" s="294"/>
      <c r="L19" s="286"/>
    </row>
    <row r="20" spans="2:13" ht="30" customHeight="1">
      <c r="B20" s="277" t="s">
        <v>116</v>
      </c>
      <c r="C20" s="277"/>
      <c r="D20" s="278"/>
      <c r="E20" s="279"/>
      <c r="F20" s="280"/>
      <c r="G20" s="280"/>
      <c r="H20" s="280"/>
      <c r="I20" s="281"/>
      <c r="J20" s="180"/>
      <c r="K20" s="294"/>
      <c r="L20" s="286"/>
    </row>
    <row r="21" spans="2:13" ht="15" customHeight="1">
      <c r="I21" s="181"/>
      <c r="J21" s="180"/>
      <c r="K21" s="294"/>
      <c r="L21" s="287"/>
    </row>
    <row r="22" spans="2:13" ht="30" customHeight="1">
      <c r="B22" s="277" t="s">
        <v>117</v>
      </c>
      <c r="C22" s="277"/>
      <c r="D22" s="278"/>
      <c r="E22" s="279"/>
      <c r="F22" s="280"/>
      <c r="G22" s="280"/>
      <c r="H22" s="280"/>
      <c r="I22" s="281"/>
      <c r="J22" s="180"/>
    </row>
    <row r="23" spans="2:13" ht="15" customHeight="1">
      <c r="I23" s="181"/>
      <c r="J23" s="180"/>
      <c r="K23" s="282" t="s">
        <v>118</v>
      </c>
      <c r="L23" s="283"/>
    </row>
    <row r="24" spans="2:13" ht="30" customHeight="1">
      <c r="B24" s="277" t="s">
        <v>119</v>
      </c>
      <c r="C24" s="277"/>
      <c r="D24" s="278"/>
      <c r="E24" s="279"/>
      <c r="F24" s="280"/>
      <c r="G24" s="280"/>
      <c r="H24" s="280"/>
      <c r="I24" s="281"/>
      <c r="J24" s="180"/>
      <c r="K24" s="282"/>
      <c r="L24" s="284"/>
    </row>
    <row r="25" spans="2:13" ht="30" customHeight="1">
      <c r="I25" s="180"/>
      <c r="J25" s="180"/>
    </row>
    <row r="26" spans="2:13" ht="28.9" customHeight="1">
      <c r="B26" s="229" t="s">
        <v>120</v>
      </c>
      <c r="C26" s="229"/>
      <c r="D26" s="229"/>
      <c r="E26" s="229"/>
      <c r="F26" s="229"/>
      <c r="G26" s="229"/>
      <c r="H26" s="229"/>
      <c r="I26" s="229"/>
      <c r="J26" s="180"/>
    </row>
    <row r="27" spans="2:13">
      <c r="I27" s="181"/>
      <c r="J27" s="181"/>
    </row>
    <row r="28" spans="2:13">
      <c r="B28" s="207" t="s">
        <v>121</v>
      </c>
      <c r="C28" s="207"/>
      <c r="D28" s="207"/>
      <c r="E28" s="207"/>
      <c r="F28" s="207"/>
      <c r="G28" s="207"/>
      <c r="H28" s="207"/>
      <c r="I28" s="207"/>
      <c r="J28" s="181"/>
    </row>
    <row r="29" spans="2:13">
      <c r="I29" s="181"/>
      <c r="J29" s="181"/>
    </row>
    <row r="30" spans="2:13" ht="30" customHeight="1">
      <c r="B30" s="274" t="s">
        <v>122</v>
      </c>
      <c r="C30" s="275"/>
      <c r="D30" s="275"/>
      <c r="E30" s="275"/>
      <c r="F30" s="275"/>
      <c r="G30" s="275"/>
      <c r="H30" s="275"/>
      <c r="I30" s="276"/>
      <c r="J30" s="181"/>
    </row>
    <row r="31" spans="2:13" ht="30" customHeight="1">
      <c r="B31" s="215"/>
      <c r="C31" s="215"/>
      <c r="D31" s="215"/>
      <c r="E31" s="215"/>
      <c r="F31" s="217" t="s">
        <v>123</v>
      </c>
      <c r="G31" s="218"/>
      <c r="H31" s="218"/>
      <c r="I31" s="219"/>
      <c r="J31" s="180"/>
    </row>
    <row r="32" spans="2:13" ht="30" customHeight="1">
      <c r="B32" s="255" t="s">
        <v>124</v>
      </c>
      <c r="C32" s="255"/>
      <c r="D32" s="255"/>
      <c r="E32" s="255"/>
      <c r="F32" s="273"/>
      <c r="G32" s="273"/>
      <c r="H32" s="273"/>
      <c r="I32" s="273"/>
      <c r="J32" s="180"/>
      <c r="K32" s="257" t="str">
        <f>IF(ISBLANK(F33),"",IF((F32-F33)&gt;2,"You are not eligible to apply for Peel's CWELCC expansion program. We will only accept CWELCC expansion applications from agencies that have a max of 2 inactive homes in their assigned capacity in Peel",""))</f>
        <v/>
      </c>
      <c r="L32" s="257"/>
      <c r="M32" s="257"/>
    </row>
    <row r="33" spans="2:13" ht="30" customHeight="1">
      <c r="B33" s="255" t="s">
        <v>125</v>
      </c>
      <c r="C33" s="255"/>
      <c r="D33" s="255"/>
      <c r="E33" s="255"/>
      <c r="F33" s="273"/>
      <c r="G33" s="273"/>
      <c r="H33" s="273"/>
      <c r="I33" s="273"/>
      <c r="J33" s="180"/>
      <c r="K33" s="257"/>
      <c r="L33" s="257"/>
      <c r="M33" s="257"/>
    </row>
    <row r="34" spans="2:13" ht="30" customHeight="1">
      <c r="B34" s="255" t="s">
        <v>126</v>
      </c>
      <c r="C34" s="255"/>
      <c r="D34" s="255"/>
      <c r="E34" s="255"/>
      <c r="F34" s="273"/>
      <c r="G34" s="273"/>
      <c r="H34" s="273"/>
      <c r="I34" s="273"/>
      <c r="J34" s="180"/>
      <c r="K34" s="257"/>
      <c r="L34" s="257"/>
      <c r="M34" s="257"/>
    </row>
    <row r="35" spans="2:13" ht="30" customHeight="1">
      <c r="B35" s="267" t="s">
        <v>127</v>
      </c>
      <c r="C35" s="267"/>
      <c r="D35" s="267"/>
      <c r="E35" s="267"/>
      <c r="F35" s="272">
        <f>F32+F34</f>
        <v>0</v>
      </c>
      <c r="G35" s="272"/>
      <c r="H35" s="272"/>
      <c r="I35" s="272"/>
      <c r="J35" s="180"/>
    </row>
    <row r="36" spans="2:13" ht="15.6" customHeight="1">
      <c r="B36" s="158"/>
      <c r="C36" s="158"/>
      <c r="D36" s="158"/>
      <c r="E36" s="158"/>
      <c r="F36" s="158"/>
      <c r="G36" s="158"/>
      <c r="H36" s="158"/>
      <c r="I36" s="158"/>
      <c r="J36" s="180"/>
    </row>
    <row r="37" spans="2:13" ht="15.6" customHeight="1">
      <c r="B37" s="159" t="s">
        <v>128</v>
      </c>
      <c r="C37" s="160"/>
      <c r="D37" s="160"/>
      <c r="E37" s="160"/>
      <c r="F37" s="160"/>
      <c r="G37" s="160"/>
      <c r="H37" s="160"/>
      <c r="I37" s="161"/>
      <c r="J37" s="180"/>
    </row>
    <row r="38" spans="2:13" ht="15.6" customHeight="1">
      <c r="B38" s="268" t="s">
        <v>129</v>
      </c>
      <c r="C38" s="269"/>
      <c r="D38" s="269"/>
      <c r="E38" s="269"/>
      <c r="F38" s="269"/>
      <c r="G38" s="269"/>
      <c r="H38" s="269"/>
      <c r="I38" s="270"/>
      <c r="J38" s="180"/>
    </row>
    <row r="39" spans="2:13" ht="15.6" customHeight="1">
      <c r="B39" s="268"/>
      <c r="C39" s="269"/>
      <c r="D39" s="269"/>
      <c r="E39" s="269"/>
      <c r="F39" s="269"/>
      <c r="G39" s="269"/>
      <c r="H39" s="269"/>
      <c r="I39" s="270"/>
      <c r="J39" s="180"/>
    </row>
    <row r="40" spans="2:13" ht="15.6" customHeight="1">
      <c r="B40" s="268" t="s">
        <v>130</v>
      </c>
      <c r="C40" s="269"/>
      <c r="D40" s="269"/>
      <c r="E40" s="269"/>
      <c r="F40" s="269"/>
      <c r="G40" s="269"/>
      <c r="H40" s="269"/>
      <c r="I40" s="270"/>
      <c r="J40" s="180"/>
    </row>
    <row r="41" spans="2:13" ht="15.6" customHeight="1">
      <c r="B41" s="268"/>
      <c r="C41" s="269"/>
      <c r="D41" s="269"/>
      <c r="E41" s="269"/>
      <c r="F41" s="269"/>
      <c r="G41" s="269"/>
      <c r="H41" s="269"/>
      <c r="I41" s="270"/>
      <c r="J41" s="180"/>
    </row>
    <row r="42" spans="2:13" ht="15.6" customHeight="1">
      <c r="B42" s="268" t="s">
        <v>131</v>
      </c>
      <c r="C42" s="269"/>
      <c r="D42" s="269"/>
      <c r="E42" s="269"/>
      <c r="F42" s="269"/>
      <c r="G42" s="269"/>
      <c r="H42" s="269"/>
      <c r="I42" s="270"/>
      <c r="J42" s="180"/>
    </row>
    <row r="43" spans="2:13" ht="15.6" customHeight="1">
      <c r="B43" s="268"/>
      <c r="C43" s="269"/>
      <c r="D43" s="269"/>
      <c r="E43" s="269"/>
      <c r="F43" s="269"/>
      <c r="G43" s="269"/>
      <c r="H43" s="269"/>
      <c r="I43" s="270"/>
      <c r="J43" s="180"/>
    </row>
    <row r="44" spans="2:13" ht="15.6" customHeight="1">
      <c r="B44" s="258" t="s">
        <v>132</v>
      </c>
      <c r="C44" s="259"/>
      <c r="D44" s="259"/>
      <c r="E44" s="259"/>
      <c r="F44" s="259"/>
      <c r="G44" s="259"/>
      <c r="H44" s="259"/>
      <c r="I44" s="260"/>
      <c r="J44" s="180"/>
    </row>
    <row r="45" spans="2:13" ht="15.6" customHeight="1">
      <c r="B45" s="158"/>
      <c r="C45" s="158"/>
      <c r="D45" s="158"/>
      <c r="E45" s="158"/>
      <c r="F45" s="158"/>
      <c r="G45" s="158"/>
      <c r="H45" s="158"/>
      <c r="I45" s="158"/>
      <c r="J45" s="180"/>
    </row>
    <row r="46" spans="2:13" ht="30" customHeight="1">
      <c r="B46" s="261" t="s">
        <v>133</v>
      </c>
      <c r="C46" s="261"/>
      <c r="D46" s="261"/>
      <c r="E46" s="261"/>
      <c r="F46" s="10"/>
      <c r="G46" s="262" t="s">
        <v>134</v>
      </c>
      <c r="H46" s="263"/>
      <c r="I46" s="10"/>
      <c r="J46" s="180"/>
    </row>
    <row r="47" spans="2:13" ht="15.6" customHeight="1">
      <c r="B47" s="158"/>
      <c r="C47" s="158"/>
      <c r="D47" s="158"/>
      <c r="E47" s="158"/>
      <c r="F47" s="158"/>
      <c r="G47" s="158"/>
      <c r="H47" s="158"/>
      <c r="I47" s="158"/>
      <c r="J47" s="180"/>
    </row>
    <row r="48" spans="2:13" ht="15.6" customHeight="1">
      <c r="B48" s="271" t="s">
        <v>135</v>
      </c>
      <c r="C48" s="271"/>
      <c r="D48" s="271"/>
      <c r="E48" s="271"/>
      <c r="F48" s="271"/>
      <c r="G48" s="271"/>
      <c r="H48" s="271"/>
      <c r="I48" s="271"/>
      <c r="J48" s="180"/>
    </row>
    <row r="49" spans="2:11" ht="15.6" customHeight="1">
      <c r="B49" s="271"/>
      <c r="C49" s="271"/>
      <c r="D49" s="271"/>
      <c r="E49" s="271"/>
      <c r="F49" s="271"/>
      <c r="G49" s="271"/>
      <c r="H49" s="271"/>
      <c r="I49" s="271"/>
      <c r="J49" s="180"/>
    </row>
    <row r="50" spans="2:11" ht="15.6" customHeight="1">
      <c r="B50" s="271"/>
      <c r="C50" s="271"/>
      <c r="D50" s="271"/>
      <c r="E50" s="271"/>
      <c r="F50" s="271"/>
      <c r="G50" s="271"/>
      <c r="H50" s="271"/>
      <c r="I50" s="271"/>
      <c r="J50" s="180"/>
    </row>
    <row r="51" spans="2:11" ht="15.6" customHeight="1">
      <c r="B51" s="158"/>
      <c r="C51" s="158"/>
      <c r="D51" s="158"/>
      <c r="E51" s="158"/>
      <c r="F51" s="158"/>
      <c r="G51" s="158"/>
      <c r="H51" s="158"/>
      <c r="I51" s="158"/>
      <c r="J51" s="180"/>
    </row>
    <row r="52" spans="2:11" ht="15.6" customHeight="1">
      <c r="B52" s="264" t="s">
        <v>136</v>
      </c>
      <c r="C52" s="265"/>
      <c r="D52" s="265"/>
      <c r="E52" s="265"/>
      <c r="F52" s="265"/>
      <c r="G52" s="265"/>
      <c r="H52" s="265"/>
      <c r="I52" s="266"/>
      <c r="J52" s="180"/>
    </row>
    <row r="53" spans="2:11" ht="28.9">
      <c r="B53" s="217"/>
      <c r="C53" s="218"/>
      <c r="D53" s="219"/>
      <c r="E53" s="64" t="s">
        <v>137</v>
      </c>
      <c r="F53" s="64" t="s">
        <v>138</v>
      </c>
      <c r="G53" s="64" t="s">
        <v>139</v>
      </c>
      <c r="H53" s="64" t="s">
        <v>140</v>
      </c>
      <c r="I53" s="64" t="s">
        <v>141</v>
      </c>
      <c r="J53" s="180"/>
    </row>
    <row r="54" spans="2:11" ht="15.6" customHeight="1">
      <c r="B54" s="220" t="s">
        <v>142</v>
      </c>
      <c r="C54" s="221"/>
      <c r="D54" s="222"/>
      <c r="E54" s="190"/>
      <c r="F54" s="190"/>
      <c r="G54" s="190"/>
      <c r="H54" s="190"/>
      <c r="I54" s="190"/>
      <c r="J54" s="180"/>
    </row>
    <row r="55" spans="2:11" ht="15.6" customHeight="1">
      <c r="B55" s="220" t="s">
        <v>143</v>
      </c>
      <c r="C55" s="221"/>
      <c r="D55" s="222"/>
      <c r="E55" s="190"/>
      <c r="F55" s="190"/>
      <c r="G55" s="190"/>
      <c r="H55" s="190"/>
      <c r="I55" s="190"/>
      <c r="J55" s="180"/>
    </row>
    <row r="56" spans="2:11" ht="15.6" customHeight="1">
      <c r="B56" s="223" t="s">
        <v>144</v>
      </c>
      <c r="C56" s="216"/>
      <c r="D56" s="224"/>
      <c r="E56" s="206"/>
      <c r="F56" s="206"/>
      <c r="G56" s="206"/>
      <c r="H56" s="206"/>
      <c r="I56" s="206"/>
      <c r="J56" s="180"/>
    </row>
    <row r="57" spans="2:11" ht="15.6" customHeight="1">
      <c r="B57" s="223" t="s">
        <v>145</v>
      </c>
      <c r="C57" s="216"/>
      <c r="D57" s="224"/>
      <c r="E57" s="191"/>
      <c r="F57" s="191"/>
      <c r="G57" s="191"/>
      <c r="H57" s="191"/>
      <c r="I57" s="191"/>
      <c r="J57" s="180"/>
      <c r="K57" s="15"/>
    </row>
    <row r="58" spans="2:11" ht="15.6" customHeight="1">
      <c r="B58" s="215" t="s">
        <v>146</v>
      </c>
      <c r="C58" s="215"/>
      <c r="D58" s="215"/>
      <c r="E58" s="190"/>
      <c r="F58" s="190"/>
      <c r="G58" s="190"/>
      <c r="H58" s="190"/>
      <c r="I58" s="190"/>
      <c r="J58" s="180"/>
      <c r="K58" s="15"/>
    </row>
    <row r="59" spans="2:11" ht="15.6" customHeight="1">
      <c r="B59" s="183"/>
      <c r="C59" s="184"/>
      <c r="D59" s="184"/>
      <c r="E59" s="185"/>
      <c r="F59" s="185"/>
      <c r="G59" s="185"/>
      <c r="H59" s="185"/>
      <c r="I59" s="186"/>
      <c r="J59" s="180"/>
      <c r="K59" s="15"/>
    </row>
    <row r="60" spans="2:11" ht="15.6" customHeight="1">
      <c r="B60" s="215" t="s">
        <v>147</v>
      </c>
      <c r="C60" s="215" t="s">
        <v>148</v>
      </c>
      <c r="D60" s="215"/>
      <c r="E60" s="190"/>
      <c r="F60" s="190"/>
      <c r="G60" s="190"/>
      <c r="H60" s="190"/>
      <c r="I60" s="190"/>
      <c r="J60" s="180"/>
      <c r="K60" s="15"/>
    </row>
    <row r="61" spans="2:11" ht="15.6" customHeight="1">
      <c r="B61" s="215"/>
      <c r="C61" s="215" t="s">
        <v>149</v>
      </c>
      <c r="D61" s="215"/>
      <c r="E61" s="192"/>
      <c r="F61" s="192"/>
      <c r="G61" s="192"/>
      <c r="H61" s="192"/>
      <c r="I61" s="192"/>
      <c r="J61" s="180"/>
      <c r="K61" s="15"/>
    </row>
    <row r="62" spans="2:11" ht="15.6" customHeight="1">
      <c r="B62" s="215"/>
      <c r="C62" s="215" t="s">
        <v>150</v>
      </c>
      <c r="D62" s="215"/>
      <c r="E62" s="190"/>
      <c r="F62" s="9"/>
      <c r="G62" s="9"/>
      <c r="H62" s="9"/>
      <c r="I62" s="9"/>
      <c r="J62" s="180"/>
      <c r="K62" s="15"/>
    </row>
    <row r="63" spans="2:11" ht="15.6" customHeight="1">
      <c r="B63" s="183"/>
      <c r="C63" s="184"/>
      <c r="D63" s="184"/>
      <c r="E63" s="185"/>
      <c r="F63" s="185"/>
      <c r="G63" s="185"/>
      <c r="H63" s="185"/>
      <c r="I63" s="186"/>
      <c r="J63" s="180"/>
      <c r="K63" s="15"/>
    </row>
    <row r="64" spans="2:11" ht="15.6" customHeight="1">
      <c r="B64" s="215" t="s">
        <v>151</v>
      </c>
      <c r="C64" s="215" t="s">
        <v>148</v>
      </c>
      <c r="D64" s="215"/>
      <c r="E64" s="190"/>
      <c r="F64" s="190"/>
      <c r="G64" s="190"/>
      <c r="H64" s="190"/>
      <c r="I64" s="190"/>
      <c r="J64" s="180"/>
      <c r="K64" s="15"/>
    </row>
    <row r="65" spans="2:11" ht="15.6" customHeight="1">
      <c r="B65" s="215"/>
      <c r="C65" s="215" t="s">
        <v>149</v>
      </c>
      <c r="D65" s="215"/>
      <c r="E65" s="192"/>
      <c r="F65" s="192"/>
      <c r="G65" s="192"/>
      <c r="H65" s="192"/>
      <c r="I65" s="192"/>
      <c r="J65" s="180"/>
      <c r="K65" s="15"/>
    </row>
    <row r="66" spans="2:11" ht="15.6" customHeight="1">
      <c r="B66" s="215"/>
      <c r="C66" s="215" t="s">
        <v>152</v>
      </c>
      <c r="D66" s="215"/>
      <c r="E66" s="190"/>
      <c r="F66" s="9"/>
      <c r="G66" s="9"/>
      <c r="H66" s="9"/>
      <c r="I66" s="9"/>
      <c r="J66" s="180"/>
      <c r="K66" s="15"/>
    </row>
    <row r="67" spans="2:11" ht="15.6" customHeight="1">
      <c r="B67" s="183"/>
      <c r="C67" s="184"/>
      <c r="D67" s="184"/>
      <c r="E67" s="185"/>
      <c r="F67" s="185"/>
      <c r="G67" s="185"/>
      <c r="H67" s="185"/>
      <c r="I67" s="186"/>
      <c r="J67" s="180"/>
      <c r="K67" s="15"/>
    </row>
    <row r="68" spans="2:11" ht="15.6" customHeight="1">
      <c r="B68" s="215" t="s">
        <v>153</v>
      </c>
      <c r="C68" s="215" t="s">
        <v>148</v>
      </c>
      <c r="D68" s="215"/>
      <c r="E68" s="190"/>
      <c r="F68" s="190"/>
      <c r="G68" s="190"/>
      <c r="H68" s="190"/>
      <c r="I68" s="190"/>
      <c r="J68" s="180"/>
      <c r="K68" s="15"/>
    </row>
    <row r="69" spans="2:11" ht="15.6" customHeight="1">
      <c r="B69" s="215"/>
      <c r="C69" s="215" t="s">
        <v>149</v>
      </c>
      <c r="D69" s="215"/>
      <c r="E69" s="192"/>
      <c r="F69" s="192"/>
      <c r="G69" s="192"/>
      <c r="H69" s="192"/>
      <c r="I69" s="192"/>
      <c r="J69" s="180"/>
      <c r="K69" s="15"/>
    </row>
    <row r="70" spans="2:11" ht="15.6" customHeight="1">
      <c r="B70" s="215"/>
      <c r="C70" s="215" t="s">
        <v>152</v>
      </c>
      <c r="D70" s="215"/>
      <c r="E70" s="190"/>
      <c r="F70" s="9"/>
      <c r="G70" s="9"/>
      <c r="H70" s="9"/>
      <c r="I70" s="9"/>
      <c r="J70" s="180"/>
      <c r="K70" s="15"/>
    </row>
    <row r="71" spans="2:11" ht="15.6" customHeight="1">
      <c r="B71" s="183"/>
      <c r="C71" s="184"/>
      <c r="D71" s="184"/>
      <c r="E71" s="185"/>
      <c r="F71" s="185"/>
      <c r="G71" s="185"/>
      <c r="H71" s="185"/>
      <c r="I71" s="186"/>
      <c r="J71" s="180"/>
      <c r="K71" s="15"/>
    </row>
    <row r="72" spans="2:11" ht="15.6" customHeight="1">
      <c r="B72" s="255" t="s">
        <v>154</v>
      </c>
      <c r="C72" s="255" t="s">
        <v>155</v>
      </c>
      <c r="D72" s="71" t="s">
        <v>148</v>
      </c>
      <c r="E72" s="190"/>
      <c r="F72" s="190"/>
      <c r="G72" s="190"/>
      <c r="H72" s="190"/>
      <c r="I72" s="190"/>
      <c r="J72" s="180"/>
      <c r="K72" s="15"/>
    </row>
    <row r="73" spans="2:11" ht="15.6" customHeight="1">
      <c r="B73" s="255"/>
      <c r="C73" s="255"/>
      <c r="D73" s="71" t="s">
        <v>149</v>
      </c>
      <c r="E73" s="192"/>
      <c r="F73" s="192"/>
      <c r="G73" s="192"/>
      <c r="H73" s="192"/>
      <c r="I73" s="192"/>
      <c r="J73" s="180"/>
      <c r="K73" s="15"/>
    </row>
    <row r="74" spans="2:11" ht="15.6" customHeight="1">
      <c r="B74" s="255"/>
      <c r="C74" s="255"/>
      <c r="D74" s="71" t="s">
        <v>152</v>
      </c>
      <c r="E74" s="190"/>
      <c r="F74" s="9"/>
      <c r="G74" s="9"/>
      <c r="H74" s="9"/>
      <c r="I74" s="9"/>
      <c r="J74" s="180"/>
      <c r="K74" s="15"/>
    </row>
    <row r="75" spans="2:11" ht="15.6" customHeight="1">
      <c r="B75" s="255"/>
      <c r="C75" s="183"/>
      <c r="D75" s="184"/>
      <c r="E75" s="185"/>
      <c r="F75" s="185"/>
      <c r="G75" s="185"/>
      <c r="H75" s="185"/>
      <c r="I75" s="186"/>
      <c r="J75" s="180"/>
      <c r="K75" s="15"/>
    </row>
    <row r="76" spans="2:11" ht="15.6" customHeight="1">
      <c r="B76" s="255"/>
      <c r="C76" s="255" t="s">
        <v>156</v>
      </c>
      <c r="D76" s="71" t="s">
        <v>148</v>
      </c>
      <c r="E76" s="190"/>
      <c r="F76" s="190"/>
      <c r="G76" s="190"/>
      <c r="H76" s="190"/>
      <c r="I76" s="190"/>
      <c r="J76" s="180"/>
      <c r="K76" s="15"/>
    </row>
    <row r="77" spans="2:11" ht="15.6" customHeight="1">
      <c r="B77" s="255"/>
      <c r="C77" s="255"/>
      <c r="D77" s="71" t="s">
        <v>149</v>
      </c>
      <c r="E77" s="192"/>
      <c r="F77" s="192"/>
      <c r="G77" s="192"/>
      <c r="H77" s="192"/>
      <c r="I77" s="192"/>
      <c r="J77" s="180"/>
      <c r="K77" s="15"/>
    </row>
    <row r="78" spans="2:11" ht="15.6" customHeight="1">
      <c r="B78" s="255"/>
      <c r="C78" s="255"/>
      <c r="D78" s="71" t="s">
        <v>152</v>
      </c>
      <c r="E78" s="190"/>
      <c r="F78" s="9"/>
      <c r="G78" s="9"/>
      <c r="H78" s="9"/>
      <c r="I78" s="9"/>
      <c r="J78" s="180"/>
      <c r="K78" s="15"/>
    </row>
    <row r="79" spans="2:11" ht="20.45" customHeight="1">
      <c r="B79" s="15"/>
      <c r="C79" s="15"/>
      <c r="D79" s="15"/>
      <c r="E79" s="254" t="str">
        <f>IF(OR((E60+E64+E68+E72+E76)&gt;6,(F60+F64+F68+F72+F76)&gt;6,(G60+G64+G68+G72+G76)&gt;6,(H60+H64+H68+H72+H76)&gt;6,(I60+I64+I68+I72+I76)&gt;6),"You cannot serve more than 6 children in a home","")</f>
        <v/>
      </c>
      <c r="F79" s="254"/>
      <c r="G79" s="254"/>
      <c r="H79" s="254"/>
      <c r="I79" s="254"/>
      <c r="J79" s="15"/>
      <c r="K79" s="15"/>
    </row>
    <row r="80" spans="2:11" ht="15.6" customHeight="1">
      <c r="B80" s="158"/>
      <c r="C80" s="158"/>
      <c r="D80" s="158"/>
      <c r="E80" s="158"/>
      <c r="F80" s="158"/>
      <c r="G80" s="158"/>
      <c r="H80" s="158"/>
      <c r="I80" s="158"/>
      <c r="J80" s="180"/>
    </row>
    <row r="81" spans="2:19" ht="15.6" customHeight="1">
      <c r="B81" s="187" t="s">
        <v>128</v>
      </c>
      <c r="C81" s="188"/>
      <c r="D81" s="188"/>
      <c r="E81" s="188"/>
      <c r="F81" s="188"/>
      <c r="G81" s="188"/>
      <c r="H81" s="188"/>
      <c r="I81" s="189"/>
      <c r="J81" s="180"/>
      <c r="S81" s="180"/>
    </row>
    <row r="82" spans="2:19" ht="15.6" customHeight="1">
      <c r="B82" s="239" t="s">
        <v>157</v>
      </c>
      <c r="C82" s="240"/>
      <c r="D82" s="240"/>
      <c r="E82" s="240"/>
      <c r="F82" s="240"/>
      <c r="G82" s="240"/>
      <c r="H82" s="240"/>
      <c r="I82" s="241"/>
      <c r="J82" s="180"/>
      <c r="S82" s="180"/>
    </row>
    <row r="83" spans="2:19" ht="15.6" customHeight="1">
      <c r="B83" s="239"/>
      <c r="C83" s="240"/>
      <c r="D83" s="240"/>
      <c r="E83" s="240"/>
      <c r="F83" s="240"/>
      <c r="G83" s="240"/>
      <c r="H83" s="240"/>
      <c r="I83" s="241"/>
      <c r="J83" s="180"/>
      <c r="S83" s="180"/>
    </row>
    <row r="84" spans="2:19" ht="15.6" customHeight="1">
      <c r="B84" s="239" t="s">
        <v>158</v>
      </c>
      <c r="C84" s="240"/>
      <c r="D84" s="240"/>
      <c r="E84" s="240"/>
      <c r="F84" s="240"/>
      <c r="G84" s="240"/>
      <c r="H84" s="240"/>
      <c r="I84" s="241"/>
      <c r="J84" s="180"/>
      <c r="S84" s="180"/>
    </row>
    <row r="85" spans="2:19" ht="15.6" customHeight="1">
      <c r="B85" s="239"/>
      <c r="C85" s="240"/>
      <c r="D85" s="240"/>
      <c r="E85" s="240"/>
      <c r="F85" s="240"/>
      <c r="G85" s="240"/>
      <c r="H85" s="240"/>
      <c r="I85" s="241"/>
      <c r="J85" s="180"/>
    </row>
    <row r="86" spans="2:19" ht="15.6" customHeight="1">
      <c r="B86" s="239" t="s">
        <v>159</v>
      </c>
      <c r="C86" s="240"/>
      <c r="D86" s="240"/>
      <c r="E86" s="240"/>
      <c r="F86" s="240"/>
      <c r="G86" s="240"/>
      <c r="H86" s="240"/>
      <c r="I86" s="241"/>
      <c r="J86" s="180"/>
    </row>
    <row r="87" spans="2:19" ht="15.6" customHeight="1">
      <c r="B87" s="239"/>
      <c r="C87" s="240"/>
      <c r="D87" s="240"/>
      <c r="E87" s="240"/>
      <c r="F87" s="240"/>
      <c r="G87" s="240"/>
      <c r="H87" s="240"/>
      <c r="I87" s="241"/>
      <c r="J87" s="180"/>
    </row>
    <row r="88" spans="2:19" ht="15.6" customHeight="1">
      <c r="B88" s="239"/>
      <c r="C88" s="240"/>
      <c r="D88" s="240"/>
      <c r="E88" s="240"/>
      <c r="F88" s="240"/>
      <c r="G88" s="240"/>
      <c r="H88" s="240"/>
      <c r="I88" s="241"/>
      <c r="J88" s="180"/>
    </row>
    <row r="89" spans="2:19" ht="15.6" customHeight="1">
      <c r="B89" s="239"/>
      <c r="C89" s="240"/>
      <c r="D89" s="240"/>
      <c r="E89" s="240"/>
      <c r="F89" s="240"/>
      <c r="G89" s="240"/>
      <c r="H89" s="240"/>
      <c r="I89" s="241"/>
      <c r="J89" s="180"/>
    </row>
    <row r="90" spans="2:19" ht="15.6" customHeight="1">
      <c r="B90" s="239" t="s">
        <v>160</v>
      </c>
      <c r="C90" s="240"/>
      <c r="D90" s="240"/>
      <c r="E90" s="240"/>
      <c r="F90" s="240"/>
      <c r="G90" s="240"/>
      <c r="H90" s="240"/>
      <c r="I90" s="241"/>
      <c r="J90" s="180"/>
    </row>
    <row r="91" spans="2:19" ht="15.6" customHeight="1">
      <c r="B91" s="239"/>
      <c r="C91" s="240"/>
      <c r="D91" s="240"/>
      <c r="E91" s="240"/>
      <c r="F91" s="240"/>
      <c r="G91" s="240"/>
      <c r="H91" s="240"/>
      <c r="I91" s="241"/>
      <c r="J91" s="180"/>
    </row>
    <row r="92" spans="2:19" ht="15.6" customHeight="1">
      <c r="B92" s="242" t="s">
        <v>161</v>
      </c>
      <c r="C92" s="243"/>
      <c r="D92" s="243"/>
      <c r="E92" s="243"/>
      <c r="F92" s="243"/>
      <c r="G92" s="243"/>
      <c r="H92" s="243"/>
      <c r="I92" s="244"/>
    </row>
    <row r="93" spans="2:19" ht="15.6" customHeight="1">
      <c r="B93" s="158"/>
      <c r="C93" s="158"/>
      <c r="D93" s="158"/>
      <c r="E93" s="158"/>
      <c r="F93" s="158"/>
      <c r="G93" s="158"/>
      <c r="H93" s="158"/>
      <c r="I93" s="158"/>
      <c r="J93" s="180"/>
    </row>
    <row r="94" spans="2:19">
      <c r="B94" s="225" t="s">
        <v>162</v>
      </c>
      <c r="C94" s="225"/>
      <c r="D94" s="225"/>
      <c r="E94" s="225"/>
      <c r="F94" s="225"/>
      <c r="G94" s="225"/>
      <c r="H94" s="225"/>
      <c r="I94" s="225"/>
      <c r="J94" s="181"/>
    </row>
    <row r="95" spans="2:19" ht="15.6" customHeight="1">
      <c r="B95" s="245"/>
      <c r="C95" s="246"/>
      <c r="D95" s="246"/>
      <c r="E95" s="246"/>
      <c r="F95" s="246"/>
      <c r="G95" s="246"/>
      <c r="H95" s="246"/>
      <c r="I95" s="247"/>
      <c r="J95" s="180"/>
    </row>
    <row r="96" spans="2:19" ht="15.6" customHeight="1">
      <c r="B96" s="248"/>
      <c r="C96" s="249"/>
      <c r="D96" s="249"/>
      <c r="E96" s="249"/>
      <c r="F96" s="249"/>
      <c r="G96" s="249"/>
      <c r="H96" s="249"/>
      <c r="I96" s="250"/>
      <c r="J96" s="180"/>
    </row>
    <row r="97" spans="2:10" ht="15.6" customHeight="1">
      <c r="B97" s="251"/>
      <c r="C97" s="252"/>
      <c r="D97" s="252"/>
      <c r="E97" s="252"/>
      <c r="F97" s="252"/>
      <c r="G97" s="252"/>
      <c r="H97" s="252"/>
      <c r="I97" s="253"/>
      <c r="J97" s="180"/>
    </row>
    <row r="98" spans="2:10" ht="15.6" customHeight="1"/>
    <row r="99" spans="2:10">
      <c r="B99" s="225" t="s">
        <v>163</v>
      </c>
      <c r="C99" s="225"/>
      <c r="D99" s="225"/>
      <c r="E99" s="225"/>
      <c r="F99" s="225"/>
      <c r="G99" s="225"/>
      <c r="H99" s="225"/>
      <c r="I99" s="225"/>
      <c r="J99" s="181"/>
    </row>
    <row r="100" spans="2:10" ht="15" customHeight="1">
      <c r="B100" s="245"/>
      <c r="C100" s="246"/>
      <c r="D100" s="246"/>
      <c r="E100" s="246"/>
      <c r="F100" s="246"/>
      <c r="G100" s="246"/>
      <c r="H100" s="246"/>
      <c r="I100" s="247"/>
      <c r="J100" s="180"/>
    </row>
    <row r="101" spans="2:10" ht="15" customHeight="1">
      <c r="B101" s="248"/>
      <c r="C101" s="249"/>
      <c r="D101" s="249"/>
      <c r="E101" s="249"/>
      <c r="F101" s="249"/>
      <c r="G101" s="249"/>
      <c r="H101" s="249"/>
      <c r="I101" s="250"/>
      <c r="J101" s="180"/>
    </row>
    <row r="102" spans="2:10" ht="15" customHeight="1">
      <c r="B102" s="251"/>
      <c r="C102" s="252"/>
      <c r="D102" s="252"/>
      <c r="E102" s="252"/>
      <c r="F102" s="252"/>
      <c r="G102" s="252"/>
      <c r="H102" s="252"/>
      <c r="I102" s="253"/>
      <c r="J102" s="180"/>
    </row>
    <row r="103" spans="2:10" ht="15" customHeight="1">
      <c r="J103" s="180"/>
    </row>
    <row r="104" spans="2:10" ht="15" customHeight="1">
      <c r="B104" s="225" t="s">
        <v>164</v>
      </c>
      <c r="C104" s="225"/>
      <c r="D104" s="225"/>
      <c r="E104" s="225"/>
      <c r="F104" s="225"/>
      <c r="G104" s="225"/>
      <c r="H104" s="225"/>
      <c r="I104" s="225"/>
      <c r="J104" s="180"/>
    </row>
    <row r="105" spans="2:10" ht="15" customHeight="1">
      <c r="B105" s="245"/>
      <c r="C105" s="246"/>
      <c r="D105" s="246"/>
      <c r="E105" s="246"/>
      <c r="F105" s="246"/>
      <c r="G105" s="246"/>
      <c r="H105" s="246"/>
      <c r="I105" s="247"/>
      <c r="J105" s="180"/>
    </row>
    <row r="106" spans="2:10" ht="15" customHeight="1">
      <c r="B106" s="248"/>
      <c r="C106" s="249"/>
      <c r="D106" s="249"/>
      <c r="E106" s="249"/>
      <c r="F106" s="249"/>
      <c r="G106" s="249"/>
      <c r="H106" s="249"/>
      <c r="I106" s="250"/>
      <c r="J106" s="180"/>
    </row>
    <row r="107" spans="2:10" ht="15" customHeight="1">
      <c r="B107" s="251"/>
      <c r="C107" s="252"/>
      <c r="D107" s="252"/>
      <c r="E107" s="252"/>
      <c r="F107" s="252"/>
      <c r="G107" s="252"/>
      <c r="H107" s="252"/>
      <c r="I107" s="253"/>
      <c r="J107" s="180"/>
    </row>
    <row r="108" spans="2:10" ht="15" customHeight="1"/>
    <row r="109" spans="2:10">
      <c r="B109" s="225" t="s">
        <v>165</v>
      </c>
      <c r="C109" s="225"/>
      <c r="D109" s="225"/>
      <c r="E109" s="225"/>
      <c r="F109" s="225"/>
      <c r="G109" s="225"/>
      <c r="H109" s="225"/>
      <c r="I109" s="225"/>
      <c r="J109" s="181"/>
    </row>
    <row r="110" spans="2:10" ht="15" customHeight="1">
      <c r="B110" s="245"/>
      <c r="C110" s="246"/>
      <c r="D110" s="246"/>
      <c r="E110" s="246"/>
      <c r="F110" s="246"/>
      <c r="G110" s="246"/>
      <c r="H110" s="246"/>
      <c r="I110" s="247"/>
      <c r="J110" s="180"/>
    </row>
    <row r="111" spans="2:10" ht="15" customHeight="1">
      <c r="B111" s="248"/>
      <c r="C111" s="249"/>
      <c r="D111" s="249"/>
      <c r="E111" s="249"/>
      <c r="F111" s="249"/>
      <c r="G111" s="249"/>
      <c r="H111" s="249"/>
      <c r="I111" s="250"/>
      <c r="J111" s="180"/>
    </row>
    <row r="112" spans="2:10" ht="15" customHeight="1">
      <c r="B112" s="251"/>
      <c r="C112" s="252"/>
      <c r="D112" s="252"/>
      <c r="E112" s="252"/>
      <c r="F112" s="252"/>
      <c r="G112" s="252"/>
      <c r="H112" s="252"/>
      <c r="I112" s="253"/>
      <c r="J112" s="180"/>
    </row>
    <row r="113" spans="2:10" ht="15" customHeight="1"/>
    <row r="114" spans="2:10">
      <c r="B114" s="225" t="s">
        <v>166</v>
      </c>
      <c r="C114" s="225"/>
      <c r="D114" s="225"/>
      <c r="E114" s="225"/>
      <c r="F114" s="225"/>
      <c r="G114" s="225"/>
      <c r="H114" s="225"/>
      <c r="I114" s="225"/>
      <c r="J114" s="181"/>
    </row>
    <row r="115" spans="2:10">
      <c r="B115" s="256"/>
      <c r="C115" s="256"/>
      <c r="D115" s="256"/>
      <c r="E115" s="256"/>
      <c r="F115" s="256"/>
      <c r="G115" s="256"/>
      <c r="H115" s="256"/>
      <c r="I115" s="256"/>
      <c r="J115" s="181"/>
    </row>
    <row r="116" spans="2:10" ht="15" customHeight="1">
      <c r="B116" s="245"/>
      <c r="C116" s="246"/>
      <c r="D116" s="246"/>
      <c r="E116" s="246"/>
      <c r="F116" s="246"/>
      <c r="G116" s="246"/>
      <c r="H116" s="246"/>
      <c r="I116" s="247"/>
      <c r="J116" s="180"/>
    </row>
    <row r="117" spans="2:10" ht="15" customHeight="1">
      <c r="B117" s="248"/>
      <c r="C117" s="249"/>
      <c r="D117" s="249"/>
      <c r="E117" s="249"/>
      <c r="F117" s="249"/>
      <c r="G117" s="249"/>
      <c r="H117" s="249"/>
      <c r="I117" s="250"/>
      <c r="J117" s="180"/>
    </row>
    <row r="118" spans="2:10" ht="15" customHeight="1">
      <c r="B118" s="251"/>
      <c r="C118" s="252"/>
      <c r="D118" s="252"/>
      <c r="E118" s="252"/>
      <c r="F118" s="252"/>
      <c r="G118" s="252"/>
      <c r="H118" s="252"/>
      <c r="I118" s="253"/>
      <c r="J118" s="180"/>
    </row>
    <row r="119" spans="2:10" ht="30" customHeight="1">
      <c r="J119" s="180"/>
    </row>
    <row r="120" spans="2:10" ht="28.9" customHeight="1">
      <c r="B120" s="229" t="s">
        <v>167</v>
      </c>
      <c r="C120" s="229"/>
      <c r="D120" s="229"/>
      <c r="E120" s="229"/>
      <c r="F120" s="229"/>
      <c r="G120" s="229"/>
      <c r="H120" s="229"/>
      <c r="I120" s="229"/>
      <c r="J120" s="180"/>
    </row>
    <row r="121" spans="2:10" ht="15" customHeight="1">
      <c r="I121" s="181"/>
      <c r="J121" s="180"/>
    </row>
    <row r="122" spans="2:10">
      <c r="B122" s="225" t="s">
        <v>168</v>
      </c>
      <c r="C122" s="225"/>
      <c r="D122" s="225"/>
      <c r="E122" s="225"/>
      <c r="F122" s="225"/>
      <c r="G122" s="225"/>
      <c r="H122" s="232"/>
      <c r="I122" s="233"/>
      <c r="J122" s="181"/>
    </row>
    <row r="123" spans="2:10">
      <c r="B123" s="225"/>
      <c r="C123" s="225"/>
      <c r="D123" s="225"/>
      <c r="E123" s="225"/>
      <c r="F123" s="225"/>
      <c r="G123" s="225"/>
      <c r="H123" s="234"/>
      <c r="I123" s="235"/>
      <c r="J123" s="181"/>
    </row>
    <row r="124" spans="2:10" ht="15" customHeight="1">
      <c r="B124" s="6"/>
      <c r="C124" s="6"/>
      <c r="D124" s="6"/>
      <c r="E124" s="6"/>
      <c r="F124" s="6"/>
      <c r="G124" s="181"/>
      <c r="H124" s="181"/>
      <c r="I124" s="181"/>
      <c r="J124" s="180"/>
    </row>
    <row r="125" spans="2:10">
      <c r="B125" s="236" t="s">
        <v>128</v>
      </c>
      <c r="C125" s="237"/>
      <c r="D125" s="237"/>
      <c r="E125" s="237"/>
      <c r="F125" s="237"/>
      <c r="G125" s="237"/>
      <c r="H125" s="237"/>
      <c r="I125" s="238"/>
      <c r="J125" s="181"/>
    </row>
    <row r="126" spans="2:10" ht="15.6" customHeight="1">
      <c r="B126" s="239" t="s">
        <v>169</v>
      </c>
      <c r="C126" s="240"/>
      <c r="D126" s="240"/>
      <c r="E126" s="240"/>
      <c r="F126" s="240"/>
      <c r="G126" s="240"/>
      <c r="H126" s="240"/>
      <c r="I126" s="241"/>
      <c r="J126" s="180"/>
    </row>
    <row r="127" spans="2:10" ht="15.6" customHeight="1">
      <c r="B127" s="239"/>
      <c r="C127" s="240"/>
      <c r="D127" s="240"/>
      <c r="E127" s="240"/>
      <c r="F127" s="240"/>
      <c r="G127" s="240"/>
      <c r="H127" s="240"/>
      <c r="I127" s="241"/>
      <c r="J127" s="180"/>
    </row>
    <row r="128" spans="2:10" ht="15.6" customHeight="1">
      <c r="B128" s="239" t="s">
        <v>170</v>
      </c>
      <c r="C128" s="240"/>
      <c r="D128" s="240"/>
      <c r="E128" s="240"/>
      <c r="F128" s="240"/>
      <c r="G128" s="240"/>
      <c r="H128" s="240"/>
      <c r="I128" s="241"/>
      <c r="J128" s="180"/>
    </row>
    <row r="129" spans="2:10" ht="15" customHeight="1">
      <c r="B129" s="242"/>
      <c r="C129" s="243"/>
      <c r="D129" s="243"/>
      <c r="E129" s="243"/>
      <c r="F129" s="243"/>
      <c r="G129" s="243"/>
      <c r="H129" s="243"/>
      <c r="I129" s="244"/>
      <c r="J129" s="180"/>
    </row>
    <row r="130" spans="2:10" ht="30" customHeight="1">
      <c r="I130" s="180"/>
      <c r="J130" s="180"/>
    </row>
    <row r="131" spans="2:10" ht="28.9" customHeight="1">
      <c r="B131" s="229" t="s">
        <v>171</v>
      </c>
      <c r="C131" s="229"/>
      <c r="D131" s="229"/>
      <c r="E131" s="229"/>
      <c r="F131" s="229"/>
      <c r="G131" s="229"/>
      <c r="H131" s="229"/>
      <c r="I131" s="229"/>
      <c r="J131" s="180"/>
    </row>
    <row r="132" spans="2:10" ht="15" customHeight="1">
      <c r="I132" s="181"/>
      <c r="J132" s="180"/>
    </row>
    <row r="133" spans="2:10" ht="15" customHeight="1">
      <c r="B133" s="225" t="s">
        <v>172</v>
      </c>
      <c r="C133" s="225"/>
      <c r="D133" s="225"/>
      <c r="E133" s="225"/>
      <c r="F133" s="225"/>
      <c r="G133" s="225"/>
      <c r="H133" s="225"/>
      <c r="I133" s="225"/>
      <c r="J133" s="181"/>
    </row>
    <row r="134" spans="2:10" ht="15" customHeight="1">
      <c r="B134" s="225"/>
      <c r="C134" s="225"/>
      <c r="D134" s="225"/>
      <c r="E134" s="225"/>
      <c r="F134" s="225"/>
      <c r="G134" s="225"/>
      <c r="H134" s="225"/>
      <c r="I134" s="225"/>
      <c r="J134" s="181"/>
    </row>
    <row r="135" spans="2:10">
      <c r="B135" s="225"/>
      <c r="C135" s="225"/>
      <c r="D135" s="225"/>
      <c r="E135" s="225"/>
      <c r="F135" s="225"/>
      <c r="G135" s="225"/>
      <c r="H135" s="225"/>
      <c r="I135" s="225"/>
      <c r="J135" s="181"/>
    </row>
    <row r="136" spans="2:10" ht="15" customHeight="1">
      <c r="B136" s="230"/>
      <c r="C136" s="230"/>
      <c r="D136" s="230"/>
      <c r="E136" s="230"/>
      <c r="F136" s="230"/>
      <c r="G136" s="230"/>
      <c r="H136" s="230"/>
      <c r="I136" s="230"/>
      <c r="J136" s="180"/>
    </row>
    <row r="137" spans="2:10" ht="15" customHeight="1">
      <c r="B137" s="230"/>
      <c r="C137" s="230"/>
      <c r="D137" s="230"/>
      <c r="E137" s="230"/>
      <c r="F137" s="230"/>
      <c r="G137" s="230"/>
      <c r="H137" s="230"/>
      <c r="I137" s="230"/>
      <c r="J137" s="180"/>
    </row>
    <row r="138" spans="2:10" ht="15" customHeight="1">
      <c r="B138" s="230"/>
      <c r="C138" s="230"/>
      <c r="D138" s="230"/>
      <c r="E138" s="230"/>
      <c r="F138" s="230"/>
      <c r="G138" s="230"/>
      <c r="H138" s="230"/>
      <c r="I138" s="230"/>
      <c r="J138" s="180"/>
    </row>
    <row r="139" spans="2:10" ht="15" customHeight="1">
      <c r="B139" s="230"/>
      <c r="C139" s="230"/>
      <c r="D139" s="230"/>
      <c r="E139" s="230"/>
      <c r="F139" s="230"/>
      <c r="G139" s="230"/>
      <c r="H139" s="230"/>
      <c r="I139" s="230"/>
      <c r="J139" s="180"/>
    </row>
    <row r="140" spans="2:10" ht="15" customHeight="1">
      <c r="B140" s="230"/>
      <c r="C140" s="230"/>
      <c r="D140" s="230"/>
      <c r="E140" s="230"/>
      <c r="F140" s="230"/>
      <c r="G140" s="230"/>
      <c r="H140" s="230"/>
      <c r="I140" s="230"/>
      <c r="J140" s="180"/>
    </row>
    <row r="141" spans="2:10" ht="30" customHeight="1">
      <c r="J141" s="180"/>
    </row>
    <row r="142" spans="2:10" ht="28.9" customHeight="1">
      <c r="B142" s="229" t="s">
        <v>173</v>
      </c>
      <c r="C142" s="229"/>
      <c r="D142" s="229"/>
      <c r="E142" s="229"/>
      <c r="F142" s="229"/>
      <c r="G142" s="229"/>
      <c r="H142" s="229"/>
      <c r="I142" s="229"/>
      <c r="J142" s="180"/>
    </row>
    <row r="143" spans="2:10" ht="15" customHeight="1">
      <c r="J143" s="180"/>
    </row>
    <row r="144" spans="2:10" ht="15" customHeight="1">
      <c r="B144" s="231" t="s">
        <v>174</v>
      </c>
      <c r="C144" s="231"/>
      <c r="D144" s="231"/>
      <c r="E144" s="231"/>
      <c r="F144" s="231"/>
      <c r="G144" s="231"/>
      <c r="H144" s="231"/>
      <c r="I144" s="231"/>
      <c r="J144" s="180"/>
    </row>
    <row r="145" spans="2:10" ht="15" customHeight="1">
      <c r="J145" s="180"/>
    </row>
    <row r="146" spans="2:10" ht="15" customHeight="1">
      <c r="B146" s="225" t="s">
        <v>175</v>
      </c>
      <c r="C146" s="225"/>
      <c r="D146" s="225"/>
      <c r="E146" s="225"/>
      <c r="F146" s="225"/>
      <c r="G146" s="225"/>
      <c r="H146" s="225"/>
      <c r="I146" s="225"/>
      <c r="J146" s="180"/>
    </row>
    <row r="147" spans="2:10" ht="15" customHeight="1">
      <c r="B147" s="225"/>
      <c r="C147" s="225"/>
      <c r="D147" s="225"/>
      <c r="E147" s="225"/>
      <c r="F147" s="225"/>
      <c r="G147" s="225"/>
      <c r="H147" s="225"/>
      <c r="I147" s="225"/>
      <c r="J147" s="180"/>
    </row>
    <row r="148" spans="2:10" ht="15" customHeight="1">
      <c r="B148" s="225"/>
      <c r="C148" s="225"/>
      <c r="D148" s="225"/>
      <c r="E148" s="225"/>
      <c r="F148" s="225"/>
      <c r="G148" s="225"/>
      <c r="H148" s="225"/>
      <c r="I148" s="225"/>
      <c r="J148" s="180"/>
    </row>
    <row r="149" spans="2:10" ht="15" customHeight="1">
      <c r="B149" s="6"/>
      <c r="C149" s="6"/>
      <c r="D149" s="6"/>
      <c r="E149" s="6"/>
      <c r="F149" s="6"/>
      <c r="G149" s="6"/>
      <c r="H149" s="6"/>
      <c r="I149" s="6"/>
      <c r="J149" s="180"/>
    </row>
    <row r="150" spans="2:10" ht="15" customHeight="1">
      <c r="B150" s="225" t="s">
        <v>176</v>
      </c>
      <c r="C150" s="225"/>
      <c r="D150" s="225"/>
      <c r="E150" s="225"/>
      <c r="F150" s="225"/>
      <c r="G150" s="225"/>
      <c r="H150" s="225"/>
      <c r="I150" s="225"/>
      <c r="J150" s="180"/>
    </row>
    <row r="151" spans="2:10" ht="15" customHeight="1">
      <c r="B151" s="226" t="s">
        <v>177</v>
      </c>
      <c r="C151" s="226"/>
      <c r="D151" s="226"/>
      <c r="E151" s="226"/>
      <c r="F151" s="226"/>
      <c r="G151" s="226"/>
      <c r="H151" s="226"/>
      <c r="I151" s="226"/>
      <c r="J151" s="180"/>
    </row>
    <row r="152" spans="2:10" ht="15" customHeight="1">
      <c r="B152" s="226" t="s">
        <v>178</v>
      </c>
      <c r="C152" s="226"/>
      <c r="D152" s="226"/>
      <c r="E152" s="226"/>
      <c r="F152" s="226"/>
      <c r="G152" s="226"/>
      <c r="H152" s="226"/>
      <c r="I152" s="226"/>
      <c r="J152" s="180"/>
    </row>
    <row r="153" spans="2:10" ht="15" customHeight="1">
      <c r="B153" s="226"/>
      <c r="C153" s="226"/>
      <c r="D153" s="226"/>
      <c r="E153" s="226"/>
      <c r="F153" s="226"/>
      <c r="G153" s="226"/>
      <c r="H153" s="226"/>
      <c r="I153" s="226"/>
      <c r="J153" s="180"/>
    </row>
    <row r="154" spans="2:10" ht="15" customHeight="1">
      <c r="B154" s="226"/>
      <c r="C154" s="226"/>
      <c r="D154" s="226"/>
      <c r="E154" s="226"/>
      <c r="F154" s="226"/>
      <c r="G154" s="226"/>
      <c r="H154" s="226"/>
      <c r="I154" s="226"/>
      <c r="J154" s="180"/>
    </row>
    <row r="155" spans="2:10" ht="15" customHeight="1">
      <c r="B155" s="6"/>
      <c r="C155" s="6"/>
      <c r="D155" s="6"/>
      <c r="J155" s="180"/>
    </row>
    <row r="156" spans="2:10" ht="15" customHeight="1">
      <c r="B156" s="225" t="s">
        <v>179</v>
      </c>
      <c r="C156" s="225"/>
      <c r="D156" s="225"/>
      <c r="E156" s="225"/>
      <c r="F156" s="225"/>
      <c r="G156" s="225"/>
      <c r="H156" s="225"/>
      <c r="I156" s="225"/>
      <c r="J156" s="180"/>
    </row>
    <row r="157" spans="2:10" ht="15" customHeight="1">
      <c r="J157" s="180"/>
    </row>
    <row r="158" spans="2:10" ht="24" customHeight="1">
      <c r="B158" s="227"/>
      <c r="C158" s="227"/>
      <c r="D158" s="227"/>
      <c r="E158" s="227"/>
      <c r="G158" s="228"/>
      <c r="H158" s="228"/>
      <c r="I158" s="228"/>
      <c r="J158" s="180"/>
    </row>
    <row r="159" spans="2:10" ht="15" customHeight="1">
      <c r="B159" s="216" t="s">
        <v>180</v>
      </c>
      <c r="C159" s="216"/>
      <c r="D159" s="216"/>
      <c r="E159" s="216"/>
      <c r="G159" s="207" t="s">
        <v>181</v>
      </c>
      <c r="H159" s="207"/>
      <c r="I159" s="207"/>
      <c r="J159" s="180"/>
    </row>
    <row r="160" spans="2:10" ht="15" customHeight="1">
      <c r="J160" s="180"/>
    </row>
    <row r="161" spans="10:10" ht="15" customHeight="1">
      <c r="J161" s="180"/>
    </row>
    <row r="162" spans="10:10" ht="15" customHeight="1">
      <c r="J162" s="180"/>
    </row>
    <row r="163" spans="10:10" ht="15" customHeight="1">
      <c r="J163" s="180"/>
    </row>
    <row r="164" spans="10:10" ht="15" customHeight="1"/>
  </sheetData>
  <sheetProtection algorithmName="SHA-512" hashValue="UPhV9vhG8Ox7JQmf9lX3s0xdv+iSV+lREM5J70gm3i0RqG6hc7797VkH9V3mag9lSHgBGstRaGtVm2x8IBVrWw==" saltValue="dxV9Gp3ijew9IsHDI14iqw==" spinCount="100000" sheet="1" objects="1" scenarios="1"/>
  <mergeCells count="103">
    <mergeCell ref="B2:I2"/>
    <mergeCell ref="B4:I4"/>
    <mergeCell ref="B6:I6"/>
    <mergeCell ref="B8:I8"/>
    <mergeCell ref="B10:D10"/>
    <mergeCell ref="E10:I10"/>
    <mergeCell ref="B18:D18"/>
    <mergeCell ref="F18:I18"/>
    <mergeCell ref="K18:K21"/>
    <mergeCell ref="L18:L21"/>
    <mergeCell ref="B20:D20"/>
    <mergeCell ref="E20:I20"/>
    <mergeCell ref="B12:D12"/>
    <mergeCell ref="E12:I12"/>
    <mergeCell ref="B14:D14"/>
    <mergeCell ref="E14:I14"/>
    <mergeCell ref="B16:D16"/>
    <mergeCell ref="E16:I16"/>
    <mergeCell ref="B26:I26"/>
    <mergeCell ref="B28:I28"/>
    <mergeCell ref="B30:I30"/>
    <mergeCell ref="B31:E31"/>
    <mergeCell ref="B22:D22"/>
    <mergeCell ref="E22:I22"/>
    <mergeCell ref="K23:K24"/>
    <mergeCell ref="F31:I31"/>
    <mergeCell ref="L23:L24"/>
    <mergeCell ref="B24:D24"/>
    <mergeCell ref="E24:I24"/>
    <mergeCell ref="K32:M34"/>
    <mergeCell ref="B44:I44"/>
    <mergeCell ref="B46:E46"/>
    <mergeCell ref="G46:H46"/>
    <mergeCell ref="B52:I52"/>
    <mergeCell ref="B35:E35"/>
    <mergeCell ref="B38:I39"/>
    <mergeCell ref="B40:I41"/>
    <mergeCell ref="B42:I43"/>
    <mergeCell ref="B48:I50"/>
    <mergeCell ref="F35:I35"/>
    <mergeCell ref="B32:E32"/>
    <mergeCell ref="B33:E33"/>
    <mergeCell ref="B34:E34"/>
    <mergeCell ref="F32:I32"/>
    <mergeCell ref="F33:I33"/>
    <mergeCell ref="F34:I34"/>
    <mergeCell ref="B126:I127"/>
    <mergeCell ref="B94:I94"/>
    <mergeCell ref="B95:I97"/>
    <mergeCell ref="B109:I109"/>
    <mergeCell ref="B110:I112"/>
    <mergeCell ref="B90:I91"/>
    <mergeCell ref="B92:I92"/>
    <mergeCell ref="B84:I85"/>
    <mergeCell ref="B60:B62"/>
    <mergeCell ref="C60:D60"/>
    <mergeCell ref="C61:D61"/>
    <mergeCell ref="B86:I89"/>
    <mergeCell ref="E79:I79"/>
    <mergeCell ref="B82:I83"/>
    <mergeCell ref="B72:B78"/>
    <mergeCell ref="C72:C74"/>
    <mergeCell ref="C76:C78"/>
    <mergeCell ref="B99:I99"/>
    <mergeCell ref="B100:I102"/>
    <mergeCell ref="B116:I118"/>
    <mergeCell ref="B114:I115"/>
    <mergeCell ref="B104:I104"/>
    <mergeCell ref="B105:I107"/>
    <mergeCell ref="B159:E159"/>
    <mergeCell ref="G159:I159"/>
    <mergeCell ref="B53:D53"/>
    <mergeCell ref="B54:D54"/>
    <mergeCell ref="B55:D55"/>
    <mergeCell ref="B56:D56"/>
    <mergeCell ref="B57:D57"/>
    <mergeCell ref="B150:I150"/>
    <mergeCell ref="B151:I151"/>
    <mergeCell ref="B152:I154"/>
    <mergeCell ref="B156:I156"/>
    <mergeCell ref="B158:E158"/>
    <mergeCell ref="G158:I158"/>
    <mergeCell ref="B131:I131"/>
    <mergeCell ref="B133:I135"/>
    <mergeCell ref="B136:I140"/>
    <mergeCell ref="B142:I142"/>
    <mergeCell ref="B144:I144"/>
    <mergeCell ref="B146:I148"/>
    <mergeCell ref="B120:I120"/>
    <mergeCell ref="B122:G123"/>
    <mergeCell ref="H122:I123"/>
    <mergeCell ref="B125:I125"/>
    <mergeCell ref="B128:I129"/>
    <mergeCell ref="B58:D58"/>
    <mergeCell ref="C69:D69"/>
    <mergeCell ref="B64:B66"/>
    <mergeCell ref="B68:B70"/>
    <mergeCell ref="C70:D70"/>
    <mergeCell ref="C62:D62"/>
    <mergeCell ref="C64:D64"/>
    <mergeCell ref="C65:D65"/>
    <mergeCell ref="C66:D66"/>
    <mergeCell ref="C68:D68"/>
  </mergeCells>
  <conditionalFormatting sqref="E10 E12 E14 E16 E18 E20 E22 E24 F46 I46 E54:I58 E60:I62 E64:I66 E68:I70 E72:I74 E76:I78 B95:I97 B100:I102 B105:I107 B110:I112 B116:I118 H122:I123 B136:I140 B158:E158 G158:I158">
    <cfRule type="expression" dxfId="24" priority="2">
      <formula>$K$32="You are not eligible to apply for Peel's CWELCC expansion program. We will only accept CWELCC expansion applications from agencies that have a max of 2 inactive homes in their assigned capacity in Peel"</formula>
    </cfRule>
  </conditionalFormatting>
  <conditionalFormatting sqref="E58:I58">
    <cfRule type="expression" dxfId="23" priority="3">
      <formula>E58&gt;20</formula>
    </cfRule>
  </conditionalFormatting>
  <conditionalFormatting sqref="E60:I60 E64:I64 E68:I68 E72:I72 E76:I76">
    <cfRule type="expression" dxfId="22" priority="12">
      <formula>SUM($E$60,$E$64,$E$68,$E$72,$E$76)&gt;6</formula>
    </cfRule>
  </conditionalFormatting>
  <conditionalFormatting sqref="F54:I58 F60:I62 F64:I66 F68:I70 F72:I74 F76:I78">
    <cfRule type="expression" dxfId="21" priority="7">
      <formula>$F$34=1</formula>
    </cfRule>
  </conditionalFormatting>
  <conditionalFormatting sqref="G54:I58 G60:I62 G64:I66 G68:I70 G72:I74 G76:I78">
    <cfRule type="expression" dxfId="20" priority="6">
      <formula>$F$34=2</formula>
    </cfRule>
  </conditionalFormatting>
  <conditionalFormatting sqref="H54:I58 H60:I62 H64:I66 H68:I70 H72:I74 H76:I78">
    <cfRule type="expression" dxfId="19" priority="5">
      <formula>$F$34=3</formula>
    </cfRule>
  </conditionalFormatting>
  <conditionalFormatting sqref="I46">
    <cfRule type="expression" dxfId="18" priority="22">
      <formula>$F$46="No"</formula>
    </cfRule>
  </conditionalFormatting>
  <conditionalFormatting sqref="I54:I58 I60:I62 I64:I66 I68:I70 I72:I74 I76:I78">
    <cfRule type="expression" dxfId="17" priority="4">
      <formula>$F$34=4</formula>
    </cfRule>
  </conditionalFormatting>
  <conditionalFormatting sqref="K18:L21">
    <cfRule type="expression" dxfId="16" priority="25">
      <formula>OR(ISBLANK($E$18),$E$18="December")</formula>
    </cfRule>
  </conditionalFormatting>
  <conditionalFormatting sqref="K18:L24">
    <cfRule type="expression" dxfId="15" priority="1">
      <formula>$K$32="You are not eligible to apply for Peel's CWELCC expansion program. We will only accept CWELCC expansion applications from agencies that have a max of 2 inactive homes in their assigned capacity in Peel"</formula>
    </cfRule>
  </conditionalFormatting>
  <conditionalFormatting sqref="K23:L24">
    <cfRule type="expression" dxfId="14" priority="24">
      <formula>NOT(AND($K$18="If you need an exemption, choose from the dropdown. Peel will determine if the exemption can be granted",$L$18="Other"))</formula>
    </cfRule>
  </conditionalFormatting>
  <dataValidations count="1">
    <dataValidation type="decimal" allowBlank="1" showInputMessage="1" showErrorMessage="1" sqref="E73:I73 E61:I61 E65:I65 E69:I69 E77:I77" xr:uid="{FFF84E53-B7A4-4EBA-80C5-640C417DCED3}">
      <formula1>12</formula1>
      <formula2>22</formula2>
    </dataValidation>
  </dataValidations>
  <hyperlinks>
    <hyperlink ref="B6:I6" r:id="rId1" display="Before completing this application, please ensure you have read and understood Peel's 2025 CWELCC funding guideline" xr:uid="{AFD64422-C97A-4581-A29D-3E82C24A07AB}"/>
    <hyperlink ref="F18:I18" r:id="rId2" display="Your fiscal year end must be December unless approved for a valid exemption. See Section 2.2 of Peel's 2025 CWELCC funding guideline" xr:uid="{F148C4DB-E412-4F32-B922-29C26F3FE16F}"/>
  </hyperlinks>
  <pageMargins left="0.7" right="0.7" top="0.75" bottom="0.75" header="0.3" footer="0.3"/>
  <pageSetup orientation="portrait" r:id="rId3"/>
  <drawing r:id="rId4"/>
  <extLst>
    <ext xmlns:x14="http://schemas.microsoft.com/office/spreadsheetml/2009/9/main" uri="{78C0D931-6437-407d-A8EE-F0AAD7539E65}">
      <x14:conditionalFormattings>
        <x14:conditionalFormatting xmlns:xm="http://schemas.microsoft.com/office/excel/2006/main">
          <x14:cfRule type="expression" priority="13" id="{9EF7FE3B-1172-4AB0-8768-61525FDDBDC4}">
            <xm:f>OR(Licensing_Status=Dropdowns!$D$4)</xm:f>
            <x14:dxf>
              <font>
                <color theme="0" tint="-4.9989318521683403E-2"/>
              </font>
              <fill>
                <patternFill patternType="gray0625">
                  <fgColor theme="0" tint="-0.14996795556505021"/>
                  <bgColor theme="0" tint="-4.9989318521683403E-2"/>
                </patternFill>
              </fill>
            </x14:dxf>
          </x14:cfRule>
          <xm:sqref>B105:I107 B110:I112 B116:I118</xm:sqref>
        </x14:conditionalFormatting>
        <x14:conditionalFormatting xmlns:xm="http://schemas.microsoft.com/office/excel/2006/main">
          <x14:cfRule type="expression" priority="26" id="{D4CE010F-B4D1-44BD-B4E7-012AE7F2B33D}">
            <xm:f>Dropdowns!$D$25</xm:f>
            <x14:dxf>
              <font>
                <color rgb="FFC00000"/>
              </font>
              <fill>
                <patternFill>
                  <bgColor rgb="FFFFCCCC"/>
                </patternFill>
              </fill>
            </x14:dxf>
          </x14:cfRule>
          <xm:sqref>E18</xm:sqref>
        </x14:conditionalFormatting>
        <x14:conditionalFormatting xmlns:xm="http://schemas.microsoft.com/office/excel/2006/main">
          <x14:cfRule type="expression" priority="18" id="{40676859-0DCD-4A2A-9DD1-C3424E418B20}">
            <xm:f>OR(Licensing_Status=Dropdowns!$B$4,Licensing_Status=Dropdowns!$C$4)</xm:f>
            <x14:dxf>
              <font>
                <color theme="0" tint="-4.9989318521683403E-2"/>
              </font>
              <fill>
                <patternFill patternType="gray0625">
                  <fgColor theme="0" tint="-0.14996795556505021"/>
                  <bgColor theme="0" tint="-4.9989318521683403E-2"/>
                </patternFill>
              </fill>
            </x14:dxf>
          </x14:cfRule>
          <xm:sqref>F32:F33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FB190687-74B8-4230-9707-FBF6E4A086A4}">
          <x14:formula1>
            <xm:f>Dropdowns!$G$12:$G$13</xm:f>
          </x14:formula1>
          <xm:sqref>F46 E57:I57</xm:sqref>
        </x14:dataValidation>
        <x14:dataValidation type="list" allowBlank="1" showInputMessage="1" showErrorMessage="1" xr:uid="{F31EDC79-69E4-43DD-A098-8430D155C445}">
          <x14:formula1>
            <xm:f>Dropdowns!$E$12:$E$17</xm:f>
          </x14:formula1>
          <xm:sqref>L18</xm:sqref>
        </x14:dataValidation>
        <x14:dataValidation type="list" allowBlank="1" showInputMessage="1" showErrorMessage="1" xr:uid="{AB0B4F67-1ABD-4A58-A1E5-4465D6FB4E29}">
          <x14:formula1>
            <xm:f>Dropdowns!$F$12:$F$16</xm:f>
          </x14:formula1>
          <xm:sqref>F34</xm:sqref>
        </x14:dataValidation>
        <x14:dataValidation type="list" allowBlank="1" showInputMessage="1" showErrorMessage="1" xr:uid="{C7251EB5-C839-4221-A957-8141C192B5FD}">
          <x14:formula1>
            <xm:f>Dropdowns!$C$12:$C$13</xm:f>
          </x14:formula1>
          <xm:sqref>E16:I16</xm:sqref>
        </x14:dataValidation>
        <x14:dataValidation type="list" allowBlank="1" showInputMessage="1" showErrorMessage="1" xr:uid="{94D9FF14-ACA5-4535-8FD4-C4F142512C7E}">
          <x14:formula1>
            <xm:f>Dropdowns!$D$12:$D$23</xm:f>
          </x14:formula1>
          <xm:sqref>E18</xm:sqref>
        </x14:dataValidation>
        <x14:dataValidation type="list" allowBlank="1" showInputMessage="1" showErrorMessage="1" xr:uid="{9783FE63-3F57-4916-8AAA-49556D0D6394}">
          <x14:formula1>
            <xm:f>Dropdowns!$B$12:$B$58</xm:f>
          </x14:formula1>
          <xm:sqref>E14:I14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F2B0D-0B6C-4F06-98DF-0C2BA439F87F}">
  <sheetPr codeName="Sheet6">
    <tabColor theme="7" tint="0.39997558519241921"/>
  </sheetPr>
  <dimension ref="B2:X64"/>
  <sheetViews>
    <sheetView showGridLines="0" zoomScaleNormal="100" workbookViewId="0"/>
  </sheetViews>
  <sheetFormatPr defaultColWidth="8.85546875" defaultRowHeight="15.6"/>
  <cols>
    <col min="1" max="2" width="5.85546875" style="3" customWidth="1"/>
    <col min="3" max="3" width="12.7109375" style="3" customWidth="1"/>
    <col min="4" max="7" width="10.7109375" style="3" customWidth="1"/>
    <col min="8" max="8" width="16.7109375" style="5" customWidth="1"/>
    <col min="9" max="9" width="5.7109375" style="3" customWidth="1"/>
    <col min="10" max="10" width="5.85546875" style="3" customWidth="1"/>
    <col min="11" max="12" width="10.7109375" style="3" customWidth="1"/>
    <col min="13" max="13" width="16.7109375" style="3" customWidth="1"/>
    <col min="14" max="14" width="5.7109375" style="3" customWidth="1"/>
    <col min="15" max="15" width="5.85546875" style="3" customWidth="1"/>
    <col min="16" max="16" width="7.7109375" style="3" customWidth="1"/>
    <col min="17" max="17" width="6.140625" style="3" customWidth="1"/>
    <col min="18" max="18" width="17.28515625" style="3" customWidth="1"/>
    <col min="19" max="23" width="10.7109375" style="3" customWidth="1"/>
    <col min="24" max="24" width="16.7109375" style="3" customWidth="1"/>
    <col min="25" max="16384" width="8.85546875" style="3"/>
  </cols>
  <sheetData>
    <row r="2" spans="2:24" ht="28.9">
      <c r="B2" s="297" t="s">
        <v>182</v>
      </c>
      <c r="C2" s="297"/>
      <c r="D2" s="297"/>
      <c r="E2" s="297"/>
      <c r="F2" s="297"/>
      <c r="G2" s="297"/>
      <c r="H2" s="297"/>
      <c r="I2" s="297"/>
      <c r="J2" s="297"/>
      <c r="K2" s="297"/>
      <c r="L2" s="297"/>
      <c r="M2" s="297"/>
      <c r="N2" s="297"/>
      <c r="O2" s="297"/>
      <c r="P2" s="297"/>
      <c r="Q2" s="297"/>
      <c r="R2" s="297"/>
      <c r="S2" s="297"/>
      <c r="T2" s="297"/>
      <c r="U2" s="297"/>
      <c r="V2" s="297"/>
      <c r="W2" s="297"/>
      <c r="X2" s="297"/>
    </row>
    <row r="4" spans="2:24">
      <c r="B4" s="231" t="s">
        <v>183</v>
      </c>
      <c r="C4" s="231"/>
      <c r="D4" s="231"/>
      <c r="E4" s="231"/>
      <c r="F4" s="231"/>
      <c r="G4" s="231"/>
      <c r="H4" s="231"/>
      <c r="I4" s="231"/>
      <c r="J4" s="231"/>
      <c r="K4" s="231"/>
      <c r="L4" s="231"/>
      <c r="M4" s="231"/>
      <c r="N4" s="231"/>
      <c r="O4" s="231"/>
      <c r="P4" s="231"/>
      <c r="Q4" s="231"/>
      <c r="R4" s="231"/>
      <c r="S4" s="231"/>
      <c r="T4" s="231"/>
      <c r="U4" s="231"/>
      <c r="V4" s="231"/>
      <c r="W4" s="231"/>
      <c r="X4" s="231"/>
    </row>
    <row r="6" spans="2:24" ht="15.6" customHeight="1">
      <c r="B6" s="299" t="s">
        <v>184</v>
      </c>
      <c r="C6" s="299"/>
      <c r="D6" s="299"/>
      <c r="E6" s="299"/>
      <c r="F6" s="299"/>
      <c r="G6" s="299"/>
      <c r="H6" s="299"/>
      <c r="I6" s="299"/>
      <c r="J6" s="299"/>
      <c r="K6" s="299"/>
      <c r="L6" s="299"/>
      <c r="M6" s="299"/>
      <c r="N6" s="299"/>
      <c r="O6" s="299"/>
      <c r="P6" s="299"/>
      <c r="Q6" s="299"/>
      <c r="R6" s="299"/>
      <c r="S6" s="299"/>
      <c r="T6" s="299"/>
      <c r="U6" s="299"/>
      <c r="V6" s="299"/>
      <c r="W6" s="299"/>
      <c r="X6" s="299"/>
    </row>
    <row r="7" spans="2:24">
      <c r="B7" s="299"/>
      <c r="C7" s="299"/>
      <c r="D7" s="299"/>
      <c r="E7" s="299"/>
      <c r="F7" s="299"/>
      <c r="G7" s="299"/>
      <c r="H7" s="299"/>
      <c r="I7" s="299"/>
      <c r="J7" s="299"/>
      <c r="K7" s="299"/>
      <c r="L7" s="299"/>
      <c r="M7" s="299"/>
      <c r="N7" s="299"/>
      <c r="O7" s="299"/>
      <c r="P7" s="299"/>
      <c r="Q7" s="299"/>
      <c r="R7" s="299"/>
      <c r="S7" s="299"/>
      <c r="T7" s="299"/>
      <c r="U7" s="299"/>
      <c r="V7" s="299"/>
      <c r="W7" s="299"/>
      <c r="X7" s="299"/>
    </row>
    <row r="8" spans="2:24">
      <c r="B8" s="13"/>
      <c r="C8" s="13"/>
      <c r="D8" s="13"/>
      <c r="E8" s="13"/>
      <c r="F8" s="13"/>
      <c r="G8" s="13"/>
      <c r="H8" s="26"/>
      <c r="I8" s="13"/>
      <c r="J8" s="13"/>
      <c r="K8" s="13"/>
      <c r="L8" s="13"/>
      <c r="M8" s="13"/>
      <c r="N8" s="13"/>
      <c r="O8" s="13"/>
      <c r="P8" s="13"/>
      <c r="Q8" s="13"/>
      <c r="R8" s="13"/>
      <c r="S8" s="13"/>
    </row>
    <row r="9" spans="2:24" ht="15.6" customHeight="1">
      <c r="B9" s="240" t="s">
        <v>185</v>
      </c>
      <c r="C9" s="240"/>
      <c r="D9" s="240"/>
      <c r="E9" s="240"/>
      <c r="F9" s="240"/>
      <c r="G9" s="240"/>
      <c r="H9" s="240"/>
      <c r="I9" s="240"/>
      <c r="J9" s="240"/>
      <c r="K9" s="240"/>
      <c r="L9" s="240"/>
      <c r="M9" s="240"/>
      <c r="N9" s="240"/>
      <c r="O9" s="240"/>
      <c r="P9" s="240"/>
      <c r="Q9" s="240"/>
      <c r="R9" s="240"/>
      <c r="S9" s="240"/>
      <c r="T9" s="240"/>
      <c r="U9" s="240"/>
      <c r="V9" s="240"/>
      <c r="W9" s="240"/>
      <c r="X9" s="321">
        <f>H12+M12-X12</f>
        <v>0</v>
      </c>
    </row>
    <row r="10" spans="2:24" ht="15.6" customHeight="1">
      <c r="B10" s="298" t="s">
        <v>186</v>
      </c>
      <c r="C10" s="298"/>
      <c r="D10" s="298"/>
      <c r="E10" s="298"/>
      <c r="F10" s="298"/>
      <c r="G10" s="298"/>
      <c r="H10" s="298"/>
      <c r="I10" s="298"/>
      <c r="J10" s="298"/>
      <c r="K10" s="298"/>
      <c r="L10" s="298"/>
      <c r="M10" s="298"/>
      <c r="N10" s="298"/>
      <c r="O10" s="298"/>
      <c r="P10" s="298"/>
      <c r="Q10" s="298"/>
      <c r="R10" s="298"/>
      <c r="S10" s="298"/>
      <c r="T10" s="298"/>
      <c r="U10" s="298"/>
      <c r="V10" s="298"/>
      <c r="W10" s="298"/>
      <c r="X10" s="321"/>
    </row>
    <row r="12" spans="2:24" ht="37.9" customHeight="1">
      <c r="B12" s="295" t="s">
        <v>187</v>
      </c>
      <c r="C12" s="295"/>
      <c r="D12" s="295"/>
      <c r="E12" s="147"/>
      <c r="F12" s="147"/>
      <c r="G12" s="147"/>
      <c r="H12" s="84">
        <f>IF(H16=0,0,H14+H58)</f>
        <v>0</v>
      </c>
      <c r="J12" s="295" t="s">
        <v>188</v>
      </c>
      <c r="K12" s="295"/>
      <c r="L12" s="295"/>
      <c r="M12" s="83">
        <f>IF(H12=0,0,M14+M23+M34)</f>
        <v>0</v>
      </c>
      <c r="O12" s="295" t="s">
        <v>189</v>
      </c>
      <c r="P12" s="295"/>
      <c r="Q12" s="295"/>
      <c r="R12" s="295"/>
      <c r="S12" s="295"/>
      <c r="T12" s="295"/>
      <c r="U12" s="295"/>
      <c r="V12" s="295"/>
      <c r="W12" s="295"/>
      <c r="X12" s="84">
        <f>X14*X39</f>
        <v>0</v>
      </c>
    </row>
    <row r="13" spans="2:24">
      <c r="C13" s="6"/>
      <c r="J13" s="6"/>
      <c r="K13" s="6"/>
      <c r="L13" s="6"/>
      <c r="M13" s="5"/>
    </row>
    <row r="14" spans="2:24">
      <c r="B14" s="79" t="s">
        <v>190</v>
      </c>
      <c r="C14" s="79"/>
      <c r="D14" s="79"/>
      <c r="E14" s="79"/>
      <c r="F14" s="79"/>
      <c r="G14" s="79"/>
      <c r="H14" s="80">
        <f>IF(H16=0,0,H16+H28+H40+H52)</f>
        <v>0</v>
      </c>
      <c r="J14" s="79" t="s">
        <v>191</v>
      </c>
      <c r="K14" s="79"/>
      <c r="L14" s="79"/>
      <c r="M14" s="80">
        <f>M20</f>
        <v>0</v>
      </c>
      <c r="O14" s="79" t="s">
        <v>192</v>
      </c>
      <c r="P14" s="79"/>
      <c r="Q14" s="79"/>
      <c r="R14" s="148"/>
      <c r="S14" s="148"/>
      <c r="T14" s="148"/>
      <c r="U14" s="148"/>
      <c r="V14" s="148"/>
      <c r="W14" s="148"/>
      <c r="X14" s="80">
        <f>X17+X21+X25+X29+X33</f>
        <v>0</v>
      </c>
    </row>
    <row r="16" spans="2:24">
      <c r="C16" s="85" t="s">
        <v>193</v>
      </c>
      <c r="D16" s="85"/>
      <c r="E16" s="85"/>
      <c r="F16" s="85"/>
      <c r="G16" s="85"/>
      <c r="H16" s="86">
        <f>SUM(H20:H24)</f>
        <v>0</v>
      </c>
      <c r="K16" s="3" t="s">
        <v>194</v>
      </c>
      <c r="M16" s="149">
        <f>IF(Licensing_Status=Dropdowns!$B$4,6000,0)</f>
        <v>0</v>
      </c>
      <c r="P16" s="215"/>
      <c r="Q16" s="215"/>
      <c r="R16" s="215"/>
      <c r="S16" s="151" t="s">
        <v>137</v>
      </c>
      <c r="T16" s="151" t="s">
        <v>138</v>
      </c>
      <c r="U16" s="151" t="s">
        <v>139</v>
      </c>
      <c r="V16" s="151" t="s">
        <v>140</v>
      </c>
      <c r="W16" s="151" t="s">
        <v>141</v>
      </c>
      <c r="X16" s="71" t="s">
        <v>195</v>
      </c>
    </row>
    <row r="17" spans="3:24">
      <c r="M17" s="5"/>
      <c r="P17" s="223" t="s">
        <v>147</v>
      </c>
      <c r="Q17" s="224"/>
      <c r="R17" s="163" t="s">
        <v>196</v>
      </c>
      <c r="S17" s="71">
        <f>'2. Agency Info'!E60</f>
        <v>0</v>
      </c>
      <c r="T17" s="71">
        <f>'2. Agency Info'!F60</f>
        <v>0</v>
      </c>
      <c r="U17" s="71">
        <f>'2. Agency Info'!G60</f>
        <v>0</v>
      </c>
      <c r="V17" s="71">
        <f>'2. Agency Info'!H60</f>
        <v>0</v>
      </c>
      <c r="W17" s="71">
        <f>'2. Agency Info'!I60</f>
        <v>0</v>
      </c>
      <c r="X17" s="300">
        <f>SUM(S20:W20)</f>
        <v>0</v>
      </c>
    </row>
    <row r="18" spans="3:24">
      <c r="C18" s="308"/>
      <c r="D18" s="315" t="s">
        <v>197</v>
      </c>
      <c r="E18" s="316"/>
      <c r="F18" s="310" t="s">
        <v>198</v>
      </c>
      <c r="G18" s="308" t="s">
        <v>199</v>
      </c>
      <c r="H18" s="308" t="s">
        <v>200</v>
      </c>
      <c r="K18" s="3" t="s">
        <v>201</v>
      </c>
      <c r="M18" s="5">
        <v>1</v>
      </c>
      <c r="P18" s="304"/>
      <c r="Q18" s="305"/>
      <c r="R18" s="163" t="s">
        <v>149</v>
      </c>
      <c r="S18" s="70">
        <f>'2. Agency Info'!E61</f>
        <v>0</v>
      </c>
      <c r="T18" s="70">
        <f>'2. Agency Info'!F61</f>
        <v>0</v>
      </c>
      <c r="U18" s="70">
        <f>'2. Agency Info'!G61</f>
        <v>0</v>
      </c>
      <c r="V18" s="70">
        <f>'2. Agency Info'!H61</f>
        <v>0</v>
      </c>
      <c r="W18" s="70">
        <f>'2. Agency Info'!I61</f>
        <v>0</v>
      </c>
      <c r="X18" s="300"/>
    </row>
    <row r="19" spans="3:24">
      <c r="C19" s="309"/>
      <c r="D19" s="317"/>
      <c r="E19" s="318"/>
      <c r="F19" s="311"/>
      <c r="G19" s="309"/>
      <c r="H19" s="309"/>
      <c r="M19" s="5"/>
      <c r="P19" s="304"/>
      <c r="Q19" s="305"/>
      <c r="R19" s="163" t="s">
        <v>202</v>
      </c>
      <c r="S19" s="71">
        <f>'2. Agency Info'!E62</f>
        <v>0</v>
      </c>
      <c r="T19" s="71">
        <f>'2. Agency Info'!F62</f>
        <v>0</v>
      </c>
      <c r="U19" s="71">
        <f>'2. Agency Info'!G62</f>
        <v>0</v>
      </c>
      <c r="V19" s="71">
        <f>'2. Agency Info'!H62</f>
        <v>0</v>
      </c>
      <c r="W19" s="71">
        <f>'2. Agency Info'!I62</f>
        <v>0</v>
      </c>
      <c r="X19" s="300"/>
    </row>
    <row r="20" spans="3:24">
      <c r="C20" s="71" t="s">
        <v>137</v>
      </c>
      <c r="D20" s="319">
        <v>155.02000000000001</v>
      </c>
      <c r="E20" s="319"/>
      <c r="F20" s="71">
        <f>IFERROR(AVERAGE('2. Agency Info'!$E$62,'2. Agency Info'!$E$66,'2. Agency Info'!$E$70,'2. Agency Info'!$E$74,'2. Agency Info'!$E$78),0)</f>
        <v>0</v>
      </c>
      <c r="G20" s="215">
        <v>0.87</v>
      </c>
      <c r="H20" s="70">
        <f>D20*F20*$G$20</f>
        <v>0</v>
      </c>
      <c r="K20" s="85" t="s">
        <v>203</v>
      </c>
      <c r="L20" s="85"/>
      <c r="M20" s="86">
        <f>M16*M18</f>
        <v>0</v>
      </c>
      <c r="P20" s="306"/>
      <c r="Q20" s="307"/>
      <c r="R20" s="87" t="s">
        <v>204</v>
      </c>
      <c r="S20" s="164">
        <f>S17*S18*S19</f>
        <v>0</v>
      </c>
      <c r="T20" s="164">
        <f t="shared" ref="T20:W20" si="0">T17*T18*T19</f>
        <v>0</v>
      </c>
      <c r="U20" s="164">
        <f t="shared" si="0"/>
        <v>0</v>
      </c>
      <c r="V20" s="164">
        <f t="shared" si="0"/>
        <v>0</v>
      </c>
      <c r="W20" s="164">
        <f t="shared" si="0"/>
        <v>0</v>
      </c>
      <c r="X20" s="300"/>
    </row>
    <row r="21" spans="3:24">
      <c r="C21" s="71" t="s">
        <v>138</v>
      </c>
      <c r="D21" s="319">
        <v>155.02000000000001</v>
      </c>
      <c r="E21" s="319"/>
      <c r="F21" s="71">
        <f>IFERROR(AVERAGE('2. Agency Info'!$F$62,'2. Agency Info'!$F$66,'2. Agency Info'!$F$70,'2. Agency Info'!$F$74,'2. Agency Info'!$F$78),0)</f>
        <v>0</v>
      </c>
      <c r="G21" s="215"/>
      <c r="H21" s="70">
        <f>D21*F21*$G$20</f>
        <v>0</v>
      </c>
      <c r="P21" s="223" t="s">
        <v>151</v>
      </c>
      <c r="Q21" s="224"/>
      <c r="R21" s="163" t="s">
        <v>196</v>
      </c>
      <c r="S21" s="71">
        <f>'2. Agency Info'!E64</f>
        <v>0</v>
      </c>
      <c r="T21" s="71">
        <f>'2. Agency Info'!F64</f>
        <v>0</v>
      </c>
      <c r="U21" s="71">
        <f>'2. Agency Info'!G64</f>
        <v>0</v>
      </c>
      <c r="V21" s="71">
        <f>'2. Agency Info'!H64</f>
        <v>0</v>
      </c>
      <c r="W21" s="71">
        <f>'2. Agency Info'!I64</f>
        <v>0</v>
      </c>
      <c r="X21" s="300">
        <f>SUM(S24:W24)</f>
        <v>0</v>
      </c>
    </row>
    <row r="22" spans="3:24">
      <c r="C22" s="71" t="s">
        <v>139</v>
      </c>
      <c r="D22" s="319">
        <v>155.02000000000001</v>
      </c>
      <c r="E22" s="319"/>
      <c r="F22" s="71">
        <f>IFERROR(AVERAGE('2. Agency Info'!$G$62,'2. Agency Info'!$G$66,'2. Agency Info'!$G$70,'2. Agency Info'!$G$74,'2. Agency Info'!$G$78),0)</f>
        <v>0</v>
      </c>
      <c r="G22" s="215"/>
      <c r="H22" s="70">
        <f>D22*F22*$G$20</f>
        <v>0</v>
      </c>
      <c r="P22" s="304"/>
      <c r="Q22" s="305"/>
      <c r="R22" s="163" t="s">
        <v>149</v>
      </c>
      <c r="S22" s="70">
        <f>'2. Agency Info'!E65</f>
        <v>0</v>
      </c>
      <c r="T22" s="70">
        <f>'2. Agency Info'!F65</f>
        <v>0</v>
      </c>
      <c r="U22" s="70">
        <f>'2. Agency Info'!G65</f>
        <v>0</v>
      </c>
      <c r="V22" s="70">
        <f>'2. Agency Info'!H65</f>
        <v>0</v>
      </c>
      <c r="W22" s="70">
        <f>'2. Agency Info'!I65</f>
        <v>0</v>
      </c>
      <c r="X22" s="300"/>
    </row>
    <row r="23" spans="3:24">
      <c r="C23" s="71" t="s">
        <v>140</v>
      </c>
      <c r="D23" s="319">
        <v>155.02000000000001</v>
      </c>
      <c r="E23" s="319"/>
      <c r="F23" s="71">
        <f>IFERROR(AVERAGE('2. Agency Info'!$H$62,'2. Agency Info'!$H$66,'2. Agency Info'!$H$70,'2. Agency Info'!$H$74,'2. Agency Info'!$H$78),0)</f>
        <v>0</v>
      </c>
      <c r="G23" s="215"/>
      <c r="H23" s="70">
        <f>D23*F23*$G$20</f>
        <v>0</v>
      </c>
      <c r="J23" s="79" t="s">
        <v>205</v>
      </c>
      <c r="K23" s="79"/>
      <c r="L23" s="79"/>
      <c r="M23" s="80">
        <f>M30</f>
        <v>0</v>
      </c>
      <c r="P23" s="304"/>
      <c r="Q23" s="305"/>
      <c r="R23" s="163" t="s">
        <v>202</v>
      </c>
      <c r="S23" s="71">
        <f>'2. Agency Info'!E66</f>
        <v>0</v>
      </c>
      <c r="T23" s="71">
        <f>'2. Agency Info'!F66</f>
        <v>0</v>
      </c>
      <c r="U23" s="71">
        <f>'2. Agency Info'!G66</f>
        <v>0</v>
      </c>
      <c r="V23" s="71">
        <f>'2. Agency Info'!H66</f>
        <v>0</v>
      </c>
      <c r="W23" s="71">
        <f>'2. Agency Info'!I66</f>
        <v>0</v>
      </c>
      <c r="X23" s="300"/>
    </row>
    <row r="24" spans="3:24">
      <c r="C24" s="71" t="s">
        <v>141</v>
      </c>
      <c r="D24" s="319">
        <v>155.02000000000001</v>
      </c>
      <c r="E24" s="319"/>
      <c r="F24" s="71">
        <f>IFERROR(AVERAGE('2. Agency Info'!$I$62,'2. Agency Info'!$I$66,'2. Agency Info'!$I$70,'2. Agency Info'!$I$74,'2. Agency Info'!$I$78),0)</f>
        <v>0</v>
      </c>
      <c r="G24" s="215"/>
      <c r="H24" s="70">
        <f>D24*F24*$G$20</f>
        <v>0</v>
      </c>
      <c r="P24" s="306"/>
      <c r="Q24" s="307"/>
      <c r="R24" s="87" t="s">
        <v>204</v>
      </c>
      <c r="S24" s="164">
        <f>S21*S22*S23</f>
        <v>0</v>
      </c>
      <c r="T24" s="164">
        <f t="shared" ref="T24" si="1">T21*T22*T23</f>
        <v>0</v>
      </c>
      <c r="U24" s="164">
        <f t="shared" ref="U24" si="2">U21*U22*U23</f>
        <v>0</v>
      </c>
      <c r="V24" s="164">
        <f t="shared" ref="V24" si="3">V21*V22*V23</f>
        <v>0</v>
      </c>
      <c r="W24" s="164">
        <f t="shared" ref="W24" si="4">W21*W22*W23</f>
        <v>0</v>
      </c>
      <c r="X24" s="300"/>
    </row>
    <row r="25" spans="3:24">
      <c r="C25" s="320" t="s">
        <v>195</v>
      </c>
      <c r="D25" s="320"/>
      <c r="E25" s="320"/>
      <c r="F25" s="320"/>
      <c r="G25" s="320"/>
      <c r="H25" s="164">
        <f>SUM(H20:H24)</f>
        <v>0</v>
      </c>
      <c r="K25" s="225" t="s">
        <v>206</v>
      </c>
      <c r="L25" s="225"/>
      <c r="M25" s="322">
        <f>H12</f>
        <v>0</v>
      </c>
      <c r="P25" s="223" t="s">
        <v>153</v>
      </c>
      <c r="Q25" s="224"/>
      <c r="R25" s="163" t="s">
        <v>196</v>
      </c>
      <c r="S25" s="71">
        <f>'2. Agency Info'!E68</f>
        <v>0</v>
      </c>
      <c r="T25" s="71">
        <f>'2. Agency Info'!F68</f>
        <v>0</v>
      </c>
      <c r="U25" s="71">
        <f>'2. Agency Info'!G68</f>
        <v>0</v>
      </c>
      <c r="V25" s="71">
        <f>'2. Agency Info'!H68</f>
        <v>0</v>
      </c>
      <c r="W25" s="71">
        <f>'2. Agency Info'!I68</f>
        <v>0</v>
      </c>
      <c r="X25" s="300">
        <f>SUM(S28:W28)</f>
        <v>0</v>
      </c>
    </row>
    <row r="26" spans="3:24">
      <c r="K26" s="225"/>
      <c r="L26" s="225"/>
      <c r="M26" s="322"/>
      <c r="P26" s="304"/>
      <c r="Q26" s="305"/>
      <c r="R26" s="163" t="s">
        <v>149</v>
      </c>
      <c r="S26" s="70">
        <f>'2. Agency Info'!E69</f>
        <v>0</v>
      </c>
      <c r="T26" s="70">
        <f>'2. Agency Info'!F69</f>
        <v>0</v>
      </c>
      <c r="U26" s="70">
        <f>'2. Agency Info'!G69</f>
        <v>0</v>
      </c>
      <c r="V26" s="70">
        <f>'2. Agency Info'!H69</f>
        <v>0</v>
      </c>
      <c r="W26" s="70">
        <f>'2. Agency Info'!I69</f>
        <v>0</v>
      </c>
      <c r="X26" s="300"/>
    </row>
    <row r="27" spans="3:24">
      <c r="P27" s="304"/>
      <c r="Q27" s="305"/>
      <c r="R27" s="163" t="s">
        <v>202</v>
      </c>
      <c r="S27" s="71">
        <f>'2. Agency Info'!E70</f>
        <v>0</v>
      </c>
      <c r="T27" s="71">
        <f>'2. Agency Info'!F70</f>
        <v>0</v>
      </c>
      <c r="U27" s="71">
        <f>'2. Agency Info'!G70</f>
        <v>0</v>
      </c>
      <c r="V27" s="71">
        <f>'2. Agency Info'!H70</f>
        <v>0</v>
      </c>
      <c r="W27" s="71">
        <f>'2. Agency Info'!I70</f>
        <v>0</v>
      </c>
      <c r="X27" s="300"/>
    </row>
    <row r="28" spans="3:24">
      <c r="C28" s="79" t="s">
        <v>207</v>
      </c>
      <c r="D28" s="79"/>
      <c r="E28" s="79"/>
      <c r="F28" s="79"/>
      <c r="G28" s="79"/>
      <c r="H28" s="80">
        <f>SUM(H32:H36)</f>
        <v>0</v>
      </c>
      <c r="K28" s="3" t="s">
        <v>208</v>
      </c>
      <c r="M28" s="78">
        <v>4.2500000000000003E-2</v>
      </c>
      <c r="P28" s="306"/>
      <c r="Q28" s="307"/>
      <c r="R28" s="87" t="s">
        <v>204</v>
      </c>
      <c r="S28" s="164">
        <f>S25*S26*S27</f>
        <v>0</v>
      </c>
      <c r="T28" s="164">
        <f t="shared" ref="T28" si="5">T25*T26*T27</f>
        <v>0</v>
      </c>
      <c r="U28" s="164">
        <f t="shared" ref="U28" si="6">U25*U26*U27</f>
        <v>0</v>
      </c>
      <c r="V28" s="164">
        <f t="shared" ref="V28" si="7">V25*V26*V27</f>
        <v>0</v>
      </c>
      <c r="W28" s="164">
        <f t="shared" ref="W28" si="8">W25*W26*W27</f>
        <v>0</v>
      </c>
      <c r="X28" s="300"/>
    </row>
    <row r="29" spans="3:24" ht="15.6" customHeight="1">
      <c r="P29" s="255" t="s">
        <v>209</v>
      </c>
      <c r="Q29" s="301" t="s">
        <v>155</v>
      </c>
      <c r="R29" s="163" t="s">
        <v>196</v>
      </c>
      <c r="S29" s="71">
        <f>'2. Agency Info'!E72</f>
        <v>0</v>
      </c>
      <c r="T29" s="71">
        <f>'2. Agency Info'!F72</f>
        <v>0</v>
      </c>
      <c r="U29" s="71">
        <f>'2. Agency Info'!G72</f>
        <v>0</v>
      </c>
      <c r="V29" s="71">
        <f>'2. Agency Info'!H72</f>
        <v>0</v>
      </c>
      <c r="W29" s="71">
        <f>'2. Agency Info'!I72</f>
        <v>0</v>
      </c>
      <c r="X29" s="300">
        <f>SUM(S32:W32)</f>
        <v>0</v>
      </c>
    </row>
    <row r="30" spans="3:24">
      <c r="C30" s="215"/>
      <c r="D30" s="255" t="s">
        <v>210</v>
      </c>
      <c r="E30" s="255" t="s">
        <v>198</v>
      </c>
      <c r="F30" s="255" t="s">
        <v>211</v>
      </c>
      <c r="G30" s="255" t="s">
        <v>199</v>
      </c>
      <c r="H30" s="255" t="s">
        <v>200</v>
      </c>
      <c r="K30" s="85" t="s">
        <v>212</v>
      </c>
      <c r="L30" s="85"/>
      <c r="M30" s="86">
        <f>IFERROR(M25*M28,0)</f>
        <v>0</v>
      </c>
      <c r="P30" s="255"/>
      <c r="Q30" s="302"/>
      <c r="R30" s="163" t="s">
        <v>149</v>
      </c>
      <c r="S30" s="70">
        <f>'2. Agency Info'!E73</f>
        <v>0</v>
      </c>
      <c r="T30" s="70">
        <f>'2. Agency Info'!F73</f>
        <v>0</v>
      </c>
      <c r="U30" s="70">
        <f>'2. Agency Info'!G73</f>
        <v>0</v>
      </c>
      <c r="V30" s="70">
        <f>'2. Agency Info'!H73</f>
        <v>0</v>
      </c>
      <c r="W30" s="70">
        <f>'2. Agency Info'!I73</f>
        <v>0</v>
      </c>
      <c r="X30" s="300"/>
    </row>
    <row r="31" spans="3:24">
      <c r="C31" s="215"/>
      <c r="D31" s="255"/>
      <c r="E31" s="255"/>
      <c r="F31" s="255"/>
      <c r="G31" s="255"/>
      <c r="H31" s="255"/>
      <c r="P31" s="255"/>
      <c r="Q31" s="302"/>
      <c r="R31" s="163" t="s">
        <v>202</v>
      </c>
      <c r="S31" s="71">
        <f>'2. Agency Info'!E74</f>
        <v>0</v>
      </c>
      <c r="T31" s="71">
        <f>'2. Agency Info'!F74</f>
        <v>0</v>
      </c>
      <c r="U31" s="71">
        <f>'2. Agency Info'!G74</f>
        <v>0</v>
      </c>
      <c r="V31" s="71">
        <f>'2. Agency Info'!H74</f>
        <v>0</v>
      </c>
      <c r="W31" s="71">
        <f>'2. Agency Info'!I74</f>
        <v>0</v>
      </c>
      <c r="X31" s="300"/>
    </row>
    <row r="32" spans="3:24">
      <c r="C32" s="71" t="s">
        <v>137</v>
      </c>
      <c r="D32" s="70">
        <v>21.68</v>
      </c>
      <c r="E32" s="71">
        <f>IFERROR(AVERAGE('2. Agency Info'!$E$62,'2. Agency Info'!$E$66,'2. Agency Info'!$E$70,'2. Agency Info'!$E$74,'2. Agency Info'!$E$78),0)</f>
        <v>0</v>
      </c>
      <c r="F32" s="215">
        <v>1.05</v>
      </c>
      <c r="G32" s="215">
        <v>0.87</v>
      </c>
      <c r="H32" s="70">
        <f>D32*E32*$F$32*$G$32</f>
        <v>0</v>
      </c>
      <c r="P32" s="255"/>
      <c r="Q32" s="303"/>
      <c r="R32" s="87" t="s">
        <v>204</v>
      </c>
      <c r="S32" s="164">
        <f>S29*S30*S31</f>
        <v>0</v>
      </c>
      <c r="T32" s="164">
        <f t="shared" ref="T32" si="9">T29*T30*T31</f>
        <v>0</v>
      </c>
      <c r="U32" s="164">
        <f t="shared" ref="U32" si="10">U29*U30*U31</f>
        <v>0</v>
      </c>
      <c r="V32" s="164">
        <f t="shared" ref="V32" si="11">V29*V30*V31</f>
        <v>0</v>
      </c>
      <c r="W32" s="164">
        <f t="shared" ref="W32" si="12">W29*W30*W31</f>
        <v>0</v>
      </c>
      <c r="X32" s="300"/>
    </row>
    <row r="33" spans="3:24">
      <c r="C33" s="71" t="s">
        <v>138</v>
      </c>
      <c r="D33" s="70">
        <v>21.68</v>
      </c>
      <c r="E33" s="71">
        <f>IFERROR(AVERAGE('2. Agency Info'!$F$62,'2. Agency Info'!$F$66,'2. Agency Info'!$F$70,'2. Agency Info'!$F$74,'2. Agency Info'!$F$78),0)</f>
        <v>0</v>
      </c>
      <c r="F33" s="215"/>
      <c r="G33" s="215"/>
      <c r="H33" s="70">
        <f t="shared" ref="H33:H36" si="13">D33*E33*$F$32*$G$32</f>
        <v>0</v>
      </c>
      <c r="P33" s="255"/>
      <c r="Q33" s="301" t="s">
        <v>156</v>
      </c>
      <c r="R33" s="163" t="s">
        <v>196</v>
      </c>
      <c r="S33" s="71">
        <f>'2. Agency Info'!E76</f>
        <v>0</v>
      </c>
      <c r="T33" s="71">
        <f>'2. Agency Info'!F76</f>
        <v>0</v>
      </c>
      <c r="U33" s="71">
        <f>'2. Agency Info'!G76</f>
        <v>0</v>
      </c>
      <c r="V33" s="71">
        <f>'2. Agency Info'!H76</f>
        <v>0</v>
      </c>
      <c r="W33" s="71">
        <f>'2. Agency Info'!I76</f>
        <v>0</v>
      </c>
      <c r="X33" s="300">
        <f>SUM(S36:W36)</f>
        <v>0</v>
      </c>
    </row>
    <row r="34" spans="3:24">
      <c r="C34" s="71" t="s">
        <v>139</v>
      </c>
      <c r="D34" s="70">
        <v>21.68</v>
      </c>
      <c r="E34" s="71">
        <f>IFERROR(AVERAGE('2. Agency Info'!$G$62,'2. Agency Info'!$G$66,'2. Agency Info'!$G$70,'2. Agency Info'!$G$74,'2. Agency Info'!$G$78),0)</f>
        <v>0</v>
      </c>
      <c r="F34" s="215"/>
      <c r="G34" s="215"/>
      <c r="H34" s="70">
        <f t="shared" si="13"/>
        <v>0</v>
      </c>
      <c r="J34" s="79" t="s">
        <v>213</v>
      </c>
      <c r="K34" s="79"/>
      <c r="L34" s="79"/>
      <c r="M34" s="81">
        <f>M41</f>
        <v>0</v>
      </c>
      <c r="P34" s="255"/>
      <c r="Q34" s="302"/>
      <c r="R34" s="163" t="s">
        <v>149</v>
      </c>
      <c r="S34" s="70">
        <f>'2. Agency Info'!E77</f>
        <v>0</v>
      </c>
      <c r="T34" s="70">
        <f>'2. Agency Info'!F77</f>
        <v>0</v>
      </c>
      <c r="U34" s="70">
        <f>'2. Agency Info'!G77</f>
        <v>0</v>
      </c>
      <c r="V34" s="70">
        <f>'2. Agency Info'!H77</f>
        <v>0</v>
      </c>
      <c r="W34" s="70">
        <f>'2. Agency Info'!I77</f>
        <v>0</v>
      </c>
      <c r="X34" s="300"/>
    </row>
    <row r="35" spans="3:24">
      <c r="C35" s="71" t="s">
        <v>140</v>
      </c>
      <c r="D35" s="70">
        <v>21.68</v>
      </c>
      <c r="E35" s="71">
        <f>IFERROR(AVERAGE('2. Agency Info'!$H$62,'2. Agency Info'!$H$66,'2. Agency Info'!$H$70,'2. Agency Info'!$H$74,'2. Agency Info'!$H$78),0)</f>
        <v>0</v>
      </c>
      <c r="F35" s="215"/>
      <c r="G35" s="215"/>
      <c r="H35" s="70">
        <f t="shared" si="13"/>
        <v>0</v>
      </c>
      <c r="P35" s="255"/>
      <c r="Q35" s="302"/>
      <c r="R35" s="163" t="s">
        <v>202</v>
      </c>
      <c r="S35" s="71">
        <f>'2. Agency Info'!E78</f>
        <v>0</v>
      </c>
      <c r="T35" s="71">
        <f>'2. Agency Info'!F78</f>
        <v>0</v>
      </c>
      <c r="U35" s="71">
        <f>'2. Agency Info'!G78</f>
        <v>0</v>
      </c>
      <c r="V35" s="71">
        <f>'2. Agency Info'!H78</f>
        <v>0</v>
      </c>
      <c r="W35" s="71">
        <f>'2. Agency Info'!I78</f>
        <v>0</v>
      </c>
      <c r="X35" s="300"/>
    </row>
    <row r="36" spans="3:24">
      <c r="C36" s="71" t="s">
        <v>141</v>
      </c>
      <c r="D36" s="70">
        <v>21.68</v>
      </c>
      <c r="E36" s="71">
        <f>IFERROR(AVERAGE('2. Agency Info'!$I$62,'2. Agency Info'!$I$66,'2. Agency Info'!$I$70,'2. Agency Info'!$I$74,'2. Agency Info'!$I$78),0)</f>
        <v>0</v>
      </c>
      <c r="F36" s="215"/>
      <c r="G36" s="215"/>
      <c r="H36" s="70">
        <f t="shared" si="13"/>
        <v>0</v>
      </c>
      <c r="K36" s="225" t="s">
        <v>214</v>
      </c>
      <c r="L36" s="225"/>
      <c r="M36" s="312">
        <f>H14</f>
        <v>0</v>
      </c>
      <c r="P36" s="255"/>
      <c r="Q36" s="303"/>
      <c r="R36" s="87" t="s">
        <v>204</v>
      </c>
      <c r="S36" s="164">
        <f>S33*S34*S35</f>
        <v>0</v>
      </c>
      <c r="T36" s="164">
        <f t="shared" ref="T36" si="14">T33*T34*T35</f>
        <v>0</v>
      </c>
      <c r="U36" s="164">
        <f t="shared" ref="U36" si="15">U33*U34*U35</f>
        <v>0</v>
      </c>
      <c r="V36" s="164">
        <f t="shared" ref="V36" si="16">V33*V34*V35</f>
        <v>0</v>
      </c>
      <c r="W36" s="164">
        <f t="shared" ref="W36" si="17">W33*W34*W35</f>
        <v>0</v>
      </c>
      <c r="X36" s="300"/>
    </row>
    <row r="37" spans="3:24">
      <c r="C37" s="320" t="s">
        <v>195</v>
      </c>
      <c r="D37" s="320"/>
      <c r="E37" s="320"/>
      <c r="F37" s="320"/>
      <c r="G37" s="320"/>
      <c r="H37" s="164">
        <f>SUM(H32:H36)</f>
        <v>0</v>
      </c>
      <c r="K37" s="225"/>
      <c r="L37" s="225"/>
      <c r="M37" s="312"/>
    </row>
    <row r="39" spans="3:24" ht="15.6" customHeight="1">
      <c r="K39" s="3" t="s">
        <v>215</v>
      </c>
      <c r="M39" s="78">
        <v>3.5000000000000003E-2</v>
      </c>
      <c r="O39" s="296" t="s">
        <v>216</v>
      </c>
      <c r="P39" s="296"/>
      <c r="Q39" s="296"/>
      <c r="R39" s="296"/>
      <c r="S39" s="296"/>
      <c r="T39" s="296"/>
      <c r="U39" s="296"/>
      <c r="V39" s="296"/>
      <c r="W39" s="296"/>
      <c r="X39" s="82">
        <v>0.9</v>
      </c>
    </row>
    <row r="40" spans="3:24">
      <c r="C40" s="79" t="s">
        <v>217</v>
      </c>
      <c r="D40" s="79"/>
      <c r="E40" s="79"/>
      <c r="F40" s="79"/>
      <c r="G40" s="79"/>
      <c r="H40" s="80">
        <f>SUM(H44:H48)</f>
        <v>0</v>
      </c>
    </row>
    <row r="41" spans="3:24">
      <c r="K41" s="313" t="s">
        <v>218</v>
      </c>
      <c r="L41" s="313"/>
      <c r="M41" s="314">
        <f>M36*M39</f>
        <v>0</v>
      </c>
    </row>
    <row r="42" spans="3:24">
      <c r="C42" s="308"/>
      <c r="D42" s="315" t="s">
        <v>210</v>
      </c>
      <c r="E42" s="316"/>
      <c r="F42" s="310" t="s">
        <v>198</v>
      </c>
      <c r="G42" s="310" t="s">
        <v>199</v>
      </c>
      <c r="H42" s="308" t="s">
        <v>200</v>
      </c>
      <c r="K42" s="313"/>
      <c r="L42" s="313"/>
      <c r="M42" s="314"/>
    </row>
    <row r="43" spans="3:24">
      <c r="C43" s="309"/>
      <c r="D43" s="317"/>
      <c r="E43" s="318"/>
      <c r="F43" s="311"/>
      <c r="G43" s="311"/>
      <c r="H43" s="309"/>
    </row>
    <row r="44" spans="3:24">
      <c r="C44" s="71" t="s">
        <v>137</v>
      </c>
      <c r="D44" s="319">
        <v>23.34</v>
      </c>
      <c r="E44" s="319"/>
      <c r="F44" s="71">
        <f>IFERROR(AVERAGE('2. Agency Info'!$E$62,'2. Agency Info'!$E$66,'2. Agency Info'!$E$70,'2. Agency Info'!$E$74,'2. Agency Info'!$E$78),0)</f>
        <v>0</v>
      </c>
      <c r="G44" s="215">
        <v>0.87</v>
      </c>
      <c r="H44" s="70">
        <f>D44*F44*$G$44</f>
        <v>0</v>
      </c>
    </row>
    <row r="45" spans="3:24">
      <c r="C45" s="71" t="s">
        <v>138</v>
      </c>
      <c r="D45" s="319">
        <v>23.34</v>
      </c>
      <c r="E45" s="319"/>
      <c r="F45" s="71">
        <f>IFERROR(AVERAGE('2. Agency Info'!$F$62,'2. Agency Info'!$F$66,'2. Agency Info'!$F$70,'2. Agency Info'!$F$74,'2. Agency Info'!$F$78),0)</f>
        <v>0</v>
      </c>
      <c r="G45" s="215"/>
      <c r="H45" s="70">
        <f t="shared" ref="H45:H48" si="18">D45*F45*$G$44</f>
        <v>0</v>
      </c>
    </row>
    <row r="46" spans="3:24">
      <c r="C46" s="71" t="s">
        <v>139</v>
      </c>
      <c r="D46" s="319">
        <v>23.34</v>
      </c>
      <c r="E46" s="319"/>
      <c r="F46" s="71">
        <f>IFERROR(AVERAGE('2. Agency Info'!$G$62,'2. Agency Info'!$G$66,'2. Agency Info'!$G$70,'2. Agency Info'!$G$74,'2. Agency Info'!$G$78),0)</f>
        <v>0</v>
      </c>
      <c r="G46" s="215"/>
      <c r="H46" s="70">
        <f t="shared" si="18"/>
        <v>0</v>
      </c>
    </row>
    <row r="47" spans="3:24">
      <c r="C47" s="71" t="s">
        <v>140</v>
      </c>
      <c r="D47" s="319">
        <v>23.34</v>
      </c>
      <c r="E47" s="319"/>
      <c r="F47" s="71">
        <f>IFERROR(AVERAGE('2. Agency Info'!$H$62,'2. Agency Info'!$H$66,'2. Agency Info'!$H$70,'2. Agency Info'!$H$74,'2. Agency Info'!$H$78),0)</f>
        <v>0</v>
      </c>
      <c r="G47" s="215"/>
      <c r="H47" s="70">
        <f t="shared" si="18"/>
        <v>0</v>
      </c>
    </row>
    <row r="48" spans="3:24">
      <c r="C48" s="71" t="s">
        <v>141</v>
      </c>
      <c r="D48" s="319">
        <v>23.34</v>
      </c>
      <c r="E48" s="319"/>
      <c r="F48" s="71">
        <f>IFERROR(AVERAGE('2. Agency Info'!$I$62,'2. Agency Info'!$I$66,'2. Agency Info'!$I$70,'2. Agency Info'!$I$74,'2. Agency Info'!$I$78),0)</f>
        <v>0</v>
      </c>
      <c r="G48" s="215"/>
      <c r="H48" s="70">
        <f t="shared" si="18"/>
        <v>0</v>
      </c>
    </row>
    <row r="49" spans="2:8">
      <c r="C49" s="320" t="s">
        <v>195</v>
      </c>
      <c r="D49" s="320"/>
      <c r="E49" s="320"/>
      <c r="F49" s="320"/>
      <c r="G49" s="320"/>
      <c r="H49" s="164">
        <f>SUM(H44:H48)</f>
        <v>0</v>
      </c>
    </row>
    <row r="52" spans="2:8">
      <c r="C52" s="79" t="s">
        <v>219</v>
      </c>
      <c r="D52" s="79"/>
      <c r="E52" s="79"/>
      <c r="F52" s="79"/>
      <c r="G52" s="79"/>
      <c r="H52" s="80">
        <f>H55</f>
        <v>0</v>
      </c>
    </row>
    <row r="54" spans="2:8" ht="15.6" customHeight="1">
      <c r="C54" s="217" t="s">
        <v>220</v>
      </c>
      <c r="D54" s="218"/>
      <c r="E54" s="219"/>
      <c r="F54" s="151" t="s">
        <v>199</v>
      </c>
      <c r="G54" s="151" t="s">
        <v>221</v>
      </c>
      <c r="H54" s="71" t="s">
        <v>200</v>
      </c>
    </row>
    <row r="55" spans="2:8">
      <c r="C55" s="319">
        <v>75856.39</v>
      </c>
      <c r="D55" s="319"/>
      <c r="E55" s="319"/>
      <c r="F55" s="71">
        <v>0.87</v>
      </c>
      <c r="G55" s="71">
        <v>1</v>
      </c>
      <c r="H55" s="70">
        <f>IF(Licensing_Status=Dropdowns!$B$4,C55*F55*G55,0)</f>
        <v>0</v>
      </c>
    </row>
    <row r="58" spans="2:8">
      <c r="B58" s="79" t="s">
        <v>222</v>
      </c>
      <c r="C58" s="79"/>
      <c r="D58" s="79"/>
      <c r="E58" s="79"/>
      <c r="F58" s="79"/>
      <c r="G58" s="79"/>
      <c r="H58" s="80">
        <f>H61+H64</f>
        <v>0</v>
      </c>
    </row>
    <row r="60" spans="2:8" ht="31.15">
      <c r="C60" s="215" t="s">
        <v>223</v>
      </c>
      <c r="D60" s="215"/>
      <c r="E60" s="215"/>
      <c r="F60" s="215"/>
      <c r="G60" s="151" t="s">
        <v>224</v>
      </c>
      <c r="H60" s="71" t="s">
        <v>200</v>
      </c>
    </row>
    <row r="61" spans="2:8">
      <c r="C61" s="319">
        <f>H55</f>
        <v>0</v>
      </c>
      <c r="D61" s="319"/>
      <c r="E61" s="319"/>
      <c r="F61" s="319"/>
      <c r="G61" s="71">
        <v>0.23</v>
      </c>
      <c r="H61" s="70">
        <f>C61*G61</f>
        <v>0</v>
      </c>
    </row>
    <row r="63" spans="2:8" ht="31.15" customHeight="1">
      <c r="C63" s="255" t="s">
        <v>225</v>
      </c>
      <c r="D63" s="255"/>
      <c r="E63" s="255"/>
      <c r="F63" s="255"/>
      <c r="G63" s="151" t="s">
        <v>224</v>
      </c>
      <c r="H63" s="71" t="s">
        <v>200</v>
      </c>
    </row>
    <row r="64" spans="2:8">
      <c r="C64" s="319">
        <f>H16+H28+H40</f>
        <v>0</v>
      </c>
      <c r="D64" s="319"/>
      <c r="E64" s="319"/>
      <c r="F64" s="319"/>
      <c r="G64" s="151">
        <v>0.23</v>
      </c>
      <c r="H64" s="70">
        <f>C64*G64</f>
        <v>0</v>
      </c>
    </row>
  </sheetData>
  <sheetProtection algorithmName="SHA-512" hashValue="HbguFmOpbHwgpdqZ1G4M8FCU9Hj4BKmBEW6Cb27imtwWDRRjgYKC0vO6YThhngd9IPxxKKnaw9riydv8AcIsMg==" saltValue="M/8SQCPemzvZKnl4WNp6cA==" spinCount="100000" sheet="1" objects="1" scenarios="1"/>
  <mergeCells count="67">
    <mergeCell ref="C49:G49"/>
    <mergeCell ref="K36:L37"/>
    <mergeCell ref="B12:D12"/>
    <mergeCell ref="X9:X10"/>
    <mergeCell ref="G20:G24"/>
    <mergeCell ref="K25:L26"/>
    <mergeCell ref="M25:M26"/>
    <mergeCell ref="J12:L12"/>
    <mergeCell ref="E30:E31"/>
    <mergeCell ref="D30:D31"/>
    <mergeCell ref="C30:C31"/>
    <mergeCell ref="D20:E20"/>
    <mergeCell ref="D21:E21"/>
    <mergeCell ref="D22:E22"/>
    <mergeCell ref="D23:E23"/>
    <mergeCell ref="D45:E45"/>
    <mergeCell ref="D46:E46"/>
    <mergeCell ref="D47:E47"/>
    <mergeCell ref="D48:E48"/>
    <mergeCell ref="G44:G48"/>
    <mergeCell ref="D44:E44"/>
    <mergeCell ref="C61:F61"/>
    <mergeCell ref="C63:F63"/>
    <mergeCell ref="C64:F64"/>
    <mergeCell ref="C54:E54"/>
    <mergeCell ref="C55:E55"/>
    <mergeCell ref="C60:F60"/>
    <mergeCell ref="F42:F43"/>
    <mergeCell ref="D42:E43"/>
    <mergeCell ref="C42:C43"/>
    <mergeCell ref="H30:H31"/>
    <mergeCell ref="C18:C19"/>
    <mergeCell ref="D18:E19"/>
    <mergeCell ref="H18:H19"/>
    <mergeCell ref="G18:G19"/>
    <mergeCell ref="F18:F19"/>
    <mergeCell ref="D24:E24"/>
    <mergeCell ref="G32:G36"/>
    <mergeCell ref="F32:F36"/>
    <mergeCell ref="C25:G25"/>
    <mergeCell ref="C37:G37"/>
    <mergeCell ref="G30:G31"/>
    <mergeCell ref="F30:F31"/>
    <mergeCell ref="P25:Q28"/>
    <mergeCell ref="P17:Q20"/>
    <mergeCell ref="P21:Q24"/>
    <mergeCell ref="H42:H43"/>
    <mergeCell ref="G42:G43"/>
    <mergeCell ref="M36:M37"/>
    <mergeCell ref="K41:L42"/>
    <mergeCell ref="M41:M42"/>
    <mergeCell ref="O12:W12"/>
    <mergeCell ref="O39:W39"/>
    <mergeCell ref="B2:X2"/>
    <mergeCell ref="B4:X4"/>
    <mergeCell ref="B9:W9"/>
    <mergeCell ref="B10:W10"/>
    <mergeCell ref="B6:X7"/>
    <mergeCell ref="X17:X20"/>
    <mergeCell ref="X21:X24"/>
    <mergeCell ref="X25:X28"/>
    <mergeCell ref="X29:X32"/>
    <mergeCell ref="X33:X36"/>
    <mergeCell ref="P16:R16"/>
    <mergeCell ref="P29:P36"/>
    <mergeCell ref="Q29:Q32"/>
    <mergeCell ref="Q33:Q36"/>
  </mergeCells>
  <hyperlinks>
    <hyperlink ref="B6:S7" r:id="rId1" display="The CWELCC Cost-Based Child Care Funding Estimator (&quot;Estimator&quot;) is a tool developed by the Ministry of Education that can be used to estimate the cost-based funding that a CWELCC-enrolled licensee may receive in 2025. Please note that this information will only be used to assess financial viability. There may be differences between the results in this spreadsheet and your CWELCC allocation (if approved), which is subject to review by Peel Region." xr:uid="{EB73EC05-C860-4580-9D8C-AA878562E06C}"/>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1" id="{7940B1A6-64B3-47E3-AAB3-CA45ECC4C355}">
            <xm:f>'2. Agency Info'!$K$32="You are not eligible to apply for Peel's CWELCC expansion program. We will only accept CWELCC expansion applications from agencies that have a max of 2 inactive homes in their assigned capacity in Peel"</xm:f>
            <x14:dxf>
              <font>
                <color theme="0" tint="-0.499984740745262"/>
              </font>
              <fill>
                <patternFill patternType="gray0625">
                  <fgColor theme="0" tint="-0.14996795556505021"/>
                  <bgColor theme="0" tint="-4.9989318521683403E-2"/>
                </patternFill>
              </fill>
            </x14:dxf>
          </x14:cfRule>
          <xm:sqref>A1:XFD1048576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692A6-87C9-4BDF-9BE4-9266F796783F}">
  <sheetPr codeName="Sheet7">
    <tabColor theme="7" tint="0.39997558519241921"/>
  </sheetPr>
  <dimension ref="A1:Q94"/>
  <sheetViews>
    <sheetView showGridLines="0" zoomScaleNormal="100" workbookViewId="0">
      <selection activeCell="C13" sqref="C13"/>
    </sheetView>
  </sheetViews>
  <sheetFormatPr defaultColWidth="8.85546875" defaultRowHeight="14.45"/>
  <cols>
    <col min="1" max="1" width="5.85546875" customWidth="1"/>
    <col min="2" max="2" width="88.7109375" customWidth="1"/>
    <col min="3" max="3" width="15.5703125" style="128" customWidth="1"/>
    <col min="4" max="134" width="18.5703125" customWidth="1"/>
  </cols>
  <sheetData>
    <row r="1" spans="2:17" s="8" customFormat="1" ht="15.6">
      <c r="C1" s="127"/>
      <c r="D1" s="75"/>
      <c r="E1" s="75"/>
      <c r="F1" s="75"/>
      <c r="G1" s="75"/>
      <c r="H1" s="75"/>
      <c r="I1" s="75"/>
      <c r="J1" s="75"/>
      <c r="K1" s="75"/>
      <c r="L1" s="75"/>
      <c r="M1" s="75"/>
      <c r="N1" s="75"/>
      <c r="O1" s="75"/>
      <c r="P1" s="75"/>
    </row>
    <row r="2" spans="2:17" ht="28.9" customHeight="1">
      <c r="B2" s="323" t="s">
        <v>226</v>
      </c>
      <c r="C2" s="323"/>
      <c r="D2" s="323"/>
      <c r="E2" s="323"/>
      <c r="F2" s="323"/>
      <c r="G2" s="323"/>
      <c r="H2" s="323"/>
      <c r="I2" s="323"/>
      <c r="J2" s="323"/>
      <c r="K2" s="323"/>
      <c r="L2" s="323"/>
      <c r="M2" s="323"/>
      <c r="N2" s="323"/>
      <c r="O2" s="323"/>
      <c r="P2" s="323"/>
    </row>
    <row r="3" spans="2:17" s="8" customFormat="1" ht="14.45" customHeight="1">
      <c r="B3" s="75"/>
      <c r="C3" s="127"/>
      <c r="D3" s="75"/>
      <c r="E3" s="75"/>
      <c r="F3" s="75"/>
      <c r="G3" s="75"/>
      <c r="H3" s="75"/>
      <c r="I3" s="75"/>
      <c r="J3" s="75"/>
      <c r="K3" s="75"/>
      <c r="L3" s="75"/>
      <c r="M3" s="75"/>
      <c r="N3" s="75"/>
      <c r="O3" s="75"/>
      <c r="P3" s="75"/>
    </row>
    <row r="4" spans="2:17" ht="15.6">
      <c r="B4" s="324" t="str">
        <f>'1. Program Description'!$B$6</f>
        <v>Please fill out all green cells. Failure to submit a complete application will result in delays in processing your request</v>
      </c>
      <c r="C4" s="324"/>
      <c r="D4" s="324"/>
      <c r="E4" s="324"/>
      <c r="F4" s="324"/>
      <c r="G4" s="324"/>
      <c r="H4" s="324"/>
      <c r="I4" s="324"/>
      <c r="J4" s="324"/>
      <c r="K4" s="324"/>
      <c r="L4" s="324"/>
      <c r="M4" s="324"/>
      <c r="N4" s="324"/>
      <c r="O4" s="324"/>
      <c r="P4" s="324"/>
    </row>
    <row r="5" spans="2:17">
      <c r="D5" s="88"/>
      <c r="E5" s="88"/>
      <c r="F5" s="88"/>
      <c r="G5" s="88"/>
      <c r="H5" s="88"/>
      <c r="I5" s="88"/>
      <c r="J5" s="88"/>
      <c r="K5" s="88"/>
      <c r="L5" s="88"/>
    </row>
    <row r="6" spans="2:17" ht="15.6">
      <c r="B6" s="326" t="str">
        <f>IF(ISBLANK(Licensing_Status),"Select your licensing status on tab '1. Program Description'","Provide the FORECASTED information for the next 12 months")</f>
        <v>Select your licensing status on tab '1. Program Description'</v>
      </c>
      <c r="C6" s="326"/>
      <c r="D6" s="326"/>
      <c r="E6" s="326"/>
      <c r="F6" s="326"/>
      <c r="G6" s="326"/>
      <c r="H6" s="326"/>
      <c r="I6" s="326"/>
      <c r="J6" s="326"/>
      <c r="K6" s="326"/>
      <c r="L6" s="326"/>
      <c r="M6" s="326"/>
      <c r="N6" s="326"/>
      <c r="O6" s="326"/>
      <c r="P6" s="326"/>
    </row>
    <row r="7" spans="2:17" ht="15.6">
      <c r="B7" s="330" t="s">
        <v>227</v>
      </c>
      <c r="C7" s="330"/>
      <c r="D7" s="330"/>
      <c r="E7" s="330"/>
      <c r="F7" s="330"/>
      <c r="G7" s="330"/>
      <c r="H7" s="330"/>
      <c r="I7" s="330"/>
      <c r="J7" s="330"/>
      <c r="K7" s="330"/>
      <c r="L7" s="330"/>
      <c r="M7" s="330"/>
      <c r="N7" s="330"/>
      <c r="O7" s="330"/>
      <c r="P7" s="330"/>
    </row>
    <row r="8" spans="2:17">
      <c r="C8" s="129"/>
      <c r="E8" s="89"/>
      <c r="G8" s="90"/>
      <c r="H8" s="88"/>
      <c r="I8" s="88"/>
      <c r="J8" s="88"/>
      <c r="K8" s="88"/>
      <c r="L8" s="88"/>
      <c r="Q8" s="88"/>
    </row>
    <row r="9" spans="2:17" s="1" customFormat="1" ht="26.65" customHeight="1">
      <c r="B9" s="91" t="s">
        <v>228</v>
      </c>
      <c r="C9" s="130"/>
      <c r="D9" s="92"/>
      <c r="E9" s="93"/>
      <c r="F9" s="94"/>
      <c r="G9" s="93"/>
      <c r="H9" s="95"/>
      <c r="I9" s="95"/>
      <c r="J9" s="95"/>
      <c r="K9" s="95"/>
      <c r="L9" s="95"/>
      <c r="M9" s="95"/>
      <c r="N9" s="95"/>
      <c r="O9" s="95"/>
      <c r="P9" s="95"/>
    </row>
    <row r="10" spans="2:17" s="1" customFormat="1" ht="18">
      <c r="B10" s="165" t="s">
        <v>229</v>
      </c>
      <c r="C10" s="130"/>
      <c r="D10" s="92"/>
      <c r="E10" s="93"/>
      <c r="F10" s="94"/>
      <c r="G10" s="93"/>
      <c r="H10" s="95"/>
      <c r="I10" s="95"/>
      <c r="J10" s="95"/>
      <c r="K10" s="95"/>
      <c r="L10" s="95"/>
      <c r="M10" s="95"/>
      <c r="N10" s="95"/>
      <c r="O10" s="95"/>
      <c r="P10" s="95"/>
    </row>
    <row r="11" spans="2:17" ht="31.15">
      <c r="B11" s="96" t="s">
        <v>230</v>
      </c>
      <c r="C11" s="97" t="s">
        <v>231</v>
      </c>
      <c r="D11" s="178" t="s">
        <v>232</v>
      </c>
      <c r="E11" s="178" t="s">
        <v>233</v>
      </c>
      <c r="F11" s="178" t="s">
        <v>234</v>
      </c>
      <c r="G11" s="178" t="s">
        <v>235</v>
      </c>
      <c r="H11" s="178" t="s">
        <v>236</v>
      </c>
      <c r="I11" s="178" t="s">
        <v>237</v>
      </c>
      <c r="J11" s="178" t="s">
        <v>238</v>
      </c>
      <c r="K11" s="178" t="s">
        <v>239</v>
      </c>
      <c r="L11" s="178" t="s">
        <v>240</v>
      </c>
      <c r="M11" s="178" t="s">
        <v>241</v>
      </c>
      <c r="N11" s="178" t="s">
        <v>242</v>
      </c>
      <c r="O11" s="178" t="s">
        <v>243</v>
      </c>
      <c r="P11" s="97" t="s">
        <v>244</v>
      </c>
    </row>
    <row r="12" spans="2:17" ht="15.6">
      <c r="B12" s="170" t="s">
        <v>245</v>
      </c>
      <c r="C12" s="168"/>
      <c r="D12" s="194" t="s">
        <v>246</v>
      </c>
      <c r="E12" s="195"/>
      <c r="F12" s="195"/>
      <c r="G12" s="195"/>
      <c r="H12" s="195"/>
      <c r="I12" s="195"/>
      <c r="J12" s="195"/>
      <c r="K12" s="195"/>
      <c r="L12" s="195"/>
      <c r="M12" s="195"/>
      <c r="N12" s="195"/>
      <c r="O12" s="196"/>
      <c r="P12" s="193"/>
    </row>
    <row r="13" spans="2:17" ht="15.6">
      <c r="B13" s="98" t="s">
        <v>247</v>
      </c>
      <c r="C13" s="11"/>
      <c r="D13" s="179">
        <f>$C$13/12</f>
        <v>0</v>
      </c>
      <c r="E13" s="179">
        <f t="shared" ref="E13:O13" si="0">$C$13/12</f>
        <v>0</v>
      </c>
      <c r="F13" s="179">
        <f t="shared" si="0"/>
        <v>0</v>
      </c>
      <c r="G13" s="179">
        <f t="shared" si="0"/>
        <v>0</v>
      </c>
      <c r="H13" s="179">
        <f>$C$13/12</f>
        <v>0</v>
      </c>
      <c r="I13" s="179">
        <f t="shared" si="0"/>
        <v>0</v>
      </c>
      <c r="J13" s="179">
        <f t="shared" si="0"/>
        <v>0</v>
      </c>
      <c r="K13" s="179">
        <f t="shared" si="0"/>
        <v>0</v>
      </c>
      <c r="L13" s="179">
        <f t="shared" si="0"/>
        <v>0</v>
      </c>
      <c r="M13" s="179">
        <f t="shared" si="0"/>
        <v>0</v>
      </c>
      <c r="N13" s="179">
        <f t="shared" si="0"/>
        <v>0</v>
      </c>
      <c r="O13" s="179">
        <f t="shared" si="0"/>
        <v>0</v>
      </c>
      <c r="P13" s="173">
        <f t="shared" ref="P13:P14" si="1">SUM(D13:O13)</f>
        <v>0</v>
      </c>
    </row>
    <row r="14" spans="2:17" ht="15.6">
      <c r="B14" s="98" t="s">
        <v>248</v>
      </c>
      <c r="C14" s="11"/>
      <c r="D14" s="11">
        <f>$C$14/12</f>
        <v>0</v>
      </c>
      <c r="E14" s="11">
        <f t="shared" ref="E14:O14" si="2">$C$14/12</f>
        <v>0</v>
      </c>
      <c r="F14" s="11">
        <f t="shared" si="2"/>
        <v>0</v>
      </c>
      <c r="G14" s="11">
        <f t="shared" si="2"/>
        <v>0</v>
      </c>
      <c r="H14" s="11">
        <f t="shared" si="2"/>
        <v>0</v>
      </c>
      <c r="I14" s="11">
        <f t="shared" si="2"/>
        <v>0</v>
      </c>
      <c r="J14" s="11">
        <f t="shared" si="2"/>
        <v>0</v>
      </c>
      <c r="K14" s="11">
        <f t="shared" si="2"/>
        <v>0</v>
      </c>
      <c r="L14" s="11">
        <f t="shared" si="2"/>
        <v>0</v>
      </c>
      <c r="M14" s="11">
        <f t="shared" si="2"/>
        <v>0</v>
      </c>
      <c r="N14" s="11">
        <f t="shared" si="2"/>
        <v>0</v>
      </c>
      <c r="O14" s="11">
        <f t="shared" si="2"/>
        <v>0</v>
      </c>
      <c r="P14" s="173">
        <f t="shared" si="1"/>
        <v>0</v>
      </c>
    </row>
    <row r="15" spans="2:17" s="8" customFormat="1" ht="15.6">
      <c r="B15" s="12" t="s">
        <v>249</v>
      </c>
      <c r="C15" s="11"/>
      <c r="D15" s="11">
        <f>$C$15/12</f>
        <v>0</v>
      </c>
      <c r="E15" s="11">
        <f t="shared" ref="E15:O15" si="3">$C$15/12</f>
        <v>0</v>
      </c>
      <c r="F15" s="11">
        <f t="shared" si="3"/>
        <v>0</v>
      </c>
      <c r="G15" s="11">
        <f t="shared" si="3"/>
        <v>0</v>
      </c>
      <c r="H15" s="11">
        <f t="shared" si="3"/>
        <v>0</v>
      </c>
      <c r="I15" s="11">
        <f t="shared" si="3"/>
        <v>0</v>
      </c>
      <c r="J15" s="11">
        <f t="shared" si="3"/>
        <v>0</v>
      </c>
      <c r="K15" s="11">
        <f t="shared" si="3"/>
        <v>0</v>
      </c>
      <c r="L15" s="11">
        <f t="shared" si="3"/>
        <v>0</v>
      </c>
      <c r="M15" s="11">
        <f t="shared" si="3"/>
        <v>0</v>
      </c>
      <c r="N15" s="11">
        <f t="shared" si="3"/>
        <v>0</v>
      </c>
      <c r="O15" s="11">
        <f t="shared" si="3"/>
        <v>0</v>
      </c>
      <c r="P15" s="173">
        <f>SUM(D15:O15)</f>
        <v>0</v>
      </c>
    </row>
    <row r="16" spans="2:17" s="8" customFormat="1" ht="15.6">
      <c r="B16" s="174" t="s">
        <v>250</v>
      </c>
      <c r="C16" s="172">
        <f>SUM(C13:C15)</f>
        <v>0</v>
      </c>
      <c r="D16" s="172">
        <f t="shared" ref="D16:O16" si="4">SUM(D13:D15)</f>
        <v>0</v>
      </c>
      <c r="E16" s="172">
        <f t="shared" si="4"/>
        <v>0</v>
      </c>
      <c r="F16" s="172">
        <f t="shared" si="4"/>
        <v>0</v>
      </c>
      <c r="G16" s="172">
        <f t="shared" si="4"/>
        <v>0</v>
      </c>
      <c r="H16" s="172">
        <f t="shared" si="4"/>
        <v>0</v>
      </c>
      <c r="I16" s="172">
        <f t="shared" si="4"/>
        <v>0</v>
      </c>
      <c r="J16" s="172">
        <f t="shared" si="4"/>
        <v>0</v>
      </c>
      <c r="K16" s="172">
        <f t="shared" si="4"/>
        <v>0</v>
      </c>
      <c r="L16" s="172">
        <f t="shared" si="4"/>
        <v>0</v>
      </c>
      <c r="M16" s="172">
        <f t="shared" si="4"/>
        <v>0</v>
      </c>
      <c r="N16" s="172">
        <f t="shared" si="4"/>
        <v>0</v>
      </c>
      <c r="O16" s="172">
        <f t="shared" si="4"/>
        <v>0</v>
      </c>
      <c r="P16" s="173">
        <f>SUM(D16:O16)</f>
        <v>0</v>
      </c>
    </row>
    <row r="17" spans="2:16" s="8" customFormat="1" ht="15.6">
      <c r="B17" s="171" t="s">
        <v>251</v>
      </c>
      <c r="C17" s="168"/>
      <c r="D17" s="169"/>
      <c r="E17" s="169"/>
      <c r="F17" s="169"/>
      <c r="G17" s="169"/>
      <c r="H17" s="169"/>
      <c r="I17" s="169"/>
      <c r="J17" s="169"/>
      <c r="K17" s="169"/>
      <c r="L17" s="169"/>
      <c r="M17" s="169"/>
      <c r="N17" s="169"/>
      <c r="O17" s="169"/>
      <c r="P17" s="107"/>
    </row>
    <row r="18" spans="2:16" s="8" customFormat="1" ht="15.6">
      <c r="B18" s="98" t="s">
        <v>252</v>
      </c>
      <c r="C18" s="132">
        <f>'Cost-Based Funding Estimator'!H12-'Cost-Based Funding Estimator'!X12</f>
        <v>0</v>
      </c>
      <c r="D18" s="132">
        <f>$C$18/12</f>
        <v>0</v>
      </c>
      <c r="E18" s="132">
        <f t="shared" ref="E18:O18" si="5">$C$18/12</f>
        <v>0</v>
      </c>
      <c r="F18" s="132">
        <f t="shared" si="5"/>
        <v>0</v>
      </c>
      <c r="G18" s="132">
        <f t="shared" si="5"/>
        <v>0</v>
      </c>
      <c r="H18" s="132">
        <f t="shared" si="5"/>
        <v>0</v>
      </c>
      <c r="I18" s="132">
        <f t="shared" si="5"/>
        <v>0</v>
      </c>
      <c r="J18" s="132">
        <f t="shared" si="5"/>
        <v>0</v>
      </c>
      <c r="K18" s="132">
        <f t="shared" si="5"/>
        <v>0</v>
      </c>
      <c r="L18" s="132">
        <f t="shared" si="5"/>
        <v>0</v>
      </c>
      <c r="M18" s="132">
        <f t="shared" si="5"/>
        <v>0</v>
      </c>
      <c r="N18" s="132">
        <f t="shared" si="5"/>
        <v>0</v>
      </c>
      <c r="O18" s="132">
        <f t="shared" si="5"/>
        <v>0</v>
      </c>
      <c r="P18" s="173">
        <f t="shared" ref="P18:P21" si="6">SUM(D18:O18)</f>
        <v>0</v>
      </c>
    </row>
    <row r="19" spans="2:16" s="8" customFormat="1" ht="15.6">
      <c r="B19" s="98" t="s">
        <v>248</v>
      </c>
      <c r="C19" s="132">
        <f>'Cost-Based Funding Estimator'!X12</f>
        <v>0</v>
      </c>
      <c r="D19" s="132">
        <f>$C$19/12</f>
        <v>0</v>
      </c>
      <c r="E19" s="132">
        <f t="shared" ref="E19:O19" si="7">$C$19/12</f>
        <v>0</v>
      </c>
      <c r="F19" s="132">
        <f t="shared" si="7"/>
        <v>0</v>
      </c>
      <c r="G19" s="132">
        <f t="shared" si="7"/>
        <v>0</v>
      </c>
      <c r="H19" s="132">
        <f t="shared" si="7"/>
        <v>0</v>
      </c>
      <c r="I19" s="132">
        <f t="shared" si="7"/>
        <v>0</v>
      </c>
      <c r="J19" s="132">
        <f t="shared" si="7"/>
        <v>0</v>
      </c>
      <c r="K19" s="132">
        <f t="shared" si="7"/>
        <v>0</v>
      </c>
      <c r="L19" s="132">
        <f t="shared" si="7"/>
        <v>0</v>
      </c>
      <c r="M19" s="132">
        <f t="shared" si="7"/>
        <v>0</v>
      </c>
      <c r="N19" s="132">
        <f t="shared" si="7"/>
        <v>0</v>
      </c>
      <c r="O19" s="132">
        <f t="shared" si="7"/>
        <v>0</v>
      </c>
      <c r="P19" s="173">
        <f t="shared" si="6"/>
        <v>0</v>
      </c>
    </row>
    <row r="20" spans="2:16" s="8" customFormat="1" ht="15.6">
      <c r="B20" s="12" t="s">
        <v>249</v>
      </c>
      <c r="C20" s="11"/>
      <c r="D20" s="11">
        <f>$C$20/12</f>
        <v>0</v>
      </c>
      <c r="E20" s="11">
        <f t="shared" ref="E20:O20" si="8">$C$20/12</f>
        <v>0</v>
      </c>
      <c r="F20" s="11">
        <f t="shared" si="8"/>
        <v>0</v>
      </c>
      <c r="G20" s="11">
        <f t="shared" si="8"/>
        <v>0</v>
      </c>
      <c r="H20" s="11">
        <f t="shared" si="8"/>
        <v>0</v>
      </c>
      <c r="I20" s="11">
        <f t="shared" si="8"/>
        <v>0</v>
      </c>
      <c r="J20" s="11">
        <f t="shared" si="8"/>
        <v>0</v>
      </c>
      <c r="K20" s="11">
        <f t="shared" si="8"/>
        <v>0</v>
      </c>
      <c r="L20" s="11">
        <f t="shared" si="8"/>
        <v>0</v>
      </c>
      <c r="M20" s="11">
        <f t="shared" si="8"/>
        <v>0</v>
      </c>
      <c r="N20" s="11">
        <f t="shared" si="8"/>
        <v>0</v>
      </c>
      <c r="O20" s="11">
        <f t="shared" si="8"/>
        <v>0</v>
      </c>
      <c r="P20" s="173">
        <f t="shared" si="6"/>
        <v>0</v>
      </c>
    </row>
    <row r="21" spans="2:16" s="8" customFormat="1" ht="15.6">
      <c r="B21" s="174" t="s">
        <v>253</v>
      </c>
      <c r="C21" s="172">
        <f>SUM(C18:C20)</f>
        <v>0</v>
      </c>
      <c r="D21" s="172">
        <f t="shared" ref="D21:O21" si="9">SUM(D18:D20)</f>
        <v>0</v>
      </c>
      <c r="E21" s="172">
        <f t="shared" si="9"/>
        <v>0</v>
      </c>
      <c r="F21" s="172">
        <f t="shared" si="9"/>
        <v>0</v>
      </c>
      <c r="G21" s="172">
        <f t="shared" si="9"/>
        <v>0</v>
      </c>
      <c r="H21" s="172">
        <f t="shared" si="9"/>
        <v>0</v>
      </c>
      <c r="I21" s="172">
        <f t="shared" si="9"/>
        <v>0</v>
      </c>
      <c r="J21" s="172">
        <f t="shared" si="9"/>
        <v>0</v>
      </c>
      <c r="K21" s="172">
        <f t="shared" si="9"/>
        <v>0</v>
      </c>
      <c r="L21" s="172">
        <f t="shared" si="9"/>
        <v>0</v>
      </c>
      <c r="M21" s="172">
        <f t="shared" si="9"/>
        <v>0</v>
      </c>
      <c r="N21" s="172">
        <f t="shared" si="9"/>
        <v>0</v>
      </c>
      <c r="O21" s="172">
        <f t="shared" si="9"/>
        <v>0</v>
      </c>
      <c r="P21" s="173">
        <f t="shared" si="6"/>
        <v>0</v>
      </c>
    </row>
    <row r="22" spans="2:16" s="8" customFormat="1" ht="31.15" customHeight="1">
      <c r="B22" s="175" t="s">
        <v>254</v>
      </c>
      <c r="C22" s="102">
        <f>C16+C21</f>
        <v>0</v>
      </c>
      <c r="D22" s="102">
        <f t="shared" ref="D22:P22" si="10">D16+D21</f>
        <v>0</v>
      </c>
      <c r="E22" s="102">
        <f t="shared" si="10"/>
        <v>0</v>
      </c>
      <c r="F22" s="102">
        <f t="shared" si="10"/>
        <v>0</v>
      </c>
      <c r="G22" s="102">
        <f t="shared" si="10"/>
        <v>0</v>
      </c>
      <c r="H22" s="102">
        <f t="shared" si="10"/>
        <v>0</v>
      </c>
      <c r="I22" s="102">
        <f t="shared" si="10"/>
        <v>0</v>
      </c>
      <c r="J22" s="102">
        <f t="shared" si="10"/>
        <v>0</v>
      </c>
      <c r="K22" s="102">
        <f t="shared" si="10"/>
        <v>0</v>
      </c>
      <c r="L22" s="102">
        <f t="shared" si="10"/>
        <v>0</v>
      </c>
      <c r="M22" s="102">
        <f t="shared" si="10"/>
        <v>0</v>
      </c>
      <c r="N22" s="102">
        <f t="shared" si="10"/>
        <v>0</v>
      </c>
      <c r="O22" s="102">
        <f t="shared" si="10"/>
        <v>0</v>
      </c>
      <c r="P22" s="102">
        <f t="shared" si="10"/>
        <v>0</v>
      </c>
    </row>
    <row r="23" spans="2:16" s="8" customFormat="1" ht="15.6">
      <c r="C23" s="131"/>
      <c r="D23" s="100"/>
      <c r="E23" s="100"/>
      <c r="F23" s="100"/>
      <c r="G23" s="100"/>
      <c r="H23" s="100"/>
      <c r="I23" s="100"/>
      <c r="J23" s="100"/>
      <c r="K23" s="100"/>
      <c r="L23" s="100"/>
      <c r="M23" s="100"/>
      <c r="N23" s="100"/>
      <c r="O23" s="100"/>
    </row>
    <row r="24" spans="2:16" ht="18">
      <c r="B24" s="91" t="s">
        <v>255</v>
      </c>
      <c r="D24" s="92"/>
      <c r="E24" s="103"/>
      <c r="F24" s="103"/>
      <c r="G24" s="103"/>
      <c r="H24" s="103"/>
      <c r="I24" s="103"/>
      <c r="J24" s="103"/>
      <c r="K24" s="103"/>
      <c r="L24" s="103"/>
      <c r="M24" s="103"/>
      <c r="N24" s="103"/>
      <c r="O24" s="103"/>
    </row>
    <row r="25" spans="2:16" ht="18">
      <c r="B25" s="165" t="s">
        <v>256</v>
      </c>
      <c r="D25" s="92"/>
      <c r="E25" s="103"/>
      <c r="F25" s="103"/>
      <c r="G25" s="103"/>
      <c r="H25" s="103"/>
      <c r="I25" s="103"/>
      <c r="J25" s="103"/>
      <c r="K25" s="103"/>
      <c r="L25" s="103"/>
      <c r="M25" s="103"/>
      <c r="N25" s="103"/>
      <c r="O25" s="103"/>
    </row>
    <row r="26" spans="2:16" ht="45">
      <c r="B26" s="96" t="s">
        <v>257</v>
      </c>
      <c r="C26" s="97" t="s">
        <v>258</v>
      </c>
      <c r="D26" s="97" t="s">
        <v>232</v>
      </c>
      <c r="E26" s="97" t="s">
        <v>233</v>
      </c>
      <c r="F26" s="97" t="s">
        <v>234</v>
      </c>
      <c r="G26" s="97" t="s">
        <v>235</v>
      </c>
      <c r="H26" s="97" t="s">
        <v>236</v>
      </c>
      <c r="I26" s="97" t="s">
        <v>237</v>
      </c>
      <c r="J26" s="97" t="s">
        <v>238</v>
      </c>
      <c r="K26" s="97" t="s">
        <v>239</v>
      </c>
      <c r="L26" s="97" t="s">
        <v>240</v>
      </c>
      <c r="M26" s="97" t="s">
        <v>241</v>
      </c>
      <c r="N26" s="97" t="s">
        <v>242</v>
      </c>
      <c r="O26" s="97" t="s">
        <v>243</v>
      </c>
      <c r="P26" s="97" t="str">
        <f>P11</f>
        <v>Total
(12 Months)</v>
      </c>
    </row>
    <row r="27" spans="2:16" s="8" customFormat="1" ht="15.6">
      <c r="C27" s="131"/>
      <c r="D27" s="100"/>
      <c r="E27" s="100"/>
      <c r="F27" s="100"/>
      <c r="G27" s="100"/>
      <c r="H27" s="100"/>
      <c r="I27" s="100"/>
      <c r="J27" s="100"/>
      <c r="K27" s="100"/>
      <c r="L27" s="100"/>
      <c r="M27" s="100"/>
      <c r="N27" s="100"/>
      <c r="O27" s="100"/>
    </row>
    <row r="28" spans="2:16" s="8" customFormat="1" ht="15.6">
      <c r="B28" s="104" t="s">
        <v>259</v>
      </c>
      <c r="C28" s="134"/>
      <c r="D28" s="105">
        <f>SUM(D29:D33)</f>
        <v>0</v>
      </c>
      <c r="E28" s="105">
        <f t="shared" ref="E28:P28" si="11">SUM(E29:E33)</f>
        <v>0</v>
      </c>
      <c r="F28" s="105">
        <f t="shared" si="11"/>
        <v>0</v>
      </c>
      <c r="G28" s="105">
        <f t="shared" si="11"/>
        <v>0</v>
      </c>
      <c r="H28" s="105">
        <f t="shared" si="11"/>
        <v>0</v>
      </c>
      <c r="I28" s="105">
        <f t="shared" si="11"/>
        <v>0</v>
      </c>
      <c r="J28" s="105">
        <f t="shared" si="11"/>
        <v>0</v>
      </c>
      <c r="K28" s="105">
        <f t="shared" si="11"/>
        <v>0</v>
      </c>
      <c r="L28" s="105">
        <f t="shared" si="11"/>
        <v>0</v>
      </c>
      <c r="M28" s="105">
        <f t="shared" si="11"/>
        <v>0</v>
      </c>
      <c r="N28" s="105">
        <f t="shared" si="11"/>
        <v>0</v>
      </c>
      <c r="O28" s="105">
        <f t="shared" si="11"/>
        <v>0</v>
      </c>
      <c r="P28" s="105">
        <f t="shared" si="11"/>
        <v>0</v>
      </c>
    </row>
    <row r="29" spans="2:16" s="8" customFormat="1" ht="15.6">
      <c r="B29" s="152" t="s">
        <v>260</v>
      </c>
      <c r="C29" s="153" t="s">
        <v>261</v>
      </c>
      <c r="D29" s="141"/>
      <c r="E29" s="141"/>
      <c r="F29" s="141"/>
      <c r="G29" s="141"/>
      <c r="H29" s="141"/>
      <c r="I29" s="141"/>
      <c r="J29" s="141"/>
      <c r="K29" s="141"/>
      <c r="L29" s="141"/>
      <c r="M29" s="141"/>
      <c r="N29" s="141"/>
      <c r="O29" s="141"/>
      <c r="P29" s="141">
        <f>SUM(D29:O29)</f>
        <v>0</v>
      </c>
    </row>
    <row r="30" spans="2:16" s="8" customFormat="1" ht="15.6">
      <c r="B30" s="106" t="s">
        <v>262</v>
      </c>
      <c r="C30" s="135" t="s">
        <v>263</v>
      </c>
      <c r="D30" s="11"/>
      <c r="E30" s="11"/>
      <c r="F30" s="11"/>
      <c r="G30" s="11"/>
      <c r="H30" s="11"/>
      <c r="I30" s="11"/>
      <c r="J30" s="11"/>
      <c r="K30" s="11"/>
      <c r="L30" s="11"/>
      <c r="M30" s="11"/>
      <c r="N30" s="11"/>
      <c r="O30" s="11"/>
      <c r="P30" s="99">
        <f t="shared" ref="P30:P33" si="12">SUM(D30:O30)</f>
        <v>0</v>
      </c>
    </row>
    <row r="31" spans="2:16" s="8" customFormat="1" ht="15.6">
      <c r="B31" s="106" t="s">
        <v>264</v>
      </c>
      <c r="C31" s="135" t="s">
        <v>265</v>
      </c>
      <c r="D31" s="11"/>
      <c r="E31" s="11"/>
      <c r="F31" s="11"/>
      <c r="G31" s="11"/>
      <c r="H31" s="11"/>
      <c r="I31" s="11"/>
      <c r="J31" s="11"/>
      <c r="K31" s="11"/>
      <c r="L31" s="11"/>
      <c r="M31" s="11"/>
      <c r="N31" s="11"/>
      <c r="O31" s="11"/>
      <c r="P31" s="99">
        <f t="shared" si="12"/>
        <v>0</v>
      </c>
    </row>
    <row r="32" spans="2:16" s="8" customFormat="1" ht="15.6">
      <c r="B32" s="106" t="s">
        <v>266</v>
      </c>
      <c r="C32" s="135" t="s">
        <v>267</v>
      </c>
      <c r="D32" s="11"/>
      <c r="E32" s="11"/>
      <c r="F32" s="11"/>
      <c r="G32" s="11"/>
      <c r="H32" s="11"/>
      <c r="I32" s="11"/>
      <c r="J32" s="11"/>
      <c r="K32" s="11"/>
      <c r="L32" s="11"/>
      <c r="M32" s="11"/>
      <c r="N32" s="11"/>
      <c r="O32" s="11"/>
      <c r="P32" s="99">
        <f>SUM(D32:O32)</f>
        <v>0</v>
      </c>
    </row>
    <row r="33" spans="2:16" s="8" customFormat="1" ht="15.6">
      <c r="B33" s="12" t="s">
        <v>268</v>
      </c>
      <c r="C33" s="135" t="s">
        <v>269</v>
      </c>
      <c r="D33" s="11"/>
      <c r="E33" s="11"/>
      <c r="F33" s="11"/>
      <c r="G33" s="11"/>
      <c r="H33" s="11"/>
      <c r="I33" s="11"/>
      <c r="J33" s="11"/>
      <c r="K33" s="11"/>
      <c r="L33" s="11"/>
      <c r="M33" s="11"/>
      <c r="N33" s="11"/>
      <c r="O33" s="11"/>
      <c r="P33" s="99">
        <f t="shared" si="12"/>
        <v>0</v>
      </c>
    </row>
    <row r="34" spans="2:16" s="8" customFormat="1" ht="15.6">
      <c r="C34" s="131"/>
      <c r="D34" s="107"/>
      <c r="E34" s="107"/>
      <c r="F34" s="107"/>
      <c r="G34" s="107"/>
      <c r="H34" s="107"/>
      <c r="I34" s="107"/>
      <c r="J34" s="107"/>
      <c r="K34" s="107"/>
      <c r="L34" s="107"/>
      <c r="M34" s="107"/>
      <c r="N34" s="107"/>
      <c r="O34" s="107"/>
      <c r="P34" s="107"/>
    </row>
    <row r="35" spans="2:16" s="108" customFormat="1" ht="15.6">
      <c r="B35" s="104" t="s">
        <v>270</v>
      </c>
      <c r="C35" s="136"/>
      <c r="D35" s="105">
        <f t="shared" ref="D35:P35" si="13">SUM(D36:D42)</f>
        <v>0</v>
      </c>
      <c r="E35" s="105">
        <f t="shared" si="13"/>
        <v>0</v>
      </c>
      <c r="F35" s="105">
        <f t="shared" si="13"/>
        <v>0</v>
      </c>
      <c r="G35" s="105">
        <f t="shared" si="13"/>
        <v>0</v>
      </c>
      <c r="H35" s="105">
        <f t="shared" si="13"/>
        <v>0</v>
      </c>
      <c r="I35" s="105">
        <f t="shared" si="13"/>
        <v>0</v>
      </c>
      <c r="J35" s="105">
        <f t="shared" si="13"/>
        <v>0</v>
      </c>
      <c r="K35" s="105">
        <f t="shared" si="13"/>
        <v>0</v>
      </c>
      <c r="L35" s="105">
        <f t="shared" si="13"/>
        <v>0</v>
      </c>
      <c r="M35" s="105">
        <f t="shared" si="13"/>
        <v>0</v>
      </c>
      <c r="N35" s="105">
        <f t="shared" si="13"/>
        <v>0</v>
      </c>
      <c r="O35" s="105">
        <f t="shared" si="13"/>
        <v>0</v>
      </c>
      <c r="P35" s="105">
        <f t="shared" si="13"/>
        <v>0</v>
      </c>
    </row>
    <row r="36" spans="2:16" s="8" customFormat="1" ht="15.6">
      <c r="B36" s="106" t="s">
        <v>271</v>
      </c>
      <c r="C36" s="135" t="s">
        <v>272</v>
      </c>
      <c r="D36" s="11"/>
      <c r="E36" s="11"/>
      <c r="F36" s="11"/>
      <c r="G36" s="11"/>
      <c r="H36" s="11"/>
      <c r="I36" s="11"/>
      <c r="J36" s="11"/>
      <c r="K36" s="11"/>
      <c r="L36" s="11"/>
      <c r="M36" s="11"/>
      <c r="N36" s="11"/>
      <c r="O36" s="11"/>
      <c r="P36" s="99">
        <f t="shared" ref="P36:P42" si="14">SUM(D36:O36)</f>
        <v>0</v>
      </c>
    </row>
    <row r="37" spans="2:16" s="8" customFormat="1" ht="15.6">
      <c r="B37" s="106" t="s">
        <v>273</v>
      </c>
      <c r="C37" s="135" t="s">
        <v>274</v>
      </c>
      <c r="D37" s="11"/>
      <c r="E37" s="11"/>
      <c r="F37" s="11"/>
      <c r="G37" s="11"/>
      <c r="H37" s="11"/>
      <c r="I37" s="11"/>
      <c r="J37" s="11"/>
      <c r="K37" s="11"/>
      <c r="L37" s="11"/>
      <c r="M37" s="11"/>
      <c r="N37" s="11"/>
      <c r="O37" s="11"/>
      <c r="P37" s="99">
        <f t="shared" si="14"/>
        <v>0</v>
      </c>
    </row>
    <row r="38" spans="2:16" s="8" customFormat="1" ht="15.6">
      <c r="B38" s="106" t="s">
        <v>275</v>
      </c>
      <c r="C38" s="135" t="s">
        <v>276</v>
      </c>
      <c r="D38" s="11"/>
      <c r="E38" s="11"/>
      <c r="F38" s="11"/>
      <c r="G38" s="11"/>
      <c r="H38" s="11"/>
      <c r="I38" s="11"/>
      <c r="J38" s="11"/>
      <c r="K38" s="11"/>
      <c r="L38" s="11"/>
      <c r="M38" s="11"/>
      <c r="N38" s="11"/>
      <c r="O38" s="11"/>
      <c r="P38" s="99">
        <f t="shared" si="14"/>
        <v>0</v>
      </c>
    </row>
    <row r="39" spans="2:16" s="8" customFormat="1" ht="15.6">
      <c r="B39" s="106" t="s">
        <v>277</v>
      </c>
      <c r="C39" s="135" t="s">
        <v>278</v>
      </c>
      <c r="D39" s="11"/>
      <c r="E39" s="11"/>
      <c r="F39" s="11"/>
      <c r="G39" s="11"/>
      <c r="H39" s="11"/>
      <c r="I39" s="11"/>
      <c r="J39" s="11"/>
      <c r="K39" s="11"/>
      <c r="L39" s="11"/>
      <c r="M39" s="11"/>
      <c r="N39" s="11"/>
      <c r="O39" s="11"/>
      <c r="P39" s="99">
        <f t="shared" si="14"/>
        <v>0</v>
      </c>
    </row>
    <row r="40" spans="2:16" s="8" customFormat="1" ht="15.6">
      <c r="B40" s="106" t="s">
        <v>279</v>
      </c>
      <c r="C40" s="135" t="s">
        <v>280</v>
      </c>
      <c r="D40" s="11"/>
      <c r="E40" s="11"/>
      <c r="F40" s="11"/>
      <c r="G40" s="11"/>
      <c r="H40" s="11"/>
      <c r="I40" s="11"/>
      <c r="J40" s="11"/>
      <c r="K40" s="11"/>
      <c r="L40" s="11"/>
      <c r="M40" s="11"/>
      <c r="N40" s="11"/>
      <c r="O40" s="11"/>
      <c r="P40" s="99">
        <f t="shared" si="14"/>
        <v>0</v>
      </c>
    </row>
    <row r="41" spans="2:16" s="8" customFormat="1" ht="15.6">
      <c r="B41" s="98" t="s">
        <v>281</v>
      </c>
      <c r="C41" s="135" t="s">
        <v>282</v>
      </c>
      <c r="D41" s="11"/>
      <c r="E41" s="11"/>
      <c r="F41" s="11"/>
      <c r="G41" s="11"/>
      <c r="H41" s="11"/>
      <c r="I41" s="11"/>
      <c r="J41" s="11"/>
      <c r="K41" s="11"/>
      <c r="L41" s="11"/>
      <c r="M41" s="11"/>
      <c r="N41" s="11"/>
      <c r="O41" s="11"/>
      <c r="P41" s="99">
        <f t="shared" si="14"/>
        <v>0</v>
      </c>
    </row>
    <row r="42" spans="2:16" s="8" customFormat="1" ht="15.6">
      <c r="B42" s="12" t="s">
        <v>268</v>
      </c>
      <c r="C42" s="135" t="s">
        <v>283</v>
      </c>
      <c r="D42" s="11"/>
      <c r="E42" s="11"/>
      <c r="F42" s="11"/>
      <c r="G42" s="11"/>
      <c r="H42" s="11"/>
      <c r="I42" s="11"/>
      <c r="J42" s="11"/>
      <c r="K42" s="11"/>
      <c r="L42" s="11"/>
      <c r="M42" s="11"/>
      <c r="N42" s="11"/>
      <c r="O42" s="11"/>
      <c r="P42" s="99">
        <f t="shared" si="14"/>
        <v>0</v>
      </c>
    </row>
    <row r="43" spans="2:16" s="8" customFormat="1" ht="15.6">
      <c r="C43" s="131"/>
      <c r="D43" s="107"/>
      <c r="E43" s="107"/>
      <c r="F43" s="107"/>
      <c r="G43" s="107"/>
      <c r="H43" s="107"/>
      <c r="I43" s="107"/>
      <c r="J43" s="107"/>
      <c r="K43" s="107"/>
      <c r="L43" s="107"/>
      <c r="M43" s="107"/>
      <c r="N43" s="107"/>
      <c r="O43" s="107"/>
      <c r="P43" s="107"/>
    </row>
    <row r="44" spans="2:16" s="108" customFormat="1" ht="15.6">
      <c r="B44" s="104" t="s">
        <v>284</v>
      </c>
      <c r="C44" s="136"/>
      <c r="D44" s="105"/>
      <c r="E44" s="105"/>
      <c r="F44" s="105"/>
      <c r="G44" s="105"/>
      <c r="H44" s="105"/>
      <c r="I44" s="105"/>
      <c r="J44" s="105"/>
      <c r="K44" s="105"/>
      <c r="L44" s="105"/>
      <c r="M44" s="105"/>
      <c r="N44" s="105"/>
      <c r="O44" s="105"/>
      <c r="P44" s="105"/>
    </row>
    <row r="45" spans="2:16" s="8" customFormat="1" ht="15.6">
      <c r="B45" s="152" t="s">
        <v>285</v>
      </c>
      <c r="C45" s="153" t="s">
        <v>286</v>
      </c>
      <c r="D45" s="141"/>
      <c r="E45" s="141"/>
      <c r="F45" s="141"/>
      <c r="G45" s="141"/>
      <c r="H45" s="141"/>
      <c r="I45" s="141"/>
      <c r="J45" s="141"/>
      <c r="K45" s="141"/>
      <c r="L45" s="141"/>
      <c r="M45" s="141"/>
      <c r="N45" s="141"/>
      <c r="O45" s="141"/>
      <c r="P45" s="141">
        <f t="shared" ref="P45:P47" si="15">SUM(D45:O45)</f>
        <v>0</v>
      </c>
    </row>
    <row r="46" spans="2:16" s="8" customFormat="1" ht="15.6">
      <c r="B46" s="152" t="s">
        <v>287</v>
      </c>
      <c r="C46" s="153" t="s">
        <v>288</v>
      </c>
      <c r="D46" s="141"/>
      <c r="E46" s="141"/>
      <c r="F46" s="141"/>
      <c r="G46" s="141"/>
      <c r="H46" s="141"/>
      <c r="I46" s="141"/>
      <c r="J46" s="141"/>
      <c r="K46" s="141"/>
      <c r="L46" s="141"/>
      <c r="M46" s="141"/>
      <c r="N46" s="141"/>
      <c r="O46" s="141"/>
      <c r="P46" s="141">
        <f t="shared" si="15"/>
        <v>0</v>
      </c>
    </row>
    <row r="47" spans="2:16" s="8" customFormat="1" ht="15.6">
      <c r="B47" s="152" t="s">
        <v>268</v>
      </c>
      <c r="C47" s="153" t="s">
        <v>289</v>
      </c>
      <c r="D47" s="141"/>
      <c r="E47" s="141"/>
      <c r="F47" s="141"/>
      <c r="G47" s="141"/>
      <c r="H47" s="141"/>
      <c r="I47" s="141"/>
      <c r="J47" s="141"/>
      <c r="K47" s="141"/>
      <c r="L47" s="141"/>
      <c r="M47" s="141"/>
      <c r="N47" s="141"/>
      <c r="O47" s="141"/>
      <c r="P47" s="141">
        <f t="shared" si="15"/>
        <v>0</v>
      </c>
    </row>
    <row r="48" spans="2:16" s="8" customFormat="1" ht="15.6">
      <c r="C48" s="131"/>
      <c r="D48" s="107"/>
      <c r="E48" s="107"/>
      <c r="F48" s="107"/>
      <c r="G48" s="107"/>
      <c r="H48" s="107"/>
      <c r="I48" s="107"/>
      <c r="J48" s="107"/>
      <c r="K48" s="107"/>
      <c r="L48" s="107"/>
      <c r="M48" s="107"/>
      <c r="N48" s="107"/>
      <c r="O48" s="107"/>
      <c r="P48" s="107"/>
    </row>
    <row r="49" spans="1:16" s="108" customFormat="1" ht="15.6">
      <c r="B49" s="104" t="s">
        <v>290</v>
      </c>
      <c r="C49" s="136"/>
      <c r="D49" s="105">
        <f>SUM(D50:D51)</f>
        <v>0</v>
      </c>
      <c r="E49" s="105">
        <f t="shared" ref="E49:P49" si="16">SUM(E50:E51)</f>
        <v>0</v>
      </c>
      <c r="F49" s="105">
        <f t="shared" si="16"/>
        <v>0</v>
      </c>
      <c r="G49" s="105">
        <f t="shared" si="16"/>
        <v>0</v>
      </c>
      <c r="H49" s="105">
        <f t="shared" si="16"/>
        <v>0</v>
      </c>
      <c r="I49" s="105">
        <f t="shared" si="16"/>
        <v>0</v>
      </c>
      <c r="J49" s="105">
        <f t="shared" si="16"/>
        <v>0</v>
      </c>
      <c r="K49" s="105">
        <f t="shared" si="16"/>
        <v>0</v>
      </c>
      <c r="L49" s="105">
        <f t="shared" si="16"/>
        <v>0</v>
      </c>
      <c r="M49" s="105">
        <f t="shared" si="16"/>
        <v>0</v>
      </c>
      <c r="N49" s="105">
        <f t="shared" si="16"/>
        <v>0</v>
      </c>
      <c r="O49" s="105">
        <f t="shared" si="16"/>
        <v>0</v>
      </c>
      <c r="P49" s="105">
        <f t="shared" si="16"/>
        <v>0</v>
      </c>
    </row>
    <row r="50" spans="1:16" s="8" customFormat="1" ht="15.6">
      <c r="B50" s="106" t="s">
        <v>291</v>
      </c>
      <c r="C50" s="135" t="s">
        <v>292</v>
      </c>
      <c r="D50" s="11"/>
      <c r="E50" s="11"/>
      <c r="F50" s="11"/>
      <c r="G50" s="11"/>
      <c r="H50" s="11"/>
      <c r="I50" s="11"/>
      <c r="J50" s="11"/>
      <c r="K50" s="11"/>
      <c r="L50" s="11"/>
      <c r="M50" s="11"/>
      <c r="N50" s="11"/>
      <c r="O50" s="11"/>
      <c r="P50" s="99">
        <f t="shared" ref="P50:P51" si="17">SUM(D50:O50)</f>
        <v>0</v>
      </c>
    </row>
    <row r="51" spans="1:16" s="8" customFormat="1" ht="15.6">
      <c r="B51" s="12" t="s">
        <v>268</v>
      </c>
      <c r="C51" s="135" t="s">
        <v>293</v>
      </c>
      <c r="D51" s="11"/>
      <c r="E51" s="11"/>
      <c r="F51" s="11"/>
      <c r="G51" s="11"/>
      <c r="H51" s="11"/>
      <c r="I51" s="11"/>
      <c r="J51" s="11"/>
      <c r="K51" s="11"/>
      <c r="L51" s="11"/>
      <c r="M51" s="11"/>
      <c r="N51" s="11"/>
      <c r="O51" s="11"/>
      <c r="P51" s="99">
        <f t="shared" si="17"/>
        <v>0</v>
      </c>
    </row>
    <row r="52" spans="1:16" s="8" customFormat="1" ht="15.6">
      <c r="C52" s="131"/>
      <c r="D52" s="107"/>
      <c r="E52" s="107"/>
      <c r="F52" s="107"/>
      <c r="G52" s="107"/>
      <c r="H52" s="107"/>
      <c r="I52" s="107"/>
      <c r="J52" s="107"/>
      <c r="K52" s="107"/>
      <c r="L52" s="107"/>
      <c r="M52" s="107"/>
      <c r="N52" s="107"/>
      <c r="O52" s="107"/>
      <c r="P52" s="107"/>
    </row>
    <row r="53" spans="1:16" s="108" customFormat="1" ht="15.6">
      <c r="B53" s="104" t="s">
        <v>294</v>
      </c>
      <c r="C53" s="136"/>
      <c r="D53" s="105">
        <f>SUM(D54:D70)</f>
        <v>0</v>
      </c>
      <c r="E53" s="105">
        <f t="shared" ref="E53:P53" si="18">SUM(E54:E70)</f>
        <v>0</v>
      </c>
      <c r="F53" s="105">
        <f t="shared" si="18"/>
        <v>0</v>
      </c>
      <c r="G53" s="105">
        <f t="shared" si="18"/>
        <v>0</v>
      </c>
      <c r="H53" s="105">
        <f t="shared" si="18"/>
        <v>0</v>
      </c>
      <c r="I53" s="105">
        <f t="shared" si="18"/>
        <v>0</v>
      </c>
      <c r="J53" s="105">
        <f t="shared" si="18"/>
        <v>0</v>
      </c>
      <c r="K53" s="105">
        <f t="shared" si="18"/>
        <v>0</v>
      </c>
      <c r="L53" s="105">
        <f t="shared" si="18"/>
        <v>0</v>
      </c>
      <c r="M53" s="105">
        <f t="shared" si="18"/>
        <v>0</v>
      </c>
      <c r="N53" s="105">
        <f t="shared" si="18"/>
        <v>0</v>
      </c>
      <c r="O53" s="105">
        <f t="shared" si="18"/>
        <v>0</v>
      </c>
      <c r="P53" s="105">
        <f t="shared" si="18"/>
        <v>0</v>
      </c>
    </row>
    <row r="54" spans="1:16" s="8" customFormat="1" ht="15.6">
      <c r="B54" s="106" t="s">
        <v>295</v>
      </c>
      <c r="C54" s="135" t="s">
        <v>296</v>
      </c>
      <c r="D54" s="11"/>
      <c r="E54" s="11"/>
      <c r="F54" s="11"/>
      <c r="G54" s="11"/>
      <c r="H54" s="11"/>
      <c r="I54" s="11"/>
      <c r="J54" s="11"/>
      <c r="K54" s="11"/>
      <c r="L54" s="11"/>
      <c r="M54" s="11"/>
      <c r="N54" s="11"/>
      <c r="O54" s="11"/>
      <c r="P54" s="99">
        <f t="shared" ref="P54:P70" si="19">SUM(D54:O54)</f>
        <v>0</v>
      </c>
    </row>
    <row r="55" spans="1:16" s="8" customFormat="1" ht="15.6">
      <c r="B55" s="106" t="s">
        <v>297</v>
      </c>
      <c r="C55" s="135" t="s">
        <v>298</v>
      </c>
      <c r="D55" s="11"/>
      <c r="E55" s="11"/>
      <c r="F55" s="11"/>
      <c r="G55" s="11"/>
      <c r="H55" s="11"/>
      <c r="I55" s="11"/>
      <c r="J55" s="11"/>
      <c r="K55" s="11"/>
      <c r="L55" s="11"/>
      <c r="M55" s="11"/>
      <c r="N55" s="11"/>
      <c r="O55" s="11"/>
      <c r="P55" s="99">
        <f t="shared" si="19"/>
        <v>0</v>
      </c>
    </row>
    <row r="56" spans="1:16" s="8" customFormat="1" ht="15.6">
      <c r="B56" s="106" t="s">
        <v>299</v>
      </c>
      <c r="C56" s="135" t="s">
        <v>300</v>
      </c>
      <c r="D56" s="11"/>
      <c r="E56" s="11"/>
      <c r="F56" s="11"/>
      <c r="G56" s="11"/>
      <c r="H56" s="11"/>
      <c r="I56" s="11"/>
      <c r="J56" s="11"/>
      <c r="K56" s="11"/>
      <c r="L56" s="11"/>
      <c r="M56" s="11"/>
      <c r="N56" s="11"/>
      <c r="O56" s="11"/>
      <c r="P56" s="99">
        <f t="shared" si="19"/>
        <v>0</v>
      </c>
    </row>
    <row r="57" spans="1:16" s="8" customFormat="1" ht="15.6">
      <c r="A57" s="109"/>
      <c r="B57" s="98" t="s">
        <v>301</v>
      </c>
      <c r="C57" s="135" t="s">
        <v>302</v>
      </c>
      <c r="D57" s="11"/>
      <c r="E57" s="11"/>
      <c r="F57" s="11"/>
      <c r="G57" s="11"/>
      <c r="H57" s="11"/>
      <c r="I57" s="11"/>
      <c r="J57" s="11"/>
      <c r="K57" s="11"/>
      <c r="L57" s="11"/>
      <c r="M57" s="11"/>
      <c r="N57" s="11"/>
      <c r="O57" s="11"/>
      <c r="P57" s="99">
        <f t="shared" si="19"/>
        <v>0</v>
      </c>
    </row>
    <row r="58" spans="1:16" s="8" customFormat="1" ht="15.6">
      <c r="B58" s="98" t="s">
        <v>303</v>
      </c>
      <c r="C58" s="135" t="s">
        <v>304</v>
      </c>
      <c r="D58" s="11"/>
      <c r="E58" s="11"/>
      <c r="F58" s="11"/>
      <c r="G58" s="11"/>
      <c r="H58" s="11"/>
      <c r="I58" s="11"/>
      <c r="J58" s="11"/>
      <c r="K58" s="11"/>
      <c r="L58" s="11"/>
      <c r="M58" s="11"/>
      <c r="N58" s="11"/>
      <c r="O58" s="11"/>
      <c r="P58" s="99">
        <f t="shared" si="19"/>
        <v>0</v>
      </c>
    </row>
    <row r="59" spans="1:16" s="8" customFormat="1" ht="15.6">
      <c r="B59" s="106" t="s">
        <v>305</v>
      </c>
      <c r="C59" s="135" t="s">
        <v>306</v>
      </c>
      <c r="D59" s="11"/>
      <c r="E59" s="11"/>
      <c r="F59" s="11"/>
      <c r="G59" s="11"/>
      <c r="H59" s="11"/>
      <c r="I59" s="11"/>
      <c r="J59" s="11"/>
      <c r="K59" s="11"/>
      <c r="L59" s="11"/>
      <c r="M59" s="11"/>
      <c r="N59" s="11"/>
      <c r="O59" s="11"/>
      <c r="P59" s="99">
        <f t="shared" si="19"/>
        <v>0</v>
      </c>
    </row>
    <row r="60" spans="1:16" s="8" customFormat="1" ht="15.6">
      <c r="B60" s="106" t="s">
        <v>307</v>
      </c>
      <c r="C60" s="135" t="s">
        <v>308</v>
      </c>
      <c r="D60" s="11"/>
      <c r="E60" s="11"/>
      <c r="F60" s="11"/>
      <c r="G60" s="11"/>
      <c r="H60" s="11"/>
      <c r="I60" s="11"/>
      <c r="J60" s="11"/>
      <c r="K60" s="11"/>
      <c r="L60" s="11"/>
      <c r="M60" s="11"/>
      <c r="N60" s="11"/>
      <c r="O60" s="11"/>
      <c r="P60" s="99">
        <f t="shared" si="19"/>
        <v>0</v>
      </c>
    </row>
    <row r="61" spans="1:16" s="8" customFormat="1" ht="15.6">
      <c r="B61" s="106" t="s">
        <v>309</v>
      </c>
      <c r="C61" s="135" t="s">
        <v>310</v>
      </c>
      <c r="D61" s="11"/>
      <c r="E61" s="11"/>
      <c r="F61" s="11"/>
      <c r="G61" s="11"/>
      <c r="H61" s="11"/>
      <c r="I61" s="11"/>
      <c r="J61" s="11"/>
      <c r="K61" s="11"/>
      <c r="L61" s="11"/>
      <c r="M61" s="11"/>
      <c r="N61" s="11"/>
      <c r="O61" s="11"/>
      <c r="P61" s="99">
        <f t="shared" si="19"/>
        <v>0</v>
      </c>
    </row>
    <row r="62" spans="1:16" s="8" customFormat="1" ht="15.6">
      <c r="B62" s="106" t="s">
        <v>311</v>
      </c>
      <c r="C62" s="135" t="s">
        <v>312</v>
      </c>
      <c r="D62" s="11"/>
      <c r="E62" s="11"/>
      <c r="F62" s="11"/>
      <c r="G62" s="11"/>
      <c r="H62" s="11"/>
      <c r="I62" s="11"/>
      <c r="J62" s="11"/>
      <c r="K62" s="11"/>
      <c r="L62" s="11"/>
      <c r="M62" s="11"/>
      <c r="N62" s="11"/>
      <c r="O62" s="11"/>
      <c r="P62" s="99">
        <f t="shared" si="19"/>
        <v>0</v>
      </c>
    </row>
    <row r="63" spans="1:16" s="8" customFormat="1" ht="15.6">
      <c r="B63" s="106" t="s">
        <v>313</v>
      </c>
      <c r="C63" s="135" t="s">
        <v>314</v>
      </c>
      <c r="D63" s="11"/>
      <c r="E63" s="11"/>
      <c r="F63" s="11"/>
      <c r="G63" s="11"/>
      <c r="H63" s="11"/>
      <c r="I63" s="11"/>
      <c r="J63" s="11"/>
      <c r="K63" s="11"/>
      <c r="L63" s="11"/>
      <c r="M63" s="11"/>
      <c r="N63" s="11"/>
      <c r="O63" s="11"/>
      <c r="P63" s="99">
        <f t="shared" si="19"/>
        <v>0</v>
      </c>
    </row>
    <row r="64" spans="1:16" s="8" customFormat="1" ht="15.6">
      <c r="B64" s="106" t="s">
        <v>315</v>
      </c>
      <c r="C64" s="135" t="s">
        <v>316</v>
      </c>
      <c r="D64" s="11"/>
      <c r="E64" s="11"/>
      <c r="F64" s="11"/>
      <c r="G64" s="11"/>
      <c r="H64" s="11"/>
      <c r="I64" s="11"/>
      <c r="J64" s="11"/>
      <c r="K64" s="11"/>
      <c r="L64" s="11"/>
      <c r="M64" s="11"/>
      <c r="N64" s="11"/>
      <c r="O64" s="11"/>
      <c r="P64" s="99">
        <f t="shared" si="19"/>
        <v>0</v>
      </c>
    </row>
    <row r="65" spans="2:16" s="8" customFormat="1" ht="15.6">
      <c r="B65" s="106" t="s">
        <v>317</v>
      </c>
      <c r="C65" s="135" t="s">
        <v>318</v>
      </c>
      <c r="D65" s="11"/>
      <c r="E65" s="11"/>
      <c r="F65" s="11"/>
      <c r="G65" s="11"/>
      <c r="H65" s="11"/>
      <c r="I65" s="11"/>
      <c r="J65" s="11"/>
      <c r="K65" s="11"/>
      <c r="L65" s="11"/>
      <c r="M65" s="11"/>
      <c r="N65" s="11"/>
      <c r="O65" s="11"/>
      <c r="P65" s="99">
        <f t="shared" si="19"/>
        <v>0</v>
      </c>
    </row>
    <row r="66" spans="2:16" s="8" customFormat="1" ht="15.6">
      <c r="B66" s="106" t="s">
        <v>319</v>
      </c>
      <c r="C66" s="135" t="s">
        <v>320</v>
      </c>
      <c r="D66" s="11"/>
      <c r="E66" s="11"/>
      <c r="F66" s="11"/>
      <c r="G66" s="11"/>
      <c r="H66" s="11"/>
      <c r="I66" s="11"/>
      <c r="J66" s="11"/>
      <c r="K66" s="11"/>
      <c r="L66" s="11"/>
      <c r="M66" s="11"/>
      <c r="N66" s="11"/>
      <c r="O66" s="11"/>
      <c r="P66" s="99">
        <f t="shared" si="19"/>
        <v>0</v>
      </c>
    </row>
    <row r="67" spans="2:16" s="8" customFormat="1" ht="15.6">
      <c r="B67" s="106" t="s">
        <v>321</v>
      </c>
      <c r="C67" s="135" t="s">
        <v>322</v>
      </c>
      <c r="D67" s="11"/>
      <c r="E67" s="11"/>
      <c r="F67" s="11"/>
      <c r="G67" s="11"/>
      <c r="H67" s="11"/>
      <c r="I67" s="11"/>
      <c r="J67" s="11"/>
      <c r="K67" s="11"/>
      <c r="L67" s="11"/>
      <c r="M67" s="11"/>
      <c r="N67" s="11"/>
      <c r="O67" s="11"/>
      <c r="P67" s="99">
        <f t="shared" si="19"/>
        <v>0</v>
      </c>
    </row>
    <row r="68" spans="2:16" s="8" customFormat="1" ht="15.6">
      <c r="B68" s="106" t="s">
        <v>323</v>
      </c>
      <c r="C68" s="135" t="s">
        <v>324</v>
      </c>
      <c r="D68" s="11"/>
      <c r="E68" s="11"/>
      <c r="F68" s="11"/>
      <c r="G68" s="11"/>
      <c r="H68" s="11"/>
      <c r="I68" s="11"/>
      <c r="J68" s="11"/>
      <c r="K68" s="11"/>
      <c r="L68" s="11"/>
      <c r="M68" s="11"/>
      <c r="N68" s="11"/>
      <c r="O68" s="11"/>
      <c r="P68" s="99">
        <f t="shared" si="19"/>
        <v>0</v>
      </c>
    </row>
    <row r="69" spans="2:16" s="8" customFormat="1" ht="15.6">
      <c r="B69" s="106" t="s">
        <v>325</v>
      </c>
      <c r="C69" s="135" t="s">
        <v>326</v>
      </c>
      <c r="D69" s="11"/>
      <c r="E69" s="11"/>
      <c r="F69" s="11"/>
      <c r="G69" s="11"/>
      <c r="H69" s="11"/>
      <c r="I69" s="11"/>
      <c r="J69" s="11"/>
      <c r="K69" s="11"/>
      <c r="L69" s="11"/>
      <c r="M69" s="11"/>
      <c r="N69" s="11"/>
      <c r="O69" s="11"/>
      <c r="P69" s="99">
        <f t="shared" si="19"/>
        <v>0</v>
      </c>
    </row>
    <row r="70" spans="2:16" s="8" customFormat="1" ht="15.6">
      <c r="B70" s="12" t="s">
        <v>268</v>
      </c>
      <c r="C70" s="135" t="s">
        <v>327</v>
      </c>
      <c r="D70" s="11"/>
      <c r="E70" s="11"/>
      <c r="F70" s="11"/>
      <c r="G70" s="11"/>
      <c r="H70" s="11"/>
      <c r="I70" s="11"/>
      <c r="J70" s="11"/>
      <c r="K70" s="11"/>
      <c r="L70" s="11"/>
      <c r="M70" s="11"/>
      <c r="N70" s="11"/>
      <c r="O70" s="11"/>
      <c r="P70" s="99">
        <f t="shared" si="19"/>
        <v>0</v>
      </c>
    </row>
    <row r="71" spans="2:16" s="8" customFormat="1" ht="15.6">
      <c r="C71" s="131"/>
      <c r="D71" s="107"/>
      <c r="E71" s="107"/>
      <c r="F71" s="107"/>
      <c r="G71" s="107"/>
      <c r="H71" s="107"/>
      <c r="I71" s="107"/>
      <c r="J71" s="107"/>
      <c r="K71" s="107"/>
      <c r="L71" s="107"/>
      <c r="M71" s="107"/>
      <c r="N71" s="107"/>
      <c r="O71" s="107"/>
      <c r="P71" s="107"/>
    </row>
    <row r="72" spans="2:16" s="108" customFormat="1" ht="15.6">
      <c r="B72" s="104" t="s">
        <v>328</v>
      </c>
      <c r="C72" s="136"/>
      <c r="D72" s="105">
        <f t="shared" ref="D72:P72" si="20">SUM(D73:D79)</f>
        <v>0</v>
      </c>
      <c r="E72" s="105">
        <f t="shared" si="20"/>
        <v>0</v>
      </c>
      <c r="F72" s="105">
        <f t="shared" si="20"/>
        <v>0</v>
      </c>
      <c r="G72" s="105">
        <f t="shared" si="20"/>
        <v>0</v>
      </c>
      <c r="H72" s="105">
        <f t="shared" si="20"/>
        <v>0</v>
      </c>
      <c r="I72" s="105">
        <f t="shared" si="20"/>
        <v>0</v>
      </c>
      <c r="J72" s="105">
        <f t="shared" si="20"/>
        <v>0</v>
      </c>
      <c r="K72" s="105">
        <f t="shared" si="20"/>
        <v>0</v>
      </c>
      <c r="L72" s="105">
        <f t="shared" si="20"/>
        <v>0</v>
      </c>
      <c r="M72" s="105">
        <f t="shared" si="20"/>
        <v>0</v>
      </c>
      <c r="N72" s="105">
        <f t="shared" si="20"/>
        <v>0</v>
      </c>
      <c r="O72" s="105">
        <f t="shared" si="20"/>
        <v>0</v>
      </c>
      <c r="P72" s="105">
        <f t="shared" si="20"/>
        <v>0</v>
      </c>
    </row>
    <row r="73" spans="2:16" s="8" customFormat="1" ht="15.6">
      <c r="B73" s="106" t="s">
        <v>329</v>
      </c>
      <c r="C73" s="135" t="s">
        <v>330</v>
      </c>
      <c r="D73" s="11"/>
      <c r="E73" s="11"/>
      <c r="F73" s="11"/>
      <c r="G73" s="11"/>
      <c r="H73" s="11"/>
      <c r="I73" s="11"/>
      <c r="J73" s="11"/>
      <c r="K73" s="11"/>
      <c r="L73" s="11"/>
      <c r="M73" s="11"/>
      <c r="N73" s="11"/>
      <c r="O73" s="11"/>
      <c r="P73" s="99">
        <f t="shared" ref="P73:P79" si="21">SUM(D73:O73)</f>
        <v>0</v>
      </c>
    </row>
    <row r="74" spans="2:16" s="8" customFormat="1" ht="15.6">
      <c r="B74" s="106" t="s">
        <v>331</v>
      </c>
      <c r="C74" s="135" t="s">
        <v>332</v>
      </c>
      <c r="D74" s="11"/>
      <c r="E74" s="11"/>
      <c r="F74" s="11"/>
      <c r="G74" s="11"/>
      <c r="H74" s="11"/>
      <c r="I74" s="11"/>
      <c r="J74" s="11"/>
      <c r="K74" s="11"/>
      <c r="L74" s="11"/>
      <c r="M74" s="11"/>
      <c r="N74" s="11"/>
      <c r="O74" s="11"/>
      <c r="P74" s="99">
        <f t="shared" si="21"/>
        <v>0</v>
      </c>
    </row>
    <row r="75" spans="2:16" s="8" customFormat="1" ht="15.6">
      <c r="B75" s="106" t="s">
        <v>333</v>
      </c>
      <c r="C75" s="135" t="s">
        <v>334</v>
      </c>
      <c r="D75" s="11"/>
      <c r="E75" s="11"/>
      <c r="F75" s="11"/>
      <c r="G75" s="11"/>
      <c r="H75" s="11"/>
      <c r="I75" s="11"/>
      <c r="J75" s="11"/>
      <c r="K75" s="11"/>
      <c r="L75" s="11"/>
      <c r="M75" s="11"/>
      <c r="N75" s="11"/>
      <c r="O75" s="11"/>
      <c r="P75" s="99">
        <f t="shared" si="21"/>
        <v>0</v>
      </c>
    </row>
    <row r="76" spans="2:16" s="8" customFormat="1" ht="15.6">
      <c r="B76" s="12" t="s">
        <v>335</v>
      </c>
      <c r="C76" s="331" t="s">
        <v>336</v>
      </c>
      <c r="D76" s="11"/>
      <c r="E76" s="11"/>
      <c r="F76" s="11"/>
      <c r="G76" s="11"/>
      <c r="H76" s="11"/>
      <c r="I76" s="11"/>
      <c r="J76" s="11"/>
      <c r="K76" s="11"/>
      <c r="L76" s="11"/>
      <c r="M76" s="11"/>
      <c r="N76" s="11"/>
      <c r="O76" s="11"/>
      <c r="P76" s="99">
        <f t="shared" si="21"/>
        <v>0</v>
      </c>
    </row>
    <row r="77" spans="2:16" s="8" customFormat="1" ht="15.6">
      <c r="B77" s="12" t="s">
        <v>335</v>
      </c>
      <c r="C77" s="332"/>
      <c r="D77" s="11"/>
      <c r="E77" s="11"/>
      <c r="F77" s="11"/>
      <c r="G77" s="11"/>
      <c r="H77" s="11"/>
      <c r="I77" s="11"/>
      <c r="J77" s="11"/>
      <c r="K77" s="11"/>
      <c r="L77" s="11"/>
      <c r="M77" s="11"/>
      <c r="N77" s="11"/>
      <c r="O77" s="11"/>
      <c r="P77" s="99">
        <f t="shared" si="21"/>
        <v>0</v>
      </c>
    </row>
    <row r="78" spans="2:16" s="8" customFormat="1" ht="15.6">
      <c r="B78" s="12" t="s">
        <v>335</v>
      </c>
      <c r="C78" s="332"/>
      <c r="D78" s="11"/>
      <c r="E78" s="11"/>
      <c r="F78" s="11"/>
      <c r="G78" s="11"/>
      <c r="H78" s="11"/>
      <c r="I78" s="11"/>
      <c r="J78" s="11"/>
      <c r="K78" s="11"/>
      <c r="L78" s="11"/>
      <c r="M78" s="11"/>
      <c r="N78" s="11"/>
      <c r="O78" s="11"/>
      <c r="P78" s="99">
        <f t="shared" si="21"/>
        <v>0</v>
      </c>
    </row>
    <row r="79" spans="2:16" s="8" customFormat="1" ht="15.6">
      <c r="B79" s="12" t="s">
        <v>335</v>
      </c>
      <c r="C79" s="333"/>
      <c r="D79" s="11"/>
      <c r="E79" s="11"/>
      <c r="F79" s="11"/>
      <c r="G79" s="11"/>
      <c r="H79" s="11"/>
      <c r="I79" s="11"/>
      <c r="J79" s="11"/>
      <c r="K79" s="11"/>
      <c r="L79" s="11"/>
      <c r="M79" s="11"/>
      <c r="N79" s="11"/>
      <c r="O79" s="11"/>
      <c r="P79" s="99">
        <f t="shared" si="21"/>
        <v>0</v>
      </c>
    </row>
    <row r="80" spans="2:16" s="8" customFormat="1" ht="15.6">
      <c r="C80" s="131"/>
      <c r="D80" s="107"/>
      <c r="E80" s="107"/>
      <c r="F80" s="107"/>
      <c r="G80" s="107"/>
      <c r="H80" s="107"/>
      <c r="I80" s="107"/>
      <c r="J80" s="107"/>
      <c r="K80" s="107"/>
      <c r="L80" s="107"/>
      <c r="M80" s="107"/>
      <c r="N80" s="107"/>
      <c r="O80" s="107"/>
      <c r="P80" s="107"/>
    </row>
    <row r="81" spans="2:16" s="8" customFormat="1" ht="31.15" customHeight="1">
      <c r="B81" s="101" t="s">
        <v>337</v>
      </c>
      <c r="C81" s="133"/>
      <c r="D81" s="102">
        <f>D28+D35+D44+D49+D53+D72</f>
        <v>0</v>
      </c>
      <c r="E81" s="102">
        <f t="shared" ref="E81:P81" si="22">E28+E35+E44+E49+E53+E72</f>
        <v>0</v>
      </c>
      <c r="F81" s="102">
        <f t="shared" si="22"/>
        <v>0</v>
      </c>
      <c r="G81" s="102">
        <f t="shared" si="22"/>
        <v>0</v>
      </c>
      <c r="H81" s="102">
        <f t="shared" si="22"/>
        <v>0</v>
      </c>
      <c r="I81" s="102">
        <f t="shared" si="22"/>
        <v>0</v>
      </c>
      <c r="J81" s="102">
        <f t="shared" si="22"/>
        <v>0</v>
      </c>
      <c r="K81" s="102">
        <f t="shared" si="22"/>
        <v>0</v>
      </c>
      <c r="L81" s="102">
        <f t="shared" si="22"/>
        <v>0</v>
      </c>
      <c r="M81" s="102">
        <f t="shared" si="22"/>
        <v>0</v>
      </c>
      <c r="N81" s="102">
        <f t="shared" si="22"/>
        <v>0</v>
      </c>
      <c r="O81" s="102">
        <f t="shared" si="22"/>
        <v>0</v>
      </c>
      <c r="P81" s="102">
        <f t="shared" si="22"/>
        <v>0</v>
      </c>
    </row>
    <row r="82" spans="2:16" s="8" customFormat="1" ht="15.6">
      <c r="C82" s="131"/>
    </row>
    <row r="83" spans="2:16" s="111" customFormat="1" ht="31.15" customHeight="1">
      <c r="B83" s="96" t="s">
        <v>338</v>
      </c>
      <c r="C83" s="137"/>
      <c r="D83" s="110">
        <f t="shared" ref="D83:P83" si="23">D22-D81</f>
        <v>0</v>
      </c>
      <c r="E83" s="110">
        <f t="shared" si="23"/>
        <v>0</v>
      </c>
      <c r="F83" s="110">
        <f t="shared" si="23"/>
        <v>0</v>
      </c>
      <c r="G83" s="110">
        <f t="shared" si="23"/>
        <v>0</v>
      </c>
      <c r="H83" s="110">
        <f t="shared" si="23"/>
        <v>0</v>
      </c>
      <c r="I83" s="110">
        <f t="shared" si="23"/>
        <v>0</v>
      </c>
      <c r="J83" s="110">
        <f t="shared" si="23"/>
        <v>0</v>
      </c>
      <c r="K83" s="110">
        <f t="shared" si="23"/>
        <v>0</v>
      </c>
      <c r="L83" s="110">
        <f t="shared" si="23"/>
        <v>0</v>
      </c>
      <c r="M83" s="110">
        <f t="shared" si="23"/>
        <v>0</v>
      </c>
      <c r="N83" s="110">
        <f t="shared" si="23"/>
        <v>0</v>
      </c>
      <c r="O83" s="110">
        <f t="shared" si="23"/>
        <v>0</v>
      </c>
      <c r="P83" s="110">
        <f t="shared" si="23"/>
        <v>0</v>
      </c>
    </row>
    <row r="86" spans="2:16" ht="21">
      <c r="B86" s="96" t="s">
        <v>339</v>
      </c>
      <c r="C86" s="97" t="s">
        <v>200</v>
      </c>
      <c r="D86" s="327" t="s">
        <v>340</v>
      </c>
      <c r="E86" s="327"/>
      <c r="F86" s="327"/>
    </row>
    <row r="87" spans="2:16" s="8" customFormat="1" ht="15.6">
      <c r="B87" s="114" t="s">
        <v>341</v>
      </c>
      <c r="C87" s="112"/>
      <c r="D87" s="325"/>
      <c r="E87" s="325"/>
      <c r="F87" s="325"/>
      <c r="G87" s="328" t="s">
        <v>342</v>
      </c>
      <c r="H87" s="328"/>
      <c r="J87"/>
      <c r="K87"/>
      <c r="L87"/>
      <c r="M87"/>
    </row>
    <row r="88" spans="2:16" s="8" customFormat="1" ht="15.6">
      <c r="B88" s="114" t="s">
        <v>343</v>
      </c>
      <c r="C88" s="112"/>
      <c r="D88" s="325"/>
      <c r="E88" s="325"/>
      <c r="F88" s="325"/>
      <c r="G88" s="328"/>
      <c r="H88" s="328"/>
      <c r="J88"/>
      <c r="K88"/>
      <c r="L88"/>
      <c r="M88"/>
    </row>
    <row r="89" spans="2:16" s="8" customFormat="1" ht="15.6">
      <c r="B89" s="114" t="s">
        <v>344</v>
      </c>
      <c r="C89" s="112"/>
      <c r="D89" s="325"/>
      <c r="E89" s="325"/>
      <c r="F89" s="325"/>
      <c r="G89" s="328"/>
      <c r="H89" s="328"/>
      <c r="J89"/>
      <c r="K89"/>
      <c r="L89"/>
      <c r="M89"/>
    </row>
    <row r="90" spans="2:16" s="8" customFormat="1" ht="15.6">
      <c r="B90" s="114" t="s">
        <v>345</v>
      </c>
      <c r="C90" s="112"/>
      <c r="D90" s="325"/>
      <c r="E90" s="325"/>
      <c r="F90" s="325"/>
      <c r="G90" s="328"/>
      <c r="H90" s="328"/>
      <c r="J90"/>
      <c r="K90"/>
      <c r="L90"/>
      <c r="M90"/>
    </row>
    <row r="91" spans="2:16" s="8" customFormat="1" ht="15.6">
      <c r="B91" s="114" t="s">
        <v>346</v>
      </c>
      <c r="C91" s="112"/>
      <c r="D91" s="325"/>
      <c r="E91" s="325"/>
      <c r="F91" s="325"/>
      <c r="G91" s="328"/>
      <c r="H91" s="328"/>
      <c r="J91"/>
      <c r="K91"/>
      <c r="L91"/>
      <c r="M91"/>
    </row>
    <row r="92" spans="2:16" s="8" customFormat="1" ht="15.6">
      <c r="B92" s="113" t="s">
        <v>28</v>
      </c>
      <c r="C92" s="112"/>
      <c r="D92" s="325"/>
      <c r="E92" s="325"/>
      <c r="F92" s="325"/>
      <c r="G92" s="328"/>
      <c r="H92" s="328"/>
      <c r="J92"/>
      <c r="K92"/>
      <c r="L92"/>
      <c r="M92"/>
    </row>
    <row r="93" spans="2:16" s="8" customFormat="1" ht="15.6">
      <c r="B93" s="113" t="s">
        <v>28</v>
      </c>
      <c r="C93" s="112"/>
      <c r="D93" s="325"/>
      <c r="E93" s="325"/>
      <c r="F93" s="325"/>
      <c r="G93" s="328"/>
      <c r="H93" s="328"/>
      <c r="J93"/>
      <c r="K93"/>
      <c r="L93"/>
      <c r="M93"/>
    </row>
    <row r="94" spans="2:16" s="8" customFormat="1" ht="15.6">
      <c r="B94" s="76" t="s">
        <v>195</v>
      </c>
      <c r="C94" s="119">
        <f>SUM(C87:C93)</f>
        <v>0</v>
      </c>
      <c r="D94" s="329"/>
      <c r="E94" s="329"/>
      <c r="F94" s="329"/>
      <c r="G94" s="328"/>
      <c r="H94" s="328"/>
      <c r="J94"/>
      <c r="K94"/>
      <c r="L94"/>
      <c r="M94"/>
    </row>
  </sheetData>
  <sheetProtection algorithmName="SHA-512" hashValue="LI2q2RCvdj2t1BhgIYAX/lNGsEwi9ijU+dqCJh9tjNdCqG7AZGNjl3/IzJaMXjO4vYeyFqaFi1WuV9zf8/x/Kg==" saltValue="NjYS8/DKw/SXtf83r6d6xg==" spinCount="100000" sheet="1" objects="1" scenarios="1"/>
  <mergeCells count="15">
    <mergeCell ref="B2:P2"/>
    <mergeCell ref="B4:P4"/>
    <mergeCell ref="D92:F92"/>
    <mergeCell ref="B6:P6"/>
    <mergeCell ref="D86:F86"/>
    <mergeCell ref="G87:H94"/>
    <mergeCell ref="D91:F91"/>
    <mergeCell ref="D93:F93"/>
    <mergeCell ref="D94:F94"/>
    <mergeCell ref="D87:F87"/>
    <mergeCell ref="D88:F88"/>
    <mergeCell ref="D89:F89"/>
    <mergeCell ref="D90:F90"/>
    <mergeCell ref="B7:P7"/>
    <mergeCell ref="C76:C79"/>
  </mergeCells>
  <phoneticPr fontId="10" type="noConversion"/>
  <hyperlinks>
    <hyperlink ref="B7:P7" r:id="rId1" display="Please refer to Peel's 2025 CWELCC funding guideline to ensure that projected expenses include all mandatory program requirements" xr:uid="{8E518B43-8BD2-40F3-9176-AA32DB86B71E}"/>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expression" priority="1" id="{2B581505-BB86-492E-AC6F-B39ACC7A586C}">
            <xm:f>'2. Agency Info'!$K$32="You are not eligible to apply for Peel's CWELCC expansion program. We will only accept CWELCC expansion applications from agencies that have a max of 2 inactive homes in their assigned capacity in Peel"</xm:f>
            <x14:dxf>
              <font>
                <color theme="0" tint="-0.499984740745262"/>
              </font>
              <fill>
                <patternFill patternType="gray0625">
                  <fgColor theme="0" tint="-0.14996795556505021"/>
                  <bgColor theme="0" tint="-4.9989318521683403E-2"/>
                </patternFill>
              </fill>
            </x14:dxf>
          </x14:cfRule>
          <xm:sqref>A1:XFD1048576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BAD2-3CC0-429F-9B75-11880E1D99D7}">
  <sheetPr codeName="Sheet8">
    <tabColor theme="7" tint="0.39997558519241921"/>
  </sheetPr>
  <dimension ref="B1:D45"/>
  <sheetViews>
    <sheetView showGridLines="0" zoomScaleNormal="100" workbookViewId="0"/>
  </sheetViews>
  <sheetFormatPr defaultColWidth="8.85546875" defaultRowHeight="15.6"/>
  <cols>
    <col min="1" max="1" width="5.85546875" style="7" customWidth="1"/>
    <col min="2" max="2" width="60.42578125" style="7" customWidth="1"/>
    <col min="3" max="3" width="8.85546875" style="7"/>
    <col min="4" max="4" width="95.28515625" style="7" customWidth="1"/>
    <col min="5" max="5" width="5.85546875" style="7" customWidth="1"/>
    <col min="6" max="16384" width="8.85546875" style="7"/>
  </cols>
  <sheetData>
    <row r="1" spans="2:4" ht="15" customHeight="1">
      <c r="C1" s="115"/>
      <c r="D1" s="115"/>
    </row>
    <row r="2" spans="2:4" ht="28.9" customHeight="1">
      <c r="B2" s="337" t="s">
        <v>347</v>
      </c>
      <c r="C2" s="337"/>
      <c r="D2" s="337"/>
    </row>
    <row r="3" spans="2:4" s="122" customFormat="1" ht="15" customHeight="1">
      <c r="B3" s="120"/>
      <c r="C3" s="121"/>
      <c r="D3" s="121"/>
    </row>
    <row r="4" spans="2:4" s="125" customFormat="1" ht="15" customHeight="1">
      <c r="B4" s="338" t="s">
        <v>348</v>
      </c>
      <c r="C4" s="338"/>
      <c r="D4" s="338"/>
    </row>
    <row r="5" spans="2:4" s="122" customFormat="1" ht="15" customHeight="1">
      <c r="B5" s="120"/>
      <c r="C5" s="121"/>
      <c r="D5" s="121"/>
    </row>
    <row r="6" spans="2:4">
      <c r="B6" s="116" t="s">
        <v>349</v>
      </c>
      <c r="C6" s="117" t="s">
        <v>350</v>
      </c>
      <c r="D6" s="116" t="s">
        <v>351</v>
      </c>
    </row>
    <row r="7" spans="2:4" ht="88.15">
      <c r="B7" s="139" t="s">
        <v>260</v>
      </c>
      <c r="C7" s="140" t="s">
        <v>261</v>
      </c>
      <c r="D7" s="154" t="s">
        <v>352</v>
      </c>
    </row>
    <row r="8" spans="2:4" ht="31.15">
      <c r="B8" s="138" t="s">
        <v>262</v>
      </c>
      <c r="C8" s="71" t="s">
        <v>263</v>
      </c>
      <c r="D8" s="334" t="s">
        <v>353</v>
      </c>
    </row>
    <row r="9" spans="2:4">
      <c r="B9" s="138" t="s">
        <v>264</v>
      </c>
      <c r="C9" s="71" t="s">
        <v>265</v>
      </c>
      <c r="D9" s="335"/>
    </row>
    <row r="10" spans="2:4">
      <c r="B10" s="138" t="s">
        <v>266</v>
      </c>
      <c r="C10" s="71" t="s">
        <v>267</v>
      </c>
      <c r="D10" s="336"/>
    </row>
    <row r="11" spans="2:4">
      <c r="B11" s="138" t="s">
        <v>354</v>
      </c>
      <c r="C11" s="71" t="s">
        <v>269</v>
      </c>
      <c r="D11" s="150" t="s">
        <v>355</v>
      </c>
    </row>
    <row r="12" spans="2:4" ht="31.15">
      <c r="B12" s="138" t="s">
        <v>271</v>
      </c>
      <c r="C12" s="71" t="s">
        <v>272</v>
      </c>
      <c r="D12" s="118" t="s">
        <v>356</v>
      </c>
    </row>
    <row r="13" spans="2:4">
      <c r="B13" s="138" t="s">
        <v>273</v>
      </c>
      <c r="C13" s="71" t="s">
        <v>274</v>
      </c>
      <c r="D13" s="118" t="s">
        <v>357</v>
      </c>
    </row>
    <row r="14" spans="2:4">
      <c r="B14" s="138" t="s">
        <v>275</v>
      </c>
      <c r="C14" s="71" t="s">
        <v>276</v>
      </c>
      <c r="D14" s="118" t="s">
        <v>358</v>
      </c>
    </row>
    <row r="15" spans="2:4">
      <c r="B15" s="138" t="s">
        <v>277</v>
      </c>
      <c r="C15" s="71" t="s">
        <v>278</v>
      </c>
      <c r="D15" s="118" t="s">
        <v>359</v>
      </c>
    </row>
    <row r="16" spans="2:4">
      <c r="B16" s="126" t="s">
        <v>279</v>
      </c>
      <c r="C16" s="123" t="s">
        <v>280</v>
      </c>
      <c r="D16" s="124" t="s">
        <v>360</v>
      </c>
    </row>
    <row r="17" spans="2:4" ht="31.15">
      <c r="B17" s="126" t="s">
        <v>281</v>
      </c>
      <c r="C17" s="123" t="s">
        <v>282</v>
      </c>
      <c r="D17" s="124" t="s">
        <v>361</v>
      </c>
    </row>
    <row r="18" spans="2:4">
      <c r="B18" s="126" t="s">
        <v>362</v>
      </c>
      <c r="C18" s="135" t="s">
        <v>283</v>
      </c>
      <c r="D18" s="150" t="s">
        <v>363</v>
      </c>
    </row>
    <row r="19" spans="2:4">
      <c r="B19" s="139" t="s">
        <v>285</v>
      </c>
      <c r="C19" s="140" t="s">
        <v>286</v>
      </c>
      <c r="D19" s="154" t="s">
        <v>364</v>
      </c>
    </row>
    <row r="20" spans="2:4">
      <c r="B20" s="139" t="s">
        <v>287</v>
      </c>
      <c r="C20" s="140" t="s">
        <v>288</v>
      </c>
      <c r="D20" s="154" t="s">
        <v>365</v>
      </c>
    </row>
    <row r="21" spans="2:4">
      <c r="B21" s="139" t="s">
        <v>366</v>
      </c>
      <c r="C21" s="140" t="s">
        <v>289</v>
      </c>
      <c r="D21" s="154" t="s">
        <v>367</v>
      </c>
    </row>
    <row r="22" spans="2:4">
      <c r="B22" s="138" t="s">
        <v>291</v>
      </c>
      <c r="C22" s="71" t="s">
        <v>292</v>
      </c>
      <c r="D22" s="118" t="s">
        <v>368</v>
      </c>
    </row>
    <row r="23" spans="2:4">
      <c r="B23" s="138" t="s">
        <v>369</v>
      </c>
      <c r="C23" s="71" t="s">
        <v>293</v>
      </c>
      <c r="D23" s="118" t="s">
        <v>370</v>
      </c>
    </row>
    <row r="24" spans="2:4" s="125" customFormat="1" ht="31.15">
      <c r="B24" s="126" t="s">
        <v>295</v>
      </c>
      <c r="C24" s="123" t="s">
        <v>296</v>
      </c>
      <c r="D24" s="124" t="s">
        <v>371</v>
      </c>
    </row>
    <row r="25" spans="2:4" s="125" customFormat="1">
      <c r="B25" s="126" t="s">
        <v>297</v>
      </c>
      <c r="C25" s="123" t="s">
        <v>298</v>
      </c>
      <c r="D25" s="124" t="s">
        <v>372</v>
      </c>
    </row>
    <row r="26" spans="2:4" s="125" customFormat="1">
      <c r="B26" s="126" t="s">
        <v>373</v>
      </c>
      <c r="C26" s="123" t="s">
        <v>300</v>
      </c>
      <c r="D26" s="124" t="s">
        <v>374</v>
      </c>
    </row>
    <row r="27" spans="2:4" s="125" customFormat="1">
      <c r="B27" s="126" t="s">
        <v>301</v>
      </c>
      <c r="C27" s="123" t="s">
        <v>302</v>
      </c>
      <c r="D27" s="124" t="s">
        <v>375</v>
      </c>
    </row>
    <row r="28" spans="2:4" s="125" customFormat="1">
      <c r="B28" s="126" t="s">
        <v>303</v>
      </c>
      <c r="C28" s="123" t="s">
        <v>304</v>
      </c>
      <c r="D28" s="124" t="s">
        <v>376</v>
      </c>
    </row>
    <row r="29" spans="2:4" s="125" customFormat="1" ht="46.9">
      <c r="B29" s="126" t="s">
        <v>305</v>
      </c>
      <c r="C29" s="123" t="s">
        <v>306</v>
      </c>
      <c r="D29" s="124" t="s">
        <v>377</v>
      </c>
    </row>
    <row r="30" spans="2:4" s="125" customFormat="1" ht="31.15">
      <c r="B30" s="126" t="s">
        <v>307</v>
      </c>
      <c r="C30" s="123" t="s">
        <v>308</v>
      </c>
      <c r="D30" s="124" t="s">
        <v>378</v>
      </c>
    </row>
    <row r="31" spans="2:4" s="125" customFormat="1">
      <c r="B31" s="126" t="s">
        <v>309</v>
      </c>
      <c r="C31" s="123" t="s">
        <v>310</v>
      </c>
      <c r="D31" s="124" t="s">
        <v>379</v>
      </c>
    </row>
    <row r="32" spans="2:4" s="125" customFormat="1">
      <c r="B32" s="126" t="s">
        <v>311</v>
      </c>
      <c r="C32" s="123" t="s">
        <v>312</v>
      </c>
      <c r="D32" s="124" t="s">
        <v>380</v>
      </c>
    </row>
    <row r="33" spans="2:4" s="125" customFormat="1">
      <c r="B33" s="126" t="s">
        <v>381</v>
      </c>
      <c r="C33" s="123" t="s">
        <v>314</v>
      </c>
      <c r="D33" s="124" t="s">
        <v>382</v>
      </c>
    </row>
    <row r="34" spans="2:4" s="125" customFormat="1" ht="31.15">
      <c r="B34" s="126" t="s">
        <v>315</v>
      </c>
      <c r="C34" s="123" t="s">
        <v>316</v>
      </c>
      <c r="D34" s="124" t="s">
        <v>383</v>
      </c>
    </row>
    <row r="35" spans="2:4" s="125" customFormat="1" ht="46.9">
      <c r="B35" s="126" t="s">
        <v>317</v>
      </c>
      <c r="C35" s="123" t="s">
        <v>318</v>
      </c>
      <c r="D35" s="124" t="s">
        <v>384</v>
      </c>
    </row>
    <row r="36" spans="2:4" s="125" customFormat="1">
      <c r="B36" s="126" t="s">
        <v>319</v>
      </c>
      <c r="C36" s="123" t="s">
        <v>320</v>
      </c>
      <c r="D36" s="124" t="s">
        <v>385</v>
      </c>
    </row>
    <row r="37" spans="2:4" s="125" customFormat="1" ht="31.15">
      <c r="B37" s="126" t="s">
        <v>321</v>
      </c>
      <c r="C37" s="123" t="s">
        <v>322</v>
      </c>
      <c r="D37" s="126" t="s">
        <v>386</v>
      </c>
    </row>
    <row r="38" spans="2:4" s="125" customFormat="1" ht="31.15">
      <c r="B38" s="126" t="s">
        <v>323</v>
      </c>
      <c r="C38" s="123" t="s">
        <v>324</v>
      </c>
      <c r="D38" s="124" t="s">
        <v>387</v>
      </c>
    </row>
    <row r="39" spans="2:4" s="125" customFormat="1" ht="62.45">
      <c r="B39" s="126" t="s">
        <v>325</v>
      </c>
      <c r="C39" s="123" t="s">
        <v>326</v>
      </c>
      <c r="D39" s="124" t="s">
        <v>388</v>
      </c>
    </row>
    <row r="40" spans="2:4" s="125" customFormat="1">
      <c r="B40" s="126" t="s">
        <v>389</v>
      </c>
      <c r="C40" s="123" t="s">
        <v>327</v>
      </c>
      <c r="D40" s="118" t="s">
        <v>390</v>
      </c>
    </row>
    <row r="41" spans="2:4" s="125" customFormat="1" ht="31.15">
      <c r="B41" s="126" t="s">
        <v>391</v>
      </c>
      <c r="C41" s="123" t="s">
        <v>330</v>
      </c>
      <c r="D41" s="124" t="s">
        <v>392</v>
      </c>
    </row>
    <row r="42" spans="2:4" s="125" customFormat="1">
      <c r="B42" s="126" t="s">
        <v>331</v>
      </c>
      <c r="C42" s="123" t="s">
        <v>332</v>
      </c>
      <c r="D42" s="124" t="s">
        <v>393</v>
      </c>
    </row>
    <row r="43" spans="2:4" s="125" customFormat="1" ht="31.15">
      <c r="B43" s="126" t="s">
        <v>394</v>
      </c>
      <c r="C43" s="123" t="s">
        <v>334</v>
      </c>
      <c r="D43" s="124" t="s">
        <v>395</v>
      </c>
    </row>
    <row r="44" spans="2:4" s="125" customFormat="1">
      <c r="B44" s="126" t="s">
        <v>396</v>
      </c>
      <c r="C44" s="123" t="s">
        <v>336</v>
      </c>
      <c r="D44" s="124" t="s">
        <v>397</v>
      </c>
    </row>
    <row r="45" spans="2:4">
      <c r="B45" s="125"/>
      <c r="C45" s="125"/>
      <c r="D45" s="125"/>
    </row>
  </sheetData>
  <sheetProtection algorithmName="SHA-512" hashValue="CsCFsiXxNFrvFmFxunt5ATREs5YhDtIcCQrrylpqBrTMTSZxBJgear9BcpYHD//xl7xU3qtLd2HlSL/y8hMq8g==" saltValue="u83SkRfe8dIa5ZLApMJNCg==" spinCount="100000" sheet="1" objects="1" scenarios="1"/>
  <sortState xmlns:xlrd2="http://schemas.microsoft.com/office/spreadsheetml/2017/richdata2" ref="B8:D43">
    <sortCondition ref="C9:C43"/>
  </sortState>
  <mergeCells count="3">
    <mergeCell ref="D8:D10"/>
    <mergeCell ref="B2:D2"/>
    <mergeCell ref="B4:D4"/>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1" id="{7C98BCFA-ED02-47A5-809D-56C8CB342FC2}">
            <xm:f>'2. Agency Info'!$K$32="You are not eligible to apply for Peel's CWELCC expansion program. We will only accept CWELCC expansion applications from agencies that have a max of 2 inactive homes in their assigned capacity in Peel"</xm:f>
            <x14:dxf>
              <font>
                <color theme="0" tint="-0.499984740745262"/>
              </font>
              <fill>
                <patternFill patternType="gray0625">
                  <fgColor theme="0" tint="-0.14996795556505021"/>
                  <bgColor theme="0" tint="-4.9989318521683403E-2"/>
                </patternFill>
              </fill>
            </x14:dxf>
          </x14:cfRule>
          <xm:sqref>A1:XFD1048576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D35FF-548E-4FAE-82F5-26E93423211E}">
  <sheetPr codeName="Sheet10">
    <tabColor theme="7" tint="0.39997558519241921"/>
  </sheetPr>
  <dimension ref="B1:K59"/>
  <sheetViews>
    <sheetView showGridLines="0" zoomScaleNormal="100" workbookViewId="0">
      <selection activeCell="C26" sqref="C26:D26"/>
    </sheetView>
  </sheetViews>
  <sheetFormatPr defaultColWidth="8.5703125" defaultRowHeight="15" customHeight="1"/>
  <cols>
    <col min="1" max="1" width="5.85546875" style="1" customWidth="1"/>
    <col min="2" max="2" width="3.42578125" style="1" customWidth="1"/>
    <col min="3" max="3" width="2.5703125" style="1" customWidth="1"/>
    <col min="4" max="4" width="5.42578125" style="1" customWidth="1"/>
    <col min="5" max="5" width="2.42578125" style="1" customWidth="1"/>
    <col min="6" max="6" width="119" style="1" customWidth="1"/>
    <col min="7" max="7" width="3.42578125" style="1" customWidth="1"/>
    <col min="8" max="8" width="5.85546875" style="1" customWidth="1"/>
    <col min="9" max="16384" width="8.5703125" style="1"/>
  </cols>
  <sheetData>
    <row r="1" spans="2:7" ht="14.45"/>
    <row r="2" spans="2:7" ht="28.9" customHeight="1">
      <c r="B2" s="337" t="s">
        <v>398</v>
      </c>
      <c r="C2" s="337"/>
      <c r="D2" s="337"/>
      <c r="E2" s="337"/>
      <c r="F2" s="337"/>
      <c r="G2" s="337"/>
    </row>
    <row r="3" spans="2:7" ht="28.9" customHeight="1">
      <c r="B3" s="337"/>
      <c r="C3" s="337"/>
      <c r="D3" s="337"/>
      <c r="E3" s="337"/>
      <c r="F3" s="337"/>
      <c r="G3" s="337"/>
    </row>
    <row r="4" spans="2:7" ht="14.45"/>
    <row r="5" spans="2:7" ht="15.6">
      <c r="B5" s="342" t="str">
        <f>'1. Program Description'!$B$6</f>
        <v>Please fill out all green cells. Failure to submit a complete application will result in delays in processing your request</v>
      </c>
      <c r="C5" s="342"/>
      <c r="D5" s="342"/>
      <c r="E5" s="342"/>
      <c r="F5" s="342"/>
      <c r="G5" s="342"/>
    </row>
    <row r="6" spans="2:7" ht="14.45"/>
    <row r="7" spans="2:7" ht="15.6">
      <c r="B7" s="3" t="s">
        <v>110</v>
      </c>
      <c r="C7" s="3"/>
      <c r="D7" s="3"/>
      <c r="E7" s="3"/>
      <c r="F7" s="176" t="str">
        <f>IF(ISBLANK('2. Agency Info'!E10),"",'2. Agency Info'!E10)</f>
        <v/>
      </c>
      <c r="G7" s="177"/>
    </row>
    <row r="8" spans="2:7" ht="15.6">
      <c r="B8" s="5"/>
      <c r="C8" s="5"/>
      <c r="D8" s="5"/>
      <c r="E8" s="5"/>
      <c r="F8" s="5"/>
      <c r="G8" s="5"/>
    </row>
    <row r="9" spans="2:7" s="3" customFormat="1" ht="15.6">
      <c r="B9" s="292" t="s">
        <v>399</v>
      </c>
      <c r="C9" s="292"/>
      <c r="D9" s="292"/>
      <c r="E9" s="292"/>
      <c r="F9" s="292"/>
      <c r="G9" s="292"/>
    </row>
    <row r="10" spans="2:7" s="3" customFormat="1" ht="15.6">
      <c r="B10" s="292"/>
      <c r="C10" s="292"/>
      <c r="D10" s="292"/>
      <c r="E10" s="292"/>
      <c r="F10" s="292"/>
      <c r="G10" s="292"/>
    </row>
    <row r="11" spans="2:7" s="3" customFormat="1" ht="15.6">
      <c r="B11" s="292"/>
      <c r="C11" s="292"/>
      <c r="D11" s="292"/>
      <c r="E11" s="292"/>
      <c r="F11" s="292"/>
      <c r="G11" s="292"/>
    </row>
    <row r="12" spans="2:7" s="3" customFormat="1" ht="15.6">
      <c r="B12" s="292"/>
      <c r="C12" s="292"/>
      <c r="D12" s="292"/>
      <c r="E12" s="292"/>
      <c r="F12" s="292"/>
      <c r="G12" s="292"/>
    </row>
    <row r="13" spans="2:7" thickBot="1"/>
    <row r="14" spans="2:7" s="3" customFormat="1" ht="16.149999999999999" thickTop="1">
      <c r="B14" s="27"/>
      <c r="C14" s="28"/>
      <c r="D14" s="28"/>
      <c r="E14" s="28"/>
      <c r="F14" s="28"/>
      <c r="G14" s="29"/>
    </row>
    <row r="15" spans="2:7" s="3" customFormat="1" ht="41.45" customHeight="1">
      <c r="B15" s="30"/>
      <c r="D15" s="197" t="str">
        <f>IF(ISBLANK('2. Agency Info'!F34),"",'2. Agency Info'!F34)</f>
        <v/>
      </c>
      <c r="F15" s="3" t="s">
        <v>400</v>
      </c>
      <c r="G15" s="31"/>
    </row>
    <row r="16" spans="2:7" s="3" customFormat="1" ht="15.6" customHeight="1">
      <c r="B16" s="30"/>
      <c r="G16" s="31"/>
    </row>
    <row r="17" spans="2:7" s="3" customFormat="1" ht="15.6">
      <c r="B17" s="30"/>
      <c r="C17" s="355" t="s">
        <v>401</v>
      </c>
      <c r="D17" s="356"/>
      <c r="E17" s="356"/>
      <c r="F17" s="357"/>
      <c r="G17" s="31"/>
    </row>
    <row r="18" spans="2:7" s="3" customFormat="1" ht="15.6">
      <c r="B18" s="30"/>
      <c r="C18" s="339" t="s">
        <v>402</v>
      </c>
      <c r="D18" s="340"/>
      <c r="E18" s="340"/>
      <c r="F18" s="341"/>
      <c r="G18" s="31"/>
    </row>
    <row r="19" spans="2:7" s="3" customFormat="1" ht="15.6">
      <c r="B19" s="30"/>
      <c r="C19" s="339"/>
      <c r="D19" s="340"/>
      <c r="E19" s="340"/>
      <c r="F19" s="341"/>
      <c r="G19" s="31"/>
    </row>
    <row r="20" spans="2:7" s="3" customFormat="1" ht="15.6">
      <c r="B20" s="30"/>
      <c r="C20" s="339"/>
      <c r="D20" s="340"/>
      <c r="E20" s="340"/>
      <c r="F20" s="341"/>
      <c r="G20" s="31"/>
    </row>
    <row r="21" spans="2:7" s="3" customFormat="1" ht="15.6">
      <c r="B21" s="30"/>
      <c r="C21" s="339" t="s">
        <v>403</v>
      </c>
      <c r="D21" s="340"/>
      <c r="E21" s="340"/>
      <c r="F21" s="341"/>
      <c r="G21" s="31"/>
    </row>
    <row r="22" spans="2:7" s="3" customFormat="1" ht="15.6">
      <c r="B22" s="30"/>
      <c r="C22" s="349" t="s">
        <v>404</v>
      </c>
      <c r="D22" s="350"/>
      <c r="E22" s="350"/>
      <c r="F22" s="351"/>
      <c r="G22" s="31"/>
    </row>
    <row r="23" spans="2:7" ht="25.15" customHeight="1">
      <c r="B23" s="198"/>
      <c r="G23" s="199"/>
    </row>
    <row r="24" spans="2:7" ht="21">
      <c r="B24" s="198"/>
      <c r="C24" s="352" t="s">
        <v>405</v>
      </c>
      <c r="D24" s="352"/>
      <c r="E24" s="352"/>
      <c r="F24" s="352"/>
      <c r="G24" s="199"/>
    </row>
    <row r="25" spans="2:7" s="3" customFormat="1" ht="15.6">
      <c r="B25" s="30"/>
      <c r="C25" s="200"/>
      <c r="D25" s="200"/>
      <c r="G25" s="31"/>
    </row>
    <row r="26" spans="2:7" s="3" customFormat="1" ht="15.6">
      <c r="B26" s="30"/>
      <c r="C26" s="353"/>
      <c r="D26" s="354"/>
      <c r="F26" s="225" t="s">
        <v>406</v>
      </c>
      <c r="G26" s="31"/>
    </row>
    <row r="27" spans="2:7" s="3" customFormat="1" ht="15.6">
      <c r="B27" s="30"/>
      <c r="D27" s="5"/>
      <c r="F27" s="225"/>
      <c r="G27" s="31"/>
    </row>
    <row r="28" spans="2:7" s="3" customFormat="1" ht="15.6">
      <c r="B28" s="30"/>
      <c r="D28" s="5"/>
      <c r="F28" s="13"/>
      <c r="G28" s="31"/>
    </row>
    <row r="29" spans="2:7" s="3" customFormat="1" ht="15.6">
      <c r="B29" s="30"/>
      <c r="C29" s="277" t="s">
        <v>407</v>
      </c>
      <c r="D29" s="277"/>
      <c r="E29" s="277"/>
      <c r="F29" s="277"/>
      <c r="G29" s="31"/>
    </row>
    <row r="30" spans="2:7" ht="25.15" customHeight="1">
      <c r="B30" s="198"/>
      <c r="G30" s="199"/>
    </row>
    <row r="31" spans="2:7" ht="21">
      <c r="B31" s="198"/>
      <c r="C31" s="352" t="s">
        <v>408</v>
      </c>
      <c r="D31" s="352"/>
      <c r="E31" s="352"/>
      <c r="F31" s="352"/>
      <c r="G31" s="199"/>
    </row>
    <row r="32" spans="2:7" s="3" customFormat="1" ht="15.6">
      <c r="B32" s="30"/>
      <c r="C32" s="5"/>
      <c r="D32" s="5"/>
      <c r="E32" s="5"/>
      <c r="F32" s="5"/>
      <c r="G32" s="31"/>
    </row>
    <row r="33" spans="2:7" s="3" customFormat="1" ht="15.6">
      <c r="B33" s="30"/>
      <c r="C33" s="225" t="s">
        <v>409</v>
      </c>
      <c r="D33" s="225"/>
      <c r="E33" s="225"/>
      <c r="F33" s="225"/>
      <c r="G33" s="31"/>
    </row>
    <row r="34" spans="2:7" s="3" customFormat="1" ht="15.6">
      <c r="B34" s="30"/>
      <c r="C34" s="225"/>
      <c r="D34" s="225"/>
      <c r="E34" s="225"/>
      <c r="F34" s="225"/>
      <c r="G34" s="31"/>
    </row>
    <row r="35" spans="2:7" s="3" customFormat="1" ht="15.6">
      <c r="B35" s="30"/>
      <c r="D35" s="201" t="s">
        <v>410</v>
      </c>
      <c r="E35" s="277" t="s">
        <v>411</v>
      </c>
      <c r="F35" s="277"/>
      <c r="G35" s="31"/>
    </row>
    <row r="36" spans="2:7" s="3" customFormat="1" ht="15.6">
      <c r="B36" s="30"/>
      <c r="D36" s="201" t="s">
        <v>410</v>
      </c>
      <c r="E36" s="277" t="s">
        <v>412</v>
      </c>
      <c r="F36" s="277"/>
      <c r="G36" s="31"/>
    </row>
    <row r="37" spans="2:7" s="3" customFormat="1" ht="15.6">
      <c r="B37" s="30"/>
      <c r="D37" s="201" t="s">
        <v>410</v>
      </c>
      <c r="E37" s="277" t="s">
        <v>413</v>
      </c>
      <c r="F37" s="277"/>
      <c r="G37" s="31"/>
    </row>
    <row r="38" spans="2:7" s="3" customFormat="1" ht="15.6">
      <c r="B38" s="30"/>
      <c r="D38" s="201" t="s">
        <v>410</v>
      </c>
      <c r="E38" s="277" t="s">
        <v>414</v>
      </c>
      <c r="F38" s="277"/>
      <c r="G38" s="31"/>
    </row>
    <row r="39" spans="2:7" s="3" customFormat="1" ht="15.6">
      <c r="B39" s="30"/>
      <c r="D39" s="201" t="s">
        <v>410</v>
      </c>
      <c r="E39" s="277" t="s">
        <v>415</v>
      </c>
      <c r="F39" s="277"/>
      <c r="G39" s="31"/>
    </row>
    <row r="40" spans="2:7" s="3" customFormat="1" ht="15.6">
      <c r="B40" s="30"/>
      <c r="D40" s="201" t="s">
        <v>410</v>
      </c>
      <c r="E40" s="277" t="s">
        <v>416</v>
      </c>
      <c r="F40" s="277"/>
      <c r="G40" s="31"/>
    </row>
    <row r="41" spans="2:7" s="3" customFormat="1" ht="15.6">
      <c r="B41" s="30"/>
      <c r="G41" s="31"/>
    </row>
    <row r="42" spans="2:7" s="3" customFormat="1" ht="15.6">
      <c r="B42" s="30"/>
      <c r="C42" s="343"/>
      <c r="D42" s="344"/>
      <c r="E42" s="344"/>
      <c r="F42" s="344"/>
      <c r="G42" s="31"/>
    </row>
    <row r="43" spans="2:7" s="3" customFormat="1" ht="15.6">
      <c r="B43" s="30"/>
      <c r="C43" s="345"/>
      <c r="D43" s="346"/>
      <c r="E43" s="346"/>
      <c r="F43" s="346"/>
      <c r="G43" s="31"/>
    </row>
    <row r="44" spans="2:7" s="3" customFormat="1" ht="15.6">
      <c r="B44" s="30"/>
      <c r="C44" s="345"/>
      <c r="D44" s="346"/>
      <c r="E44" s="346"/>
      <c r="F44" s="346"/>
      <c r="G44" s="31"/>
    </row>
    <row r="45" spans="2:7" s="3" customFormat="1" ht="15.6">
      <c r="B45" s="30"/>
      <c r="C45" s="347"/>
      <c r="D45" s="348"/>
      <c r="E45" s="348"/>
      <c r="F45" s="348"/>
      <c r="G45" s="31"/>
    </row>
    <row r="46" spans="2:7" s="3" customFormat="1" ht="25.15" customHeight="1">
      <c r="B46" s="30"/>
      <c r="F46" s="4"/>
      <c r="G46" s="31"/>
    </row>
    <row r="47" spans="2:7" ht="21">
      <c r="B47" s="198"/>
      <c r="C47" s="352" t="s">
        <v>417</v>
      </c>
      <c r="D47" s="352"/>
      <c r="E47" s="352"/>
      <c r="F47" s="352"/>
      <c r="G47" s="199"/>
    </row>
    <row r="48" spans="2:7" s="3" customFormat="1" ht="15.6">
      <c r="B48" s="30"/>
      <c r="C48" s="5"/>
      <c r="D48" s="5"/>
      <c r="E48" s="5"/>
      <c r="F48" s="5"/>
      <c r="G48" s="31"/>
    </row>
    <row r="49" spans="2:11" s="3" customFormat="1" ht="15.6">
      <c r="B49" s="30"/>
      <c r="C49" s="15" t="s">
        <v>418</v>
      </c>
      <c r="D49" s="5"/>
      <c r="E49" s="5"/>
      <c r="F49" s="5"/>
      <c r="G49" s="31"/>
    </row>
    <row r="50" spans="2:11" s="3" customFormat="1" ht="15.6">
      <c r="B50" s="30"/>
      <c r="C50" s="15"/>
      <c r="D50" s="202" t="s">
        <v>410</v>
      </c>
      <c r="E50" s="277" t="s">
        <v>419</v>
      </c>
      <c r="F50" s="277"/>
      <c r="G50" s="31"/>
    </row>
    <row r="51" spans="2:11" s="3" customFormat="1" ht="15.6">
      <c r="B51" s="30"/>
      <c r="D51" s="202" t="s">
        <v>410</v>
      </c>
      <c r="E51" s="277" t="s">
        <v>420</v>
      </c>
      <c r="F51" s="277"/>
      <c r="G51" s="31"/>
      <c r="K51" s="203"/>
    </row>
    <row r="52" spans="2:11" s="3" customFormat="1" ht="15.6">
      <c r="B52" s="30"/>
      <c r="D52" s="202" t="s">
        <v>410</v>
      </c>
      <c r="E52" s="277" t="s">
        <v>421</v>
      </c>
      <c r="F52" s="277"/>
      <c r="G52" s="31"/>
      <c r="K52" s="203"/>
    </row>
    <row r="53" spans="2:11" s="3" customFormat="1" ht="15.6">
      <c r="B53" s="30"/>
      <c r="D53" s="202" t="s">
        <v>410</v>
      </c>
      <c r="E53" s="15" t="s">
        <v>422</v>
      </c>
      <c r="F53" s="15"/>
      <c r="G53" s="31"/>
      <c r="K53" s="204"/>
    </row>
    <row r="54" spans="2:11" s="3" customFormat="1" ht="15.6">
      <c r="B54" s="30"/>
      <c r="D54" s="202" t="s">
        <v>410</v>
      </c>
      <c r="E54" s="225" t="s">
        <v>423</v>
      </c>
      <c r="F54" s="225"/>
      <c r="G54" s="31"/>
      <c r="K54" s="204"/>
    </row>
    <row r="55" spans="2:11" s="3" customFormat="1" ht="15.6">
      <c r="B55" s="30"/>
      <c r="D55" s="202"/>
      <c r="E55" s="225"/>
      <c r="F55" s="225"/>
      <c r="G55" s="31"/>
      <c r="K55" s="204"/>
    </row>
    <row r="56" spans="2:11" s="3" customFormat="1" ht="15.6">
      <c r="B56" s="30"/>
      <c r="D56" s="202" t="s">
        <v>410</v>
      </c>
      <c r="E56" s="225" t="s">
        <v>424</v>
      </c>
      <c r="F56" s="225"/>
      <c r="G56" s="31"/>
      <c r="K56" s="204"/>
    </row>
    <row r="57" spans="2:11" s="3" customFormat="1" ht="15.6">
      <c r="B57" s="30"/>
      <c r="D57" s="202"/>
      <c r="E57" s="225"/>
      <c r="F57" s="225"/>
      <c r="G57" s="31"/>
      <c r="K57" s="205"/>
    </row>
    <row r="58" spans="2:11" s="3" customFormat="1" ht="16.149999999999999" thickBot="1">
      <c r="B58" s="32"/>
      <c r="C58" s="33"/>
      <c r="D58" s="33"/>
      <c r="E58" s="33"/>
      <c r="F58" s="33"/>
      <c r="G58" s="34"/>
    </row>
    <row r="59" spans="2:11" ht="15" customHeight="1" thickTop="1"/>
  </sheetData>
  <sheetProtection algorithmName="SHA-512" hashValue="/osF4tOXkfAuA0KmJh3mLQUT0wMJkTtMRUL0f2C34Jhzxs6Li0kV+THkMICPPSblKOkgZo6ld6z5vvOS5I/r7g==" saltValue="vzRKNWbfx/AwhPgECgBrJw==" spinCount="100000" sheet="1" objects="1" scenarios="1"/>
  <mergeCells count="26">
    <mergeCell ref="E56:F57"/>
    <mergeCell ref="E50:F50"/>
    <mergeCell ref="C18:F20"/>
    <mergeCell ref="C17:F17"/>
    <mergeCell ref="C47:F47"/>
    <mergeCell ref="E54:F55"/>
    <mergeCell ref="E38:F38"/>
    <mergeCell ref="E39:F39"/>
    <mergeCell ref="E40:F40"/>
    <mergeCell ref="E52:F52"/>
    <mergeCell ref="B2:G3"/>
    <mergeCell ref="C21:F21"/>
    <mergeCell ref="B9:G12"/>
    <mergeCell ref="B5:G5"/>
    <mergeCell ref="E51:F51"/>
    <mergeCell ref="C42:F45"/>
    <mergeCell ref="C22:F22"/>
    <mergeCell ref="C29:F29"/>
    <mergeCell ref="C24:F24"/>
    <mergeCell ref="E35:F35"/>
    <mergeCell ref="C26:D26"/>
    <mergeCell ref="C31:F31"/>
    <mergeCell ref="C33:F34"/>
    <mergeCell ref="F26:F27"/>
    <mergeCell ref="E36:F36"/>
    <mergeCell ref="E37:F37"/>
  </mergeCells>
  <conditionalFormatting sqref="A1:XFD6 A7:F7 H7:XFD7 A8:XFD28 A29:C29 G29:XFD29 A30:XFD50 A51:J57 L51:XFD57 A58:XFD1048576">
    <cfRule type="expression" dxfId="7" priority="2">
      <formula>OR(Auspice="Non-profit",Licensing_Status="FP_Existing_Licence_Opt_In")</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37C83C03-B344-4515-9FA2-E0BFC43A1D83}">
            <xm:f>'2. Agency Info'!$K$32="You are not eligible to apply for Peel's CWELCC expansion program. We will only accept CWELCC expansion applications from agencies that have a max of 2 inactive homes in their assigned capacity in Peel"</xm:f>
            <x14:dxf>
              <font>
                <color theme="0" tint="-0.499984740745262"/>
              </font>
              <fill>
                <patternFill patternType="gray0625">
                  <fgColor theme="0" tint="-0.14996795556505021"/>
                  <bgColor theme="0" tint="-4.9989318521683403E-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5E52CD5-0F4C-4E12-8292-D21D9FE67A1F}">
          <x14:formula1>
            <xm:f>Dropdowns!$B$97:$B$98</xm:f>
          </x14:formula1>
          <xm:sqref>C26:D26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DD00-1095-4A6C-A78C-2450455D6EB9}">
  <sheetPr codeName="Sheet2">
    <tabColor theme="7" tint="0.39997558519241921"/>
  </sheetPr>
  <dimension ref="B2:G44"/>
  <sheetViews>
    <sheetView showGridLines="0" zoomScaleNormal="100" workbookViewId="0">
      <selection activeCell="F10" sqref="F10"/>
    </sheetView>
  </sheetViews>
  <sheetFormatPr defaultColWidth="8.5703125" defaultRowHeight="15.6"/>
  <cols>
    <col min="1" max="1" width="5.85546875" style="3" customWidth="1"/>
    <col min="2" max="2" width="3.85546875" style="3" customWidth="1"/>
    <col min="3" max="3" width="8.5703125" style="3"/>
    <col min="4" max="4" width="50.5703125" style="3" customWidth="1"/>
    <col min="5" max="5" width="13.5703125" style="3" customWidth="1"/>
    <col min="6" max="6" width="20.42578125" style="3" customWidth="1"/>
    <col min="7" max="7" width="3.85546875" style="3" customWidth="1"/>
    <col min="8" max="8" width="5.85546875" style="3" customWidth="1"/>
    <col min="9" max="16384" width="8.5703125" style="3"/>
  </cols>
  <sheetData>
    <row r="2" spans="2:7" ht="28.9" customHeight="1">
      <c r="B2" s="297" t="s">
        <v>92</v>
      </c>
      <c r="C2" s="297"/>
      <c r="D2" s="297"/>
      <c r="E2" s="297"/>
      <c r="F2" s="297"/>
      <c r="G2" s="297"/>
    </row>
    <row r="3" spans="2:7">
      <c r="B3" s="59"/>
      <c r="C3" s="59"/>
      <c r="D3" s="59"/>
      <c r="E3" s="59"/>
      <c r="F3" s="59"/>
      <c r="G3" s="59"/>
    </row>
    <row r="4" spans="2:7">
      <c r="B4" s="213" t="s">
        <v>425</v>
      </c>
      <c r="C4" s="213"/>
      <c r="D4" s="213"/>
      <c r="E4" s="213"/>
      <c r="F4" s="213"/>
      <c r="G4" s="213"/>
    </row>
    <row r="5" spans="2:7">
      <c r="B5" s="213"/>
      <c r="C5" s="213"/>
      <c r="D5" s="213"/>
      <c r="E5" s="213"/>
      <c r="F5" s="213"/>
      <c r="G5" s="213"/>
    </row>
    <row r="6" spans="2:7" ht="15" customHeight="1" thickBot="1"/>
    <row r="7" spans="2:7" ht="15" customHeight="1" thickTop="1">
      <c r="B7" s="16"/>
      <c r="C7" s="17"/>
      <c r="D7" s="17"/>
      <c r="E7" s="17"/>
      <c r="F7" s="17"/>
      <c r="G7" s="18"/>
    </row>
    <row r="8" spans="2:7" ht="28.9" customHeight="1">
      <c r="B8" s="19"/>
      <c r="C8" s="229" t="s">
        <v>426</v>
      </c>
      <c r="D8" s="229"/>
      <c r="E8" s="229"/>
      <c r="F8" s="229"/>
      <c r="G8" s="20"/>
    </row>
    <row r="9" spans="2:7" ht="15" customHeight="1">
      <c r="B9" s="19"/>
      <c r="G9" s="20"/>
    </row>
    <row r="10" spans="2:7" ht="25.15" customHeight="1">
      <c r="B10" s="19"/>
      <c r="C10" s="71" t="s">
        <v>427</v>
      </c>
      <c r="D10" s="361" t="s">
        <v>428</v>
      </c>
      <c r="E10" s="362"/>
      <c r="F10" s="14" t="str">
        <f>IF('1. Program Description'!C14="Please fill in all green cells above","REQUIRED","✔")</f>
        <v>REQUIRED</v>
      </c>
      <c r="G10" s="20"/>
    </row>
    <row r="11" spans="2:7" ht="25.15" customHeight="1">
      <c r="B11" s="19"/>
      <c r="C11" s="71" t="s">
        <v>429</v>
      </c>
      <c r="D11" s="361" t="s">
        <v>109</v>
      </c>
      <c r="E11" s="362"/>
      <c r="F11" s="14" t="str">
        <f>IF(OR('2. Agency Info'!E10="",'2. Agency Info'!E12="",'2. Agency Info'!E14="",'2. Agency Info'!E16="",'2. Agency Info'!E18="",'2. Agency Info'!E20="",'2. Agency Info'!E22="",'2. Agency Info'!E24=""),"REQUIRED","✔")</f>
        <v>REQUIRED</v>
      </c>
      <c r="G11" s="20"/>
    </row>
    <row r="12" spans="2:7" ht="25.15" customHeight="1">
      <c r="B12" s="19"/>
      <c r="C12" s="71" t="s">
        <v>429</v>
      </c>
      <c r="D12" s="361" t="s">
        <v>120</v>
      </c>
      <c r="E12" s="362"/>
      <c r="F12" s="14" t="str">
        <f>IF(OR('2. Agency Info'!F34="",'2. Agency Info'!F46="",'2. Agency Info'!E54="",'2. Agency Info'!E55="",'2. Agency Info'!E56="",'2. Agency Info'!E57="",'2. Agency Info'!E58="",'2. Agency Info'!B95="",'2. Agency Info'!B100="",'2. Agency Info'!H122="",'2. Agency Info'!B136="",'2. Agency Info'!B158=""),"REQUIRED","✔")</f>
        <v>REQUIRED</v>
      </c>
      <c r="G12" s="20"/>
    </row>
    <row r="13" spans="2:7" ht="25.15" customHeight="1">
      <c r="B13" s="19"/>
      <c r="C13" s="71" t="s">
        <v>429</v>
      </c>
      <c r="D13" s="24" t="s">
        <v>430</v>
      </c>
      <c r="E13" s="25"/>
      <c r="F13" s="14" t="str">
        <f>IF(OR(Licensing_Status=Dropdowns!$B$4,Licensing_Status=Dropdowns!$C$4),"N/A",IF(OR('2. Agency Info'!F32=0,'2. Agency Info'!F33=0),"REQUIRED","✔"))</f>
        <v>REQUIRED</v>
      </c>
      <c r="G13" s="20"/>
    </row>
    <row r="14" spans="2:7" ht="25.15" customHeight="1">
      <c r="B14" s="19"/>
      <c r="C14" s="71" t="s">
        <v>429</v>
      </c>
      <c r="D14" s="24" t="s">
        <v>431</v>
      </c>
      <c r="E14" s="25"/>
      <c r="F14" s="14" t="str">
        <f>IF('2. Agency Info'!H122="","REQUIRED","✔")</f>
        <v>REQUIRED</v>
      </c>
      <c r="G14" s="20"/>
    </row>
    <row r="15" spans="2:7" ht="25.15" customHeight="1">
      <c r="B15" s="19"/>
      <c r="C15" s="71" t="s">
        <v>429</v>
      </c>
      <c r="D15" s="361" t="s">
        <v>432</v>
      </c>
      <c r="E15" s="362"/>
      <c r="F15" s="14" t="str">
        <f>IF('2. Agency Info'!B158="","REQUIRED","✔")</f>
        <v>REQUIRED</v>
      </c>
      <c r="G15" s="20"/>
    </row>
    <row r="16" spans="2:7" ht="25.15" customHeight="1">
      <c r="B16" s="19"/>
      <c r="C16" s="71" t="s">
        <v>433</v>
      </c>
      <c r="D16" s="361" t="s">
        <v>434</v>
      </c>
      <c r="E16" s="362"/>
      <c r="F16" s="14" t="str">
        <f>IF(OR('3a. Financial Reporting'!P22=0,'3a. Financial Reporting'!P81=0),"REQUIRED", "✔")</f>
        <v>REQUIRED</v>
      </c>
      <c r="G16" s="20"/>
    </row>
    <row r="17" spans="2:7" ht="25.15" customHeight="1">
      <c r="B17" s="19"/>
      <c r="C17" s="71" t="s">
        <v>435</v>
      </c>
      <c r="D17" s="359" t="s">
        <v>436</v>
      </c>
      <c r="E17" s="360"/>
      <c r="F17" s="69" t="str">
        <f>IF(OR('4. LHCC Expansion Grant'!C26="",'4. LHCC Expansion Grant'!C4=""),"Optional","✔")</f>
        <v>Optional</v>
      </c>
      <c r="G17" s="20"/>
    </row>
    <row r="18" spans="2:7" ht="15" customHeight="1" thickBot="1">
      <c r="B18" s="21"/>
      <c r="C18" s="22"/>
      <c r="D18" s="22"/>
      <c r="E18" s="22"/>
      <c r="F18" s="22"/>
      <c r="G18" s="23"/>
    </row>
    <row r="19" spans="2:7" ht="41.45" customHeight="1" thickTop="1" thickBot="1"/>
    <row r="20" spans="2:7" ht="16.149999999999999" thickTop="1">
      <c r="B20" s="27"/>
      <c r="C20" s="28"/>
      <c r="D20" s="60"/>
      <c r="E20" s="61"/>
      <c r="F20" s="28"/>
      <c r="G20" s="29"/>
    </row>
    <row r="21" spans="2:7" ht="28.9" customHeight="1">
      <c r="B21" s="30"/>
      <c r="C21" s="229" t="s">
        <v>437</v>
      </c>
      <c r="D21" s="229"/>
      <c r="E21" s="229"/>
      <c r="F21" s="229"/>
      <c r="G21" s="31"/>
    </row>
    <row r="22" spans="2:7" ht="18">
      <c r="B22" s="30"/>
      <c r="C22" s="62"/>
      <c r="D22" s="62"/>
      <c r="E22" s="62"/>
      <c r="F22" s="62"/>
      <c r="G22" s="31"/>
    </row>
    <row r="23" spans="2:7" ht="31.15">
      <c r="B23" s="30"/>
      <c r="C23" s="363" t="s">
        <v>438</v>
      </c>
      <c r="D23" s="364"/>
      <c r="E23" s="63" t="s">
        <v>439</v>
      </c>
      <c r="F23" s="64" t="s">
        <v>440</v>
      </c>
      <c r="G23" s="31"/>
    </row>
    <row r="24" spans="2:7" ht="30" customHeight="1">
      <c r="B24" s="30"/>
      <c r="C24" s="358" t="s">
        <v>441</v>
      </c>
      <c r="D24" s="358"/>
      <c r="E24" s="58" t="str">
        <f>IF(ISBLANK(F24),"Please attach","✔")</f>
        <v>Please attach</v>
      </c>
      <c r="F24" s="9"/>
      <c r="G24" s="31"/>
    </row>
    <row r="25" spans="2:7" ht="30" customHeight="1">
      <c r="B25" s="30"/>
      <c r="C25" s="358" t="s">
        <v>442</v>
      </c>
      <c r="D25" s="358"/>
      <c r="E25" s="58" t="str">
        <f>IF(NOT(ISBLANK(F25)),"✔",IF(ISNUMBER(SEARCH("audited financial statements",'1. Program Description'!C14)),"Please attach","N/A"))</f>
        <v>N/A</v>
      </c>
      <c r="F25" s="9"/>
      <c r="G25" s="31"/>
    </row>
    <row r="26" spans="2:7">
      <c r="B26" s="30"/>
      <c r="C26" s="13"/>
      <c r="D26" s="13"/>
      <c r="E26" s="26"/>
      <c r="F26" s="5"/>
      <c r="G26" s="31"/>
    </row>
    <row r="27" spans="2:7">
      <c r="B27" s="30"/>
      <c r="C27" s="166" t="s">
        <v>128</v>
      </c>
      <c r="D27" s="167"/>
      <c r="E27" s="65"/>
      <c r="F27" s="66"/>
      <c r="G27" s="31"/>
    </row>
    <row r="28" spans="2:7">
      <c r="B28" s="30"/>
      <c r="C28" s="239" t="s">
        <v>443</v>
      </c>
      <c r="D28" s="240"/>
      <c r="E28" s="240"/>
      <c r="F28" s="241"/>
      <c r="G28" s="31"/>
    </row>
    <row r="29" spans="2:7">
      <c r="B29" s="30"/>
      <c r="C29" s="239"/>
      <c r="D29" s="240"/>
      <c r="E29" s="240"/>
      <c r="F29" s="241"/>
      <c r="G29" s="31"/>
    </row>
    <row r="30" spans="2:7">
      <c r="B30" s="30"/>
      <c r="C30" s="239" t="s">
        <v>444</v>
      </c>
      <c r="D30" s="240"/>
      <c r="E30" s="240"/>
      <c r="F30" s="241"/>
      <c r="G30" s="31"/>
    </row>
    <row r="31" spans="2:7">
      <c r="B31" s="30"/>
      <c r="C31" s="239"/>
      <c r="D31" s="240"/>
      <c r="E31" s="240"/>
      <c r="F31" s="241"/>
      <c r="G31" s="31"/>
    </row>
    <row r="32" spans="2:7">
      <c r="B32" s="30"/>
      <c r="C32" s="242"/>
      <c r="D32" s="243"/>
      <c r="E32" s="243"/>
      <c r="F32" s="244"/>
      <c r="G32" s="31"/>
    </row>
    <row r="33" spans="2:7" ht="16.149999999999999" thickBot="1">
      <c r="B33" s="32"/>
      <c r="C33" s="67"/>
      <c r="D33" s="68"/>
      <c r="E33" s="68"/>
      <c r="F33" s="33"/>
      <c r="G33" s="34"/>
    </row>
    <row r="34" spans="2:7" ht="21" customHeight="1" thickTop="1"/>
    <row r="35" spans="2:7" ht="15.6" customHeight="1">
      <c r="B35" s="365" t="s">
        <v>445</v>
      </c>
      <c r="C35" s="365"/>
      <c r="D35" s="365"/>
      <c r="E35" s="365"/>
      <c r="F35" s="365"/>
      <c r="G35" s="365"/>
    </row>
    <row r="36" spans="2:7">
      <c r="B36" s="365"/>
      <c r="C36" s="365"/>
      <c r="D36" s="365"/>
      <c r="E36" s="365"/>
      <c r="F36" s="365"/>
      <c r="G36" s="365"/>
    </row>
    <row r="37" spans="2:7">
      <c r="B37" s="15"/>
      <c r="C37" s="15"/>
      <c r="D37" s="15"/>
      <c r="E37" s="15"/>
      <c r="F37" s="15"/>
      <c r="G37" s="15"/>
    </row>
    <row r="38" spans="2:7">
      <c r="B38" s="292" t="s">
        <v>446</v>
      </c>
      <c r="C38" s="292"/>
      <c r="D38" s="292"/>
      <c r="E38" s="292"/>
      <c r="F38" s="292"/>
      <c r="G38" s="292"/>
    </row>
    <row r="39" spans="2:7">
      <c r="B39" s="292"/>
      <c r="C39" s="292"/>
      <c r="D39" s="292"/>
      <c r="E39" s="292"/>
      <c r="F39" s="292"/>
      <c r="G39" s="292"/>
    </row>
    <row r="40" spans="2:7">
      <c r="B40" s="292"/>
      <c r="C40" s="292"/>
      <c r="D40" s="292"/>
      <c r="E40" s="292"/>
      <c r="F40" s="292"/>
      <c r="G40" s="292"/>
    </row>
    <row r="41" spans="2:7">
      <c r="B41" s="292"/>
      <c r="C41" s="292"/>
      <c r="D41" s="292"/>
      <c r="E41" s="292"/>
      <c r="F41" s="292"/>
      <c r="G41" s="292"/>
    </row>
    <row r="42" spans="2:7">
      <c r="B42" s="292"/>
      <c r="C42" s="292"/>
      <c r="D42" s="292"/>
      <c r="E42" s="292"/>
      <c r="F42" s="292"/>
      <c r="G42" s="292"/>
    </row>
    <row r="44" spans="2:7" ht="19.899999999999999" customHeight="1">
      <c r="B44" s="210" t="s">
        <v>106</v>
      </c>
      <c r="C44" s="210"/>
      <c r="D44" s="210"/>
      <c r="E44" s="210"/>
      <c r="F44" s="210"/>
      <c r="G44" s="210"/>
    </row>
  </sheetData>
  <sheetProtection algorithmName="SHA-512" hashValue="dFlc/QyNrkL9aUc0TeYwYzGwX5795dBjMRjL1OV6lULz96RWwqsakSyZatUYeSPryKOI565hfUiJCWL41R87lw==" saltValue="063qx80kug6cIHbnXnTsZA==" spinCount="100000" sheet="1" objects="1" scenarios="1"/>
  <mergeCells count="18">
    <mergeCell ref="C30:F32"/>
    <mergeCell ref="B44:G44"/>
    <mergeCell ref="B38:G42"/>
    <mergeCell ref="B35:G36"/>
    <mergeCell ref="C28:F29"/>
    <mergeCell ref="B2:G2"/>
    <mergeCell ref="B4:G5"/>
    <mergeCell ref="C24:D24"/>
    <mergeCell ref="C25:D25"/>
    <mergeCell ref="D17:E17"/>
    <mergeCell ref="C21:F21"/>
    <mergeCell ref="C8:F8"/>
    <mergeCell ref="D11:E11"/>
    <mergeCell ref="D15:E15"/>
    <mergeCell ref="D16:E16"/>
    <mergeCell ref="C23:D23"/>
    <mergeCell ref="D12:E12"/>
    <mergeCell ref="D10:E10"/>
  </mergeCells>
  <phoneticPr fontId="10" type="noConversion"/>
  <conditionalFormatting sqref="E24:E25">
    <cfRule type="containsText" dxfId="5" priority="8" operator="containsText" text="Please Attach">
      <formula>NOT(ISERROR(SEARCH("Please Attach",E24)))</formula>
    </cfRule>
  </conditionalFormatting>
  <conditionalFormatting sqref="F10:F17">
    <cfRule type="cellIs" dxfId="4" priority="4" operator="equal">
      <formula>"REQUIRED"</formula>
    </cfRule>
  </conditionalFormatting>
  <conditionalFormatting sqref="F13">
    <cfRule type="expression" dxfId="3" priority="2">
      <formula>$F13="N/A"</formula>
    </cfRule>
  </conditionalFormatting>
  <conditionalFormatting sqref="F17">
    <cfRule type="expression" dxfId="2" priority="3">
      <formula>$F$17="✔"</formula>
    </cfRule>
  </conditionalFormatting>
  <conditionalFormatting sqref="F24:F25">
    <cfRule type="expression" dxfId="1" priority="5">
      <formula>$E24="N/A"</formula>
    </cfRule>
  </conditionalFormatting>
  <hyperlinks>
    <hyperlink ref="B44" r:id="rId1" display="EarlyYearsSystemDivision@peelregion.ca" xr:uid="{65F25BF8-180A-4C17-9FB9-1505A271FF6A}"/>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1" id="{3A939ED5-4C47-4541-9E38-026784B06DCF}">
            <xm:f>'2. Agency Info'!$K$32="You are not eligible to apply for Peel's CWELCC expansion program. We will only accept CWELCC expansion applications from agencies that have a max of 2 inactive homes in their assigned capacity in Peel"</xm:f>
            <x14:dxf>
              <font>
                <color theme="0" tint="-0.499984740745262"/>
              </font>
              <fill>
                <patternFill patternType="gray0625">
                  <fgColor theme="0" tint="-0.14996795556505021"/>
                  <bgColor theme="0" tint="-4.9989318521683403E-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7F1F67F-6FFB-49C6-A247-25ECBF277C99}">
          <x14:formula1>
            <xm:f>Dropdowns!$B$102:$B$103</xm:f>
          </x14:formula1>
          <xm:sqref>F24:F27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ROP Excel" ma:contentTypeID="0x010100DF4B35BAC0411AAD2A11D7CB3FAADABC00302608754ACBF14E9FCE3755CACEEB42" ma:contentTypeVersion="24" ma:contentTypeDescription="Basis of all company Excel documents." ma:contentTypeScope="" ma:versionID="392a5b09fad7c6da6cea2919b091be84">
  <xsd:schema xmlns:xsd="http://www.w3.org/2001/XMLSchema" xmlns:xs="http://www.w3.org/2001/XMLSchema" xmlns:p="http://schemas.microsoft.com/office/2006/metadata/properties" xmlns:ns2="11d9f893-bd86-46aa-b08f-804e88ddfc82" xmlns:ns3="4f1664f0-7c55-451b-a6d9-93e8473fc903" targetNamespace="http://schemas.microsoft.com/office/2006/metadata/properties" ma:root="true" ma:fieldsID="c20e7d40bdc30d2a95243485e2347d7e" ns2:_="" ns3:_="">
    <xsd:import namespace="11d9f893-bd86-46aa-b08f-804e88ddfc82"/>
    <xsd:import namespace="4f1664f0-7c55-451b-a6d9-93e8473fc903"/>
    <xsd:element name="properties">
      <xsd:complexType>
        <xsd:sequence>
          <xsd:element name="documentManagement">
            <xsd:complexType>
              <xsd:all>
                <xsd:element ref="ns2:_dlc_DocId" minOccurs="0"/>
                <xsd:element ref="ns2:_dlc_DocIdUrl" minOccurs="0"/>
                <xsd:element ref="ns2:_dlc_DocIdPersistId" minOccurs="0"/>
                <xsd:element ref="ns2:b84c496a5d0b4e848eae240e679f45e7" minOccurs="0"/>
                <xsd:element ref="ns2:TaxCatchAll" minOccurs="0"/>
                <xsd:element ref="ns2:TaxCatchAllLabel" minOccurs="0"/>
                <xsd:element ref="ns2:oaba50052a024fb29595ecca5fbbaa4e" minOccurs="0"/>
                <xsd:element ref="ns2:d4d6d7f2852d41a09afacf0336fedee9" minOccurs="0"/>
                <xsd:element ref="ns2:if2ef2b6bf4346d0a9a60e9784f95a0d" minOccurs="0"/>
                <xsd:element ref="ns2:i7c7954a6da6485baed72bf62adc9a98" minOccurs="0"/>
                <xsd:element ref="ns2:i09ce8ea77e04d5b937fa0a29b257c75" minOccurs="0"/>
                <xsd:element ref="ns2:SIZADate" minOccurs="0"/>
                <xsd:element ref="ns2:SIZASubject" minOccurs="0"/>
                <xsd:element ref="ns2:SIZAAuthor" minOccurs="0"/>
                <xsd:element ref="ns2:c816cc0c51d043a4907164997a81cf13" minOccurs="0"/>
                <xsd:element ref="ns2:leed0c44d2ac42d791805961a1e6b6e0" minOccurs="0"/>
                <xsd:element ref="ns2:SIZARecordsEventDate" minOccurs="0"/>
                <xsd:element ref="ns3:lcf76f155ced4ddcb4097134ff3c332f" minOccurs="0"/>
                <xsd:element ref="ns3:Provider_x002f_SiteName" minOccurs="0"/>
                <xsd:element ref="ns3:EYSCaseload" minOccurs="0"/>
                <xsd:element ref="ns3:ReviewArea" minOccurs="0"/>
                <xsd:element ref="ns3:NumberofSpacesRequested" minOccurs="0"/>
                <xsd:element ref="ns3:Signature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9f893-bd86-46aa-b08f-804e88ddfc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84c496a5d0b4e848eae240e679f45e7" ma:index="11" nillable="true" ma:taxonomy="true" ma:internalName="b84c496a5d0b4e848eae240e679f45e7" ma:taxonomyFieldName="SIZADepartment" ma:displayName="Department" ma:readOnly="false" ma:default="1;#Human Services|118fdf37-3eb0-4f3d-9794-08c6dc12769c" ma:fieldId="{b84c496a-5d0b-4e84-8eae-240e679f45e7}" ma:sspId="fa93b17b-eca5-4df2-9431-61ba77a6f1f7" ma:termSetId="60320ae7-a7b2-4969-932f-f2bb791727f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c5744e7-42d4-4370-8f94-a02cbeb9f97b}" ma:internalName="TaxCatchAll" ma:showField="CatchAllData" ma:web="11d9f893-bd86-46aa-b08f-804e88ddfc8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c5744e7-42d4-4370-8f94-a02cbeb9f97b}" ma:internalName="TaxCatchAllLabel" ma:readOnly="true" ma:showField="CatchAllDataLabel" ma:web="11d9f893-bd86-46aa-b08f-804e88ddfc82">
      <xsd:complexType>
        <xsd:complexContent>
          <xsd:extension base="dms:MultiChoiceLookup">
            <xsd:sequence>
              <xsd:element name="Value" type="dms:Lookup" maxOccurs="unbounded" minOccurs="0" nillable="true"/>
            </xsd:sequence>
          </xsd:extension>
        </xsd:complexContent>
      </xsd:complexType>
    </xsd:element>
    <xsd:element name="oaba50052a024fb29595ecca5fbbaa4e" ma:index="15" nillable="true" ma:taxonomy="true" ma:internalName="oaba50052a024fb29595ecca5fbbaa4e" ma:taxonomyFieldName="SIZADivision" ma:displayName="Division" ma:readOnly="false" ma:default="2;#Early Years and Child Care Services|ce06aa10-9999-42e6-922f-4e4b46a41053" ma:fieldId="{8aba5005-2a02-4fb2-9595-ecca5fbbaa4e}" ma:sspId="fa93b17b-eca5-4df2-9431-61ba77a6f1f7" ma:termSetId="b837b880-3aa0-41f7-886b-2a1389d416d0" ma:anchorId="00000000-0000-0000-0000-000000000000" ma:open="false" ma:isKeyword="false">
      <xsd:complexType>
        <xsd:sequence>
          <xsd:element ref="pc:Terms" minOccurs="0" maxOccurs="1"/>
        </xsd:sequence>
      </xsd:complexType>
    </xsd:element>
    <xsd:element name="d4d6d7f2852d41a09afacf0336fedee9" ma:index="17" nillable="true" ma:taxonomy="true" ma:internalName="d4d6d7f2852d41a09afacf0336fedee9" ma:taxonomyFieldName="SIZASection" ma:displayName="Section" ma:readOnly="false" ma:default="3;#Early Learning and Child Care Services|f20bb475-eba7-490d-998b-2d872e05fa57" ma:fieldId="{d4d6d7f2-852d-41a0-9afa-cf0336fedee9}" ma:sspId="fa93b17b-eca5-4df2-9431-61ba77a6f1f7" ma:termSetId="11c1e720-e982-466a-aacd-09d4c23fdbc0" ma:anchorId="00000000-0000-0000-0000-000000000000" ma:open="false" ma:isKeyword="false">
      <xsd:complexType>
        <xsd:sequence>
          <xsd:element ref="pc:Terms" minOccurs="0" maxOccurs="1"/>
        </xsd:sequence>
      </xsd:complexType>
    </xsd:element>
    <xsd:element name="if2ef2b6bf4346d0a9a60e9784f95a0d" ma:index="19" nillable="true" ma:taxonomy="true" ma:internalName="if2ef2b6bf4346d0a9a60e9784f95a0d" ma:taxonomyFieldName="SIZAService" ma:displayName="Service" ma:readOnly="false" ma:fieldId="{2f2ef2b6-bf43-46d0-a9a6-0e9784f95a0d}" ma:sspId="fa93b17b-eca5-4df2-9431-61ba77a6f1f7" ma:termSetId="b77d1e8a-5db7-483c-9b23-740035cc05a6" ma:anchorId="00000000-0000-0000-0000-000000000000" ma:open="false" ma:isKeyword="false">
      <xsd:complexType>
        <xsd:sequence>
          <xsd:element ref="pc:Terms" minOccurs="0" maxOccurs="1"/>
        </xsd:sequence>
      </xsd:complexType>
    </xsd:element>
    <xsd:element name="i7c7954a6da6485baed72bf62adc9a98" ma:index="21" nillable="true" ma:taxonomy="true" ma:internalName="i7c7954a6da6485baed72bf62adc9a98" ma:taxonomyFieldName="SIZADocumentType" ma:displayName="Document Type" ma:readOnly="false" ma:fieldId="{27c7954a-6da6-485b-aed7-2bf62adc9a98}" ma:sspId="fa93b17b-eca5-4df2-9431-61ba77a6f1f7" ma:termSetId="a30e0fc5-ef8a-411d-ac18-85e301421e76" ma:anchorId="00000000-0000-0000-0000-000000000000" ma:open="false" ma:isKeyword="false">
      <xsd:complexType>
        <xsd:sequence>
          <xsd:element ref="pc:Terms" minOccurs="0" maxOccurs="1"/>
        </xsd:sequence>
      </xsd:complexType>
    </xsd:element>
    <xsd:element name="i09ce8ea77e04d5b937fa0a29b257c75" ma:index="23" nillable="true" ma:taxonomy="true" ma:internalName="i09ce8ea77e04d5b937fa0a29b257c75" ma:taxonomyFieldName="SIZADocumentSubType" ma:displayName="Document SubType" ma:readOnly="false" ma:fieldId="{209ce8ea-77e0-4d5b-937f-a0a29b257c75}" ma:sspId="fa93b17b-eca5-4df2-9431-61ba77a6f1f7" ma:termSetId="9ba2e993-e3a4-40d4-af48-5ac0b9f0db0c" ma:anchorId="00000000-0000-0000-0000-000000000000" ma:open="false" ma:isKeyword="false">
      <xsd:complexType>
        <xsd:sequence>
          <xsd:element ref="pc:Terms" minOccurs="0" maxOccurs="1"/>
        </xsd:sequence>
      </xsd:complexType>
    </xsd:element>
    <xsd:element name="SIZADate" ma:index="25" nillable="true" ma:displayName="Date Requested" ma:default="[today]" ma:description="The date of the document." ma:format="DateOnly" ma:internalName="SIZADate" ma:readOnly="false">
      <xsd:simpleType>
        <xsd:restriction base="dms:DateTime"/>
      </xsd:simpleType>
    </xsd:element>
    <xsd:element name="SIZASubject" ma:index="26" nillable="true" ma:displayName="Subject" ma:description="The subject of the document." ma:internalName="SIZASubject" ma:readOnly="false">
      <xsd:simpleType>
        <xsd:restriction base="dms:Text"/>
      </xsd:simpleType>
    </xsd:element>
    <xsd:element name="SIZAAuthor" ma:index="27" nillable="true" ma:displayName="Author" ma:description="The author of the document." ma:internalName="SIZA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816cc0c51d043a4907164997a81cf13" ma:index="28" nillable="true" ma:taxonomy="true" ma:internalName="c816cc0c51d043a4907164997a81cf13" ma:taxonomyFieldName="SIZAKeywords" ma:displayName="Additional Tags" ma:readOnly="false" ma:fieldId="{c816cc0c-51d0-43a4-9071-64997a81cf13}" ma:sspId="fa93b17b-eca5-4df2-9431-61ba77a6f1f7" ma:termSetId="c9229c1c-9cd4-4e27-a7aa-176e35bc250b" ma:anchorId="00000000-0000-0000-0000-000000000000" ma:open="false" ma:isKeyword="false">
      <xsd:complexType>
        <xsd:sequence>
          <xsd:element ref="pc:Terms" minOccurs="0" maxOccurs="1"/>
        </xsd:sequence>
      </xsd:complexType>
    </xsd:element>
    <xsd:element name="leed0c44d2ac42d791805961a1e6b6e0" ma:index="30" nillable="true" ma:taxonomy="true" ma:internalName="leed0c44d2ac42d791805961a1e6b6e0" ma:taxonomyFieldName="SIZARecordClassification" ma:displayName="Records Classification" ma:readOnly="false" ma:fieldId="{5eed0c44-d2ac-42d7-9180-5961a1e6b6e0}" ma:sspId="fa93b17b-eca5-4df2-9431-61ba77a6f1f7" ma:termSetId="4de2fedc-4bea-4300-87fb-a9dd50186fcb" ma:anchorId="00000000-0000-0000-0000-000000000000" ma:open="false" ma:isKeyword="false">
      <xsd:complexType>
        <xsd:sequence>
          <xsd:element ref="pc:Terms" minOccurs="0" maxOccurs="1"/>
        </xsd:sequence>
      </xsd:complexType>
    </xsd:element>
    <xsd:element name="SIZARecordsEventDate" ma:index="32" nillable="true" ma:displayName="Records Event Date" ma:description="Records Event Date" ma:internalName="SIZARecordsEv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f1664f0-7c55-451b-a6d9-93e8473fc903" elementFormDefault="qualified">
    <xsd:import namespace="http://schemas.microsoft.com/office/2006/documentManagement/types"/>
    <xsd:import namespace="http://schemas.microsoft.com/office/infopath/2007/PartnerControls"/>
    <xsd:element name="lcf76f155ced4ddcb4097134ff3c332f" ma:index="33" nillable="true" ma:displayName="Image Tags_0" ma:hidden="true" ma:internalName="lcf76f155ced4ddcb4097134ff3c332f">
      <xsd:simpleType>
        <xsd:restriction base="dms:Note"/>
      </xsd:simpleType>
    </xsd:element>
    <xsd:element name="Provider_x002f_SiteName" ma:index="34" nillable="true" ma:displayName="Provider/Site Name" ma:description="Name of Site or HO requesting Change" ma:format="Dropdown" ma:internalName="Provider_x002f_SiteName">
      <xsd:simpleType>
        <xsd:restriction base="dms:Text">
          <xsd:maxLength value="255"/>
        </xsd:restriction>
      </xsd:simpleType>
    </xsd:element>
    <xsd:element name="EYSCaseload" ma:index="35" nillable="true" ma:displayName="EYS Caseload" ma:format="Dropdown" ma:list="UserInfo" ma:SharePointGroup="0" ma:internalName="EYSCaselo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Area" ma:index="36" nillable="true" ma:displayName="Review Area" ma:format="Dropdown" ma:internalName="ReviewArea">
      <xsd:simpleType>
        <xsd:restriction base="dms:Choice">
          <xsd:enumeration value="Brampton Bramalea"/>
          <xsd:enumeration value="Brampton Centre"/>
          <xsd:enumeration value="Mississauga - Cooksville"/>
          <xsd:enumeration value="Mississauga - Valley"/>
          <xsd:enumeration value="Mississauga East"/>
          <xsd:enumeration value="Brampton Northwest"/>
          <xsd:enumeration value="Mississauga - East Credit"/>
          <xsd:enumeration value="Mississauga - Port Credit"/>
          <xsd:enumeration value="Mississauga West - Meadowvale"/>
          <xsd:enumeration value="Brampton Southeast"/>
          <xsd:enumeration value="Brampton Southwest"/>
          <xsd:enumeration value="Caledon Southeast"/>
          <xsd:enumeration value="Caledon Southwest"/>
          <xsd:enumeration value="Brampton - Heart Lake"/>
          <xsd:enumeration value="Brampton - Peel Village"/>
          <xsd:enumeration value="Brampton - Snelgrove"/>
          <xsd:enumeration value="Brampton - Springdale"/>
          <xsd:enumeration value="Brampton - Castlemore"/>
          <xsd:enumeration value="Caledon North"/>
          <xsd:enumeration value="Mississauga - Clarkson"/>
          <xsd:enumeration value="Mississauga - Erin Mills"/>
          <xsd:enumeration value="Mississauga - Malton"/>
          <xsd:enumeration value="Mississauga - Streetsville"/>
        </xsd:restriction>
      </xsd:simpleType>
    </xsd:element>
    <xsd:element name="NumberofSpacesRequested" ma:index="37" nillable="true" ma:displayName="Number of Spaces Requested" ma:decimals="0" ma:format="Dropdown" ma:internalName="NumberofSpacesRequested" ma:percentage="FALSE">
      <xsd:simpleType>
        <xsd:restriction base="dms:Number"/>
      </xsd:simpleType>
    </xsd:element>
    <xsd:element name="SignatureStatus" ma:index="38" nillable="true" ma:displayName="Signature Status" ma:format="RadioButtons" ma:internalName="SignatureStatus">
      <xsd:simpleType>
        <xsd:restriction base="dms:Choice">
          <xsd:enumeration value="Signed &amp; Approved"/>
          <xsd:enumeration value="Signed &amp; Denied"/>
          <xsd:enumeration value="Under Review"/>
          <xsd:enumeration value="Received - On Hold"/>
          <xsd:enumeration value="Signed - Not Confirm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11d9f893-bd86-46aa-b08f-804e88ddfc82">
      <Value>23</Value>
      <Value>2</Value>
      <Value>1</Value>
    </TaxCatchAll>
    <if2ef2b6bf4346d0a9a60e9784f95a0d xmlns="11d9f893-bd86-46aa-b08f-804e88ddfc82">
      <Terms xmlns="http://schemas.microsoft.com/office/infopath/2007/PartnerControls"/>
    </if2ef2b6bf4346d0a9a60e9784f95a0d>
    <SIZAAuthor xmlns="11d9f893-bd86-46aa-b08f-804e88ddfc82">
      <UserInfo>
        <DisplayName/>
        <AccountId xsi:nil="true"/>
        <AccountType/>
      </UserInfo>
    </SIZAAuthor>
    <d4d6d7f2852d41a09afacf0336fedee9 xmlns="11d9f893-bd86-46aa-b08f-804e88ddfc82">
      <Terms xmlns="http://schemas.microsoft.com/office/infopath/2007/PartnerControls">
        <TermInfo xmlns="http://schemas.microsoft.com/office/infopath/2007/PartnerControls">
          <TermName xmlns="http://schemas.microsoft.com/office/infopath/2007/PartnerControls">Funding and Program Administration</TermName>
          <TermId xmlns="http://schemas.microsoft.com/office/infopath/2007/PartnerControls">bc19dac2-fc19-4cc5-8059-845f9493924a</TermId>
        </TermInfo>
      </Terms>
    </d4d6d7f2852d41a09afacf0336fedee9>
    <SIZADate xmlns="11d9f893-bd86-46aa-b08f-804e88ddfc82" xsi:nil="true"/>
    <c816cc0c51d043a4907164997a81cf13 xmlns="11d9f893-bd86-46aa-b08f-804e88ddfc82">
      <Terms xmlns="http://schemas.microsoft.com/office/infopath/2007/PartnerControls"/>
    </c816cc0c51d043a4907164997a81cf13>
    <SIZARecordsEventDate xmlns="11d9f893-bd86-46aa-b08f-804e88ddfc82" xsi:nil="true"/>
    <b84c496a5d0b4e848eae240e679f45e7 xmlns="11d9f893-bd86-46aa-b08f-804e88ddfc82">
      <Terms xmlns="http://schemas.microsoft.com/office/infopath/2007/PartnerControls">
        <TermInfo xmlns="http://schemas.microsoft.com/office/infopath/2007/PartnerControls">
          <TermName xmlns="http://schemas.microsoft.com/office/infopath/2007/PartnerControls">Human Services</TermName>
          <TermId xmlns="http://schemas.microsoft.com/office/infopath/2007/PartnerControls">118fdf37-3eb0-4f3d-9794-08c6dc12769c</TermId>
        </TermInfo>
      </Terms>
    </b84c496a5d0b4e848eae240e679f45e7>
    <oaba50052a024fb29595ecca5fbbaa4e xmlns="11d9f893-bd86-46aa-b08f-804e88ddfc82">
      <Terms xmlns="http://schemas.microsoft.com/office/infopath/2007/PartnerControls">
        <TermInfo xmlns="http://schemas.microsoft.com/office/infopath/2007/PartnerControls">
          <TermName xmlns="http://schemas.microsoft.com/office/infopath/2007/PartnerControls">Early Years and Child Care Services</TermName>
          <TermId xmlns="http://schemas.microsoft.com/office/infopath/2007/PartnerControls">ce06aa10-9999-42e6-922f-4e4b46a41053</TermId>
        </TermInfo>
      </Terms>
    </oaba50052a024fb29595ecca5fbbaa4e>
    <leed0c44d2ac42d791805961a1e6b6e0 xmlns="11d9f893-bd86-46aa-b08f-804e88ddfc82">
      <Terms xmlns="http://schemas.microsoft.com/office/infopath/2007/PartnerControls"/>
    </leed0c44d2ac42d791805961a1e6b6e0>
    <i7c7954a6da6485baed72bf62adc9a98 xmlns="11d9f893-bd86-46aa-b08f-804e88ddfc82">
      <Terms xmlns="http://schemas.microsoft.com/office/infopath/2007/PartnerControls"/>
    </i7c7954a6da6485baed72bf62adc9a98>
    <i09ce8ea77e04d5b937fa0a29b257c75 xmlns="11d9f893-bd86-46aa-b08f-804e88ddfc82">
      <Terms xmlns="http://schemas.microsoft.com/office/infopath/2007/PartnerControls"/>
    </i09ce8ea77e04d5b937fa0a29b257c75>
    <SIZASubject xmlns="11d9f893-bd86-46aa-b08f-804e88ddfc82" xsi:nil="true"/>
    <lcf76f155ced4ddcb4097134ff3c332f xmlns="4f1664f0-7c55-451b-a6d9-93e8473fc903" xsi:nil="true"/>
    <_dlc_DocId xmlns="11d9f893-bd86-46aa-b08f-804e88ddfc82">EK2PYUXAVDV7-609078914-12498</_dlc_DocId>
    <_dlc_DocIdUrl xmlns="11d9f893-bd86-46aa-b08f-804e88ddfc82">
      <Url>https://peelregionca.sharepoint.com/teams/C25/_layouts/15/DocIdRedir.aspx?ID=EK2PYUXAVDV7-609078914-12498</Url>
      <Description>EK2PYUXAVDV7-609078914-12498</Description>
    </_dlc_DocIdUrl>
    <NumberofSpacesRequested xmlns="4f1664f0-7c55-451b-a6d9-93e8473fc903" xsi:nil="true"/>
    <Provider_x002f_SiteName xmlns="4f1664f0-7c55-451b-a6d9-93e8473fc903" xsi:nil="true"/>
    <EYSCaseload xmlns="4f1664f0-7c55-451b-a6d9-93e8473fc903">
      <UserInfo>
        <DisplayName/>
        <AccountId xsi:nil="true"/>
        <AccountType/>
      </UserInfo>
    </EYSCaseload>
    <ReviewArea xmlns="4f1664f0-7c55-451b-a6d9-93e8473fc903" xsi:nil="true"/>
    <SignatureStatus xmlns="4f1664f0-7c55-451b-a6d9-93e8473fc903" xsi:nil="true"/>
  </documentManagement>
</p:properties>
</file>

<file path=customXml/itemProps1.xml><?xml version="1.0" encoding="utf-8"?>
<ds:datastoreItem xmlns:ds="http://schemas.openxmlformats.org/officeDocument/2006/customXml" ds:itemID="{E2DEBC2B-72AA-4701-85B5-7A3C4E9A513C}"/>
</file>

<file path=customXml/itemProps2.xml><?xml version="1.0" encoding="utf-8"?>
<ds:datastoreItem xmlns:ds="http://schemas.openxmlformats.org/officeDocument/2006/customXml" ds:itemID="{6A4B92A7-03EE-4222-81F5-4188C203F4DC}"/>
</file>

<file path=customXml/itemProps3.xml><?xml version="1.0" encoding="utf-8"?>
<ds:datastoreItem xmlns:ds="http://schemas.openxmlformats.org/officeDocument/2006/customXml" ds:itemID="{2085A21C-2DFF-4835-A94C-6CB08A441F33}"/>
</file>

<file path=customXml/itemProps4.xml><?xml version="1.0" encoding="utf-8"?>
<ds:datastoreItem xmlns:ds="http://schemas.openxmlformats.org/officeDocument/2006/customXml" ds:itemID="{944549F4-CF25-46D9-BFB8-330980DF760B}"/>
</file>

<file path=docMetadata/LabelInfo.xml><?xml version="1.0" encoding="utf-8"?>
<clbl:labelList xmlns:clbl="http://schemas.microsoft.com/office/2020/mipLabelMetadata">
  <clbl:label id="{356f99f3-9d86-47a1-8203-3b41b1cb0c68}" enabled="0" method="" siteId="{356f99f3-9d86-47a1-8203-3b41b1cb0c68}"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Wong, Simon</dc:creator>
  <cp:keywords/>
  <dc:description/>
  <cp:lastModifiedBy/>
  <cp:revision/>
  <dcterms:created xsi:type="dcterms:W3CDTF">2022-05-05T13:27:39Z</dcterms:created>
  <dcterms:modified xsi:type="dcterms:W3CDTF">2025-06-18T22:47:41Z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0x010100DF4B35BAC0411AAD2A11D7CB3FAADABC00302608754ACBF14E9FCE3755CACEEB42</vt:lpwstr>
  </property>
  <property fmtid="{D5CDD505-2E9C-101B-9397-08002B2CF9AE}" pid="3" name="SIZAService">
    <vt:lpwstr/>
  </property>
  <property fmtid="{D5CDD505-2E9C-101B-9397-08002B2CF9AE}" pid="4" name="SIZADocumentType">
    <vt:lpwstr/>
  </property>
  <property fmtid="{D5CDD505-2E9C-101B-9397-08002B2CF9AE}" pid="5" name="SIZADivision">
    <vt:lpwstr>2;#Early Years and Child Care Services|ce06aa10-9999-42e6-922f-4e4b46a41053</vt:lpwstr>
  </property>
  <property fmtid="{D5CDD505-2E9C-101B-9397-08002B2CF9AE}" pid="6" name="SIZARecordClassification">
    <vt:lpwstr/>
  </property>
  <property fmtid="{D5CDD505-2E9C-101B-9397-08002B2CF9AE}" pid="7" name="SIZASection">
    <vt:lpwstr>23;#Funding and Program Administration|bc19dac2-fc19-4cc5-8059-845f9493924a</vt:lpwstr>
  </property>
  <property fmtid="{D5CDD505-2E9C-101B-9397-08002B2CF9AE}" pid="8" name="SIZADepartment">
    <vt:lpwstr>1;#Human Services|118fdf37-3eb0-4f3d-9794-08c6dc12769c</vt:lpwstr>
  </property>
  <property fmtid="{D5CDD505-2E9C-101B-9397-08002B2CF9AE}" pid="9" name="SIZADocumentSubType">
    <vt:lpwstr/>
  </property>
  <property fmtid="{D5CDD505-2E9C-101B-9397-08002B2CF9AE}" pid="10" name="SIZAKeywords">
    <vt:lpwstr/>
  </property>
  <property fmtid="{D5CDD505-2E9C-101B-9397-08002B2CF9AE}" pid="11" name="MediaServiceImageTags">
    <vt:lpwstr/>
  </property>
  <property fmtid="{D5CDD505-2E9C-101B-9397-08002B2CF9AE}" pid="12" name="_dlc_DocIdItemGuid">
    <vt:lpwstr>11809844-7edb-4494-99d9-01d6ec4b76d2</vt:lpwstr>
  </property>
  <property fmtid="{D5CDD505-2E9C-101B-9397-08002B2CF9AE}" pid="13" name="SharedWithUsers">
    <vt:lpwstr>27;#Pisuena-Rey, Darlene;#78;#SharingLinks.6be1f11e-9727-41b6-9eb0-2a2f336d3d15.OrganizationView.42cfb9a0-c0ed-4cff-94ff-7cba51618946;#160;#SharingLinks.481a6405-6222-412c-b354-957f5802c103.Flexible.e1326671-8656-4d9c-a062-84a1c9a559ce;#76;#Ramdat, Tresha;#169;#Gallivan, Claire;#155;#Wan, Matthew;#224;#Molella, Angela</vt:lpwstr>
  </property>
</Properties>
</file>