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C8DC3A29-36DC-4ABB-8631-2BB24D60016D}" xr6:coauthVersionLast="47" xr6:coauthVersionMax="47" xr10:uidLastSave="{00000000-0000-0000-0000-000000000000}"/>
  <workbookProtection workbookAlgorithmName="SHA-512" workbookHashValue="SEBeltNH5T71XV77OrN2jsdILzmOXPTzzBfAqigQfRCuO9zvx2qT7VSQnUyLi4S29D59w0RhmhvJ4Clj8/+VgQ==" workbookSaltValue="bGjr4ahPs0tcx/BfkLlMBg==" workbookSpinCount="100000" lockStructure="1"/>
  <bookViews>
    <workbookView xWindow="-108" yWindow="-108" windowWidth="23256" windowHeight="14016" xr2:uid="{49654013-3109-4042-9AC5-D5148DA15758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Sum'!$A$1:$G$46</definedName>
    <definedName name="regbal">'Year 1 Term Sum'!$F$37</definedName>
    <definedName name="regbalttd">'Year 1 Term Sum'!$F$37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A37" i="1"/>
  <c r="F31" i="1"/>
  <c r="E23" i="1"/>
  <c r="E22" i="1"/>
  <c r="F26" i="1" s="1"/>
  <c r="F16" i="1"/>
  <c r="F35" i="1" s="1"/>
  <c r="F37" i="1" s="1"/>
  <c r="F7" i="1"/>
  <c r="A5" i="1"/>
  <c r="A3" i="1"/>
</calcChain>
</file>

<file path=xl/sharedStrings.xml><?xml version="1.0" encoding="utf-8"?>
<sst xmlns="http://schemas.openxmlformats.org/spreadsheetml/2006/main" count="37" uniqueCount="35">
  <si>
    <t>REGIONAL COUNCILLOR’S TERM ALLOWANCE STATEMENT</t>
  </si>
  <si>
    <t xml:space="preserve">Allowance for the Current Council Term      </t>
  </si>
  <si>
    <t>2022 Expenses</t>
  </si>
  <si>
    <t>2023 Expenses</t>
  </si>
  <si>
    <t>Donation - The Walnut Foundation - 2023 Walk-the-Path Walkathon</t>
  </si>
  <si>
    <t>May 5, 2023</t>
  </si>
  <si>
    <t>Promotional Items</t>
  </si>
  <si>
    <t>May 12, 2023</t>
  </si>
  <si>
    <t>Tent and table cloth for event</t>
  </si>
  <si>
    <t>Equipment for community events</t>
  </si>
  <si>
    <t>Sep. 30, 2023</t>
  </si>
  <si>
    <t>2024 Expenses</t>
  </si>
  <si>
    <t>Donation - Praise Cathedral's Community Event</t>
  </si>
  <si>
    <t>May 21, 2024</t>
  </si>
  <si>
    <t>Donation - The Walnut Foundation - 2024 Walk-the-Path Walkathon</t>
  </si>
  <si>
    <t>Jun. 1, 2024</t>
  </si>
  <si>
    <t>Promotional Items - Bags for Community Event</t>
  </si>
  <si>
    <t>Jun. 18, 2024</t>
  </si>
  <si>
    <t>Canadian Congress of Black Parliamentarians</t>
  </si>
  <si>
    <t>Aug. 7 - 8, 2024</t>
  </si>
  <si>
    <t>AMO AGM &amp; Annual Conference (Ottawa, ON)</t>
  </si>
  <si>
    <t>Aug. 18 - 21, 2024</t>
  </si>
  <si>
    <t>Sponsorship - Community Movie Market Night - First Capital Asset Management LP</t>
  </si>
  <si>
    <t>Sep. 10, 2024</t>
  </si>
  <si>
    <t>Donation - Keep6IX Non-Profit Organization</t>
  </si>
  <si>
    <t>Oct. 4, 2024</t>
  </si>
  <si>
    <t>2025 Expenses</t>
  </si>
  <si>
    <t>Government of Canada Black History Month Attendance (Ottawa, ON)</t>
  </si>
  <si>
    <t>Feb. 5, 2025</t>
  </si>
  <si>
    <t>Feb. 7,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</si>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</sst>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4" fillId="0" borderId="0" xfId="3" applyFont="1"/>
    <xf numFmtId="0" fontId="2" fillId="0" borderId="0" xfId="0" applyFont="1" applyAlignment="1">
      <alignment horizontal="center"/>
    </xf>
    <xf numFmtId="166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B01E216F-EBFD-4E62-9AA3-6478EF81A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A41AADED-1E03-4A9E-A9A5-2C4C9308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Reid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Rei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2">
          <cell r="B22" t="str">
            <v>REID, MARTIN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28">
          <cell r="L28">
            <v>7326.6554300000007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2">
          <cell r="L12">
            <v>8168.9969720000017</v>
          </cell>
        </row>
        <row r="28">
          <cell r="L28">
            <v>8536.1102280000014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6C75-1AEA-4383-9FD7-19A200F6FC5D}">
  <sheetPr>
    <tabColor rgb="FFFF0000"/>
    <pageSetUpPr fitToPage="1"/>
  </sheetPr>
  <dimension ref="A1:I48"/>
  <sheetViews>
    <sheetView showZeros="0" tabSelected="1" zoomScale="85" zoomScaleNormal="85" workbookViewId="0">
      <selection activeCell="A3" sqref="A3:G3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0" t="s">
        <v>0</v>
      </c>
      <c r="B1" s="30"/>
      <c r="C1" s="30"/>
      <c r="D1" s="30"/>
      <c r="E1" s="30"/>
      <c r="F1" s="30"/>
      <c r="G1" s="30"/>
    </row>
    <row r="3" spans="1:7" ht="15.6" x14ac:dyDescent="0.3">
      <c r="A3" s="31" t="str">
        <f>[1]Variables!B22</f>
        <v>REID, MARTIN</v>
      </c>
      <c r="B3" s="32"/>
      <c r="C3" s="32"/>
      <c r="D3" s="32"/>
      <c r="E3" s="32"/>
      <c r="F3" s="32"/>
      <c r="G3" s="32"/>
    </row>
    <row r="5" spans="1:7" ht="15.75" customHeight="1" x14ac:dyDescent="0.3">
      <c r="A5" s="32" t="str">
        <f>[2]Sheet1!$A$10</f>
        <v>For the period November 17, 2022 to March 31, 2025</v>
      </c>
      <c r="B5" s="32"/>
      <c r="C5" s="32"/>
      <c r="D5" s="32"/>
      <c r="E5" s="32"/>
      <c r="F5" s="32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3" t="s">
        <v>4</v>
      </c>
      <c r="B12" s="3"/>
      <c r="C12" s="7" t="s">
        <v>5</v>
      </c>
      <c r="D12" s="3"/>
      <c r="E12" s="8">
        <v>100</v>
      </c>
      <c r="F12" s="3"/>
      <c r="G12" s="5"/>
    </row>
    <row r="13" spans="1:7" ht="13.8" x14ac:dyDescent="0.25">
      <c r="A13" s="3" t="s">
        <v>6</v>
      </c>
      <c r="B13" s="3"/>
      <c r="C13" s="7" t="s">
        <v>7</v>
      </c>
      <c r="D13" s="3"/>
      <c r="E13" s="9">
        <v>1771.97</v>
      </c>
      <c r="F13" s="3"/>
      <c r="G13" s="5"/>
    </row>
    <row r="14" spans="1:7" ht="13.8" x14ac:dyDescent="0.25">
      <c r="A14" s="3" t="s">
        <v>8</v>
      </c>
      <c r="B14" s="3"/>
      <c r="C14" s="7" t="s">
        <v>7</v>
      </c>
      <c r="D14" s="3"/>
      <c r="E14" s="9">
        <v>2747.52</v>
      </c>
      <c r="F14" s="3"/>
      <c r="G14" s="5"/>
    </row>
    <row r="15" spans="1:7" ht="13.8" x14ac:dyDescent="0.25">
      <c r="A15" s="3" t="s">
        <v>9</v>
      </c>
      <c r="B15" s="3"/>
      <c r="C15" s="7" t="s">
        <v>10</v>
      </c>
      <c r="D15" s="3"/>
      <c r="E15" s="9">
        <v>454.4</v>
      </c>
      <c r="F15" s="3"/>
      <c r="G15" s="5"/>
    </row>
    <row r="16" spans="1:7" ht="13.8" x14ac:dyDescent="0.25">
      <c r="A16" s="6"/>
      <c r="B16" s="3"/>
      <c r="C16" s="3"/>
      <c r="D16" s="3"/>
      <c r="E16" s="3"/>
      <c r="F16" s="10">
        <f>SUM(E12:E15)</f>
        <v>5073.8899999999994</v>
      </c>
      <c r="G16" s="5"/>
    </row>
    <row r="17" spans="1:9" ht="13.8" x14ac:dyDescent="0.25">
      <c r="A17" s="3"/>
      <c r="B17" s="3"/>
      <c r="C17" s="3"/>
      <c r="D17" s="3"/>
      <c r="E17" s="3"/>
      <c r="F17" s="11"/>
      <c r="G17" s="5"/>
      <c r="H17" s="12"/>
      <c r="I17" s="12"/>
    </row>
    <row r="18" spans="1:9" ht="15.6" x14ac:dyDescent="0.3">
      <c r="A18" s="6" t="s">
        <v>11</v>
      </c>
      <c r="B18" s="13"/>
      <c r="C18" s="14"/>
      <c r="D18" s="3"/>
      <c r="E18" s="3"/>
      <c r="F18" s="3"/>
      <c r="G18" s="5"/>
    </row>
    <row r="19" spans="1:9" ht="13.8" x14ac:dyDescent="0.25">
      <c r="A19" s="15" t="s">
        <v>12</v>
      </c>
      <c r="B19" s="3"/>
      <c r="C19" s="7" t="s">
        <v>13</v>
      </c>
      <c r="D19" s="3"/>
      <c r="E19" s="8">
        <v>500</v>
      </c>
    </row>
    <row r="20" spans="1:9" ht="13.8" x14ac:dyDescent="0.25">
      <c r="A20" s="3" t="s">
        <v>14</v>
      </c>
      <c r="B20" s="3"/>
      <c r="C20" s="7" t="s">
        <v>15</v>
      </c>
      <c r="D20" s="3"/>
      <c r="E20" s="9">
        <v>100</v>
      </c>
      <c r="F20" s="3"/>
      <c r="G20" s="5"/>
    </row>
    <row r="21" spans="1:9" ht="13.8" x14ac:dyDescent="0.25">
      <c r="A21" s="15" t="s">
        <v>16</v>
      </c>
      <c r="B21" s="3"/>
      <c r="C21" s="7" t="s">
        <v>17</v>
      </c>
      <c r="D21" s="3"/>
      <c r="E21" s="9">
        <v>2490.4699999999998</v>
      </c>
    </row>
    <row r="22" spans="1:9" ht="13.8" x14ac:dyDescent="0.25">
      <c r="A22" s="15" t="s">
        <v>18</v>
      </c>
      <c r="B22" s="3"/>
      <c r="C22" s="7" t="s">
        <v>19</v>
      </c>
      <c r="D22" s="3"/>
      <c r="E22" s="9">
        <f>672.46+324</f>
        <v>996.46</v>
      </c>
    </row>
    <row r="23" spans="1:9" ht="13.8" x14ac:dyDescent="0.25">
      <c r="A23" s="15" t="s">
        <v>20</v>
      </c>
      <c r="B23" s="3"/>
      <c r="C23" s="7" t="s">
        <v>21</v>
      </c>
      <c r="D23" s="3"/>
      <c r="E23" s="9">
        <f>881.77+739.61+107.35</f>
        <v>1728.73</v>
      </c>
    </row>
    <row r="24" spans="1:9" ht="13.8" x14ac:dyDescent="0.25">
      <c r="A24" s="15" t="s">
        <v>22</v>
      </c>
      <c r="B24" s="3"/>
      <c r="C24" s="7" t="s">
        <v>23</v>
      </c>
      <c r="D24" s="3"/>
      <c r="E24" s="9">
        <v>5000</v>
      </c>
    </row>
    <row r="25" spans="1:9" ht="13.8" x14ac:dyDescent="0.25">
      <c r="A25" s="15" t="s">
        <v>24</v>
      </c>
      <c r="B25" s="3"/>
      <c r="C25" s="7" t="s">
        <v>25</v>
      </c>
      <c r="D25" s="3"/>
      <c r="E25" s="9">
        <v>500</v>
      </c>
    </row>
    <row r="26" spans="1:9" ht="15.6" x14ac:dyDescent="0.3">
      <c r="A26" s="6"/>
      <c r="B26" s="13"/>
      <c r="C26" s="14"/>
      <c r="D26" s="3"/>
      <c r="E26" s="3"/>
      <c r="F26" s="10">
        <f>SUM(E19:E25)</f>
        <v>11315.66</v>
      </c>
      <c r="G26" s="5"/>
    </row>
    <row r="27" spans="1:9" ht="15.6" x14ac:dyDescent="0.3">
      <c r="A27" s="6"/>
      <c r="B27" s="13"/>
      <c r="C27" s="14"/>
      <c r="D27" s="3"/>
      <c r="E27" s="3"/>
      <c r="F27" s="3"/>
      <c r="G27" s="5"/>
    </row>
    <row r="28" spans="1:9" ht="15.75" customHeight="1" x14ac:dyDescent="0.3">
      <c r="A28" s="6" t="s">
        <v>26</v>
      </c>
      <c r="B28" s="13"/>
      <c r="C28" s="14"/>
      <c r="D28" s="3"/>
      <c r="E28" s="3"/>
      <c r="F28" s="3"/>
      <c r="G28" s="5"/>
      <c r="I28" s="12"/>
    </row>
    <row r="29" spans="1:9" ht="15.75" customHeight="1" x14ac:dyDescent="0.3">
      <c r="A29" s="15" t="s">
        <v>27</v>
      </c>
      <c r="C29" s="7" t="s">
        <v>28</v>
      </c>
      <c r="D29" s="16"/>
      <c r="E29" s="8">
        <v>214.51</v>
      </c>
      <c r="F29" s="11"/>
      <c r="G29" s="5"/>
      <c r="I29" s="12"/>
    </row>
    <row r="30" spans="1:9" ht="15.75" customHeight="1" x14ac:dyDescent="0.3">
      <c r="A30" s="15" t="s">
        <v>6</v>
      </c>
      <c r="C30" s="7" t="s">
        <v>29</v>
      </c>
      <c r="D30" s="16"/>
      <c r="E30" s="9">
        <v>2602.81</v>
      </c>
      <c r="F30" s="11"/>
      <c r="G30" s="5"/>
      <c r="I30" s="12"/>
    </row>
    <row r="31" spans="1:9" ht="15.75" customHeight="1" x14ac:dyDescent="0.3">
      <c r="A31" s="15"/>
      <c r="C31" s="7"/>
      <c r="D31" s="16"/>
      <c r="E31" s="8"/>
      <c r="F31" s="10">
        <f>SUM(E29:E30)</f>
        <v>2817.3199999999997</v>
      </c>
      <c r="G31" s="5"/>
      <c r="I31" s="12"/>
    </row>
    <row r="32" spans="1:9" ht="15.75" customHeight="1" x14ac:dyDescent="0.3">
      <c r="A32" s="15"/>
      <c r="C32" s="7"/>
      <c r="D32" s="16"/>
      <c r="E32" s="8"/>
      <c r="F32" s="11"/>
      <c r="G32" s="5"/>
      <c r="I32" s="12"/>
    </row>
    <row r="33" spans="1:9" ht="15.75" customHeight="1" x14ac:dyDescent="0.3">
      <c r="A33" s="6" t="s">
        <v>30</v>
      </c>
      <c r="D33" s="16"/>
      <c r="E33" s="17"/>
      <c r="G33" s="5"/>
      <c r="I33" s="12"/>
    </row>
    <row r="34" spans="1:9" ht="15.75" customHeight="1" x14ac:dyDescent="0.3">
      <c r="A34" s="3"/>
      <c r="B34" s="3"/>
      <c r="C34" s="3"/>
      <c r="D34" s="16"/>
      <c r="E34" s="18"/>
      <c r="F34" s="11"/>
      <c r="G34" s="5"/>
      <c r="I34" s="12"/>
    </row>
    <row r="35" spans="1:9" ht="15.75" customHeight="1" x14ac:dyDescent="0.25">
      <c r="A35" s="19" t="s">
        <v>31</v>
      </c>
      <c r="B35" s="3"/>
      <c r="C35" s="3"/>
      <c r="E35" s="18"/>
      <c r="F35" s="20">
        <f>SUM(F16:F34)</f>
        <v>19206.87</v>
      </c>
    </row>
    <row r="36" spans="1:9" ht="15.75" customHeight="1" x14ac:dyDescent="0.25">
      <c r="A36" s="3"/>
      <c r="B36" s="3"/>
      <c r="C36" s="3"/>
      <c r="D36" s="3"/>
      <c r="E36" s="3"/>
      <c r="F36" s="5"/>
    </row>
    <row r="37" spans="1:9" ht="15.75" customHeight="1" thickBot="1" x14ac:dyDescent="0.3">
      <c r="A37" s="6" t="str">
        <f>[2]Sheet1!$A$9</f>
        <v>Remaining Allowance for the term ending November 30, 2026 as of March 31, 2025</v>
      </c>
      <c r="B37" s="3"/>
      <c r="D37" s="18"/>
      <c r="E37" s="21"/>
      <c r="F37" s="22">
        <f>SUM(F7-F35)</f>
        <v>8823.130000000001</v>
      </c>
    </row>
    <row r="38" spans="1:9" ht="14.4" thickTop="1" x14ac:dyDescent="0.25">
      <c r="A38" s="3"/>
      <c r="B38" s="3"/>
      <c r="C38" s="6"/>
      <c r="D38" s="6"/>
      <c r="E38" s="6"/>
      <c r="F38" s="6"/>
      <c r="G38" s="23"/>
    </row>
    <row r="39" spans="1:9" ht="14.4" thickBot="1" x14ac:dyDescent="0.3">
      <c r="A39" s="24"/>
      <c r="B39" s="24"/>
      <c r="C39" s="25"/>
      <c r="D39" s="25"/>
      <c r="E39" s="25"/>
      <c r="F39" s="25"/>
      <c r="G39" s="26"/>
    </row>
    <row r="40" spans="1:9" ht="13.8" x14ac:dyDescent="0.25">
      <c r="A40" s="3"/>
      <c r="B40" s="3"/>
      <c r="C40" s="6"/>
      <c r="D40" s="6"/>
      <c r="E40" s="6"/>
      <c r="F40" s="6"/>
      <c r="G40" s="23"/>
    </row>
    <row r="41" spans="1:9" ht="13.8" x14ac:dyDescent="0.25">
      <c r="A41" s="3" t="s">
        <v>32</v>
      </c>
      <c r="B41" s="3"/>
      <c r="C41" s="6"/>
      <c r="D41" s="6"/>
      <c r="E41" s="6"/>
      <c r="F41" s="11">
        <f>'[3]2023 Newsletter December 31'!$L$28</f>
        <v>7326.6554300000007</v>
      </c>
      <c r="G41" s="23"/>
    </row>
    <row r="42" spans="1:9" ht="13.8" x14ac:dyDescent="0.25">
      <c r="A42" s="3" t="s">
        <v>33</v>
      </c>
      <c r="B42" s="3"/>
      <c r="C42" s="6"/>
      <c r="D42" s="6"/>
      <c r="E42" s="6"/>
      <c r="F42" s="11">
        <f>'[4]2024 Newsletter December 31'!$L$28</f>
        <v>8536.1102280000014</v>
      </c>
      <c r="G42" s="23"/>
    </row>
    <row r="43" spans="1:9" ht="13.8" x14ac:dyDescent="0.25">
      <c r="A43" s="6"/>
      <c r="B43" s="3"/>
      <c r="C43" s="6"/>
      <c r="D43" s="6"/>
      <c r="E43" s="6"/>
      <c r="F43" s="6"/>
      <c r="G43" s="23"/>
    </row>
    <row r="44" spans="1:9" ht="13.8" x14ac:dyDescent="0.25">
      <c r="A44" s="27" t="s">
        <v>34</v>
      </c>
      <c r="B44" s="3"/>
      <c r="C44" s="6"/>
      <c r="D44" s="6"/>
      <c r="E44" s="6"/>
      <c r="F44" s="6"/>
      <c r="G44" s="23"/>
    </row>
    <row r="45" spans="1:9" ht="14.4" thickBot="1" x14ac:dyDescent="0.3">
      <c r="A45" s="24"/>
      <c r="B45" s="25"/>
      <c r="C45" s="25"/>
      <c r="D45" s="25"/>
      <c r="E45" s="28"/>
      <c r="F45" s="29"/>
      <c r="G45" s="28"/>
    </row>
    <row r="46" spans="1:9" ht="13.8" x14ac:dyDescent="0.25">
      <c r="A46" s="3"/>
      <c r="B46" s="3"/>
      <c r="C46" s="3"/>
      <c r="D46" s="3"/>
      <c r="E46" s="3"/>
      <c r="F46" s="3"/>
      <c r="G46" s="3"/>
    </row>
    <row r="47" spans="1:9" ht="13.8" x14ac:dyDescent="0.25">
      <c r="A47" s="3"/>
      <c r="B47" s="3"/>
      <c r="C47" s="3"/>
      <c r="D47" s="3"/>
      <c r="E47" s="3"/>
      <c r="F47" s="3"/>
      <c r="G47" s="3"/>
    </row>
    <row r="48" spans="1:9" ht="13.8" x14ac:dyDescent="0.25">
      <c r="A48" s="3"/>
      <c r="B48" s="3"/>
      <c r="C48" s="3"/>
      <c r="D48" s="3"/>
      <c r="E48" s="3"/>
      <c r="F48" s="3"/>
      <c r="G48" s="3"/>
    </row>
  </sheetData>
  <sheetProtection algorithmName="SHA-512" hashValue="IAfxanHxK6y2a0na3ykINZFRA3noxoLq+E3t3HmW6yObmt3kugMlPeFjlJCh3XtkSJhujnK+vPCPmFkdUfOeWQ==" saltValue="zz+NwxGRYjY8VfFB4UTaXw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rowBreaks count="1" manualBreakCount="1">
    <brk id="47" max="16383" man="1"/>
  </rowBreaks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2025-05-20T19:02:51Z</dcterms:created>
  <dcterms:modified xsi:type="dcterms:W3CDTF">2025-05-26T13:18:55Z</dcterms:modified>
</cp:coreProperties>
</file>