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peelregionca.sharepoint.com/teams/C25/Shared Documents/CWELCC/Internal Expansion Policy/Expansion Application/"/>
    </mc:Choice>
  </mc:AlternateContent>
  <xr:revisionPtr revIDLastSave="15528" documentId="8_{DA428D56-168E-4831-BA8A-8FCD1B7E20DB}" xr6:coauthVersionLast="47" xr6:coauthVersionMax="47" xr10:uidLastSave="{E70BF99D-828A-4487-99AF-33E53DDFFC15}"/>
  <workbookProtection workbookAlgorithmName="SHA-512" workbookHashValue="KZ40h+qrZw+mGSsQb4hb5UuUzyfH7/lVqeko2+60i+8pNV9Ax4AyhLcMqfWs/hXdTgsOh5tVC3mhLBtZAEwlew==" workbookSaltValue="mSn42BEzleQhqm23jsBFeQ==" workbookSpinCount="100000" lockStructure="1"/>
  <bookViews>
    <workbookView xWindow="14310" yWindow="-16320" windowWidth="29040" windowHeight="15840" tabRatio="915" firstSheet="1" activeTab="1" xr2:uid="{38AAD0A2-F6AD-472F-BFDF-5C86B80DDF95}"/>
  </bookViews>
  <sheets>
    <sheet name="Dropdowns" sheetId="27" state="hidden" r:id="rId1"/>
    <sheet name="1. Program Description" sheetId="24" r:id="rId2"/>
    <sheet name="2. Provider Info" sheetId="28" r:id="rId3"/>
    <sheet name="3. Service &amp; Closure Days" sheetId="30" r:id="rId4"/>
    <sheet name="Cost-Based Funding Estimator" sheetId="37" r:id="rId5"/>
    <sheet name="4a. Financial Reporting" sheetId="26" r:id="rId6"/>
    <sheet name="4b. Definition Codes" sheetId="33" r:id="rId7"/>
    <sheet name="5a. Commercial Expansion Grant" sheetId="21" r:id="rId8"/>
    <sheet name="5b. Non-profit Expansion Grant" sheetId="39" r:id="rId9"/>
    <sheet name="Completeness Checklist" sheetId="19" r:id="rId10"/>
  </sheets>
  <definedNames>
    <definedName name="_xlnm._FilterDatabase" localSheetId="6" hidden="1">'4b. Definition Codes'!$B$6:$D$38</definedName>
    <definedName name="_xlnm._FilterDatabase" localSheetId="0" hidden="1">Dropdowns!$D$50:$H$51</definedName>
    <definedName name="April">Dropdowns!$K$18:$K$47</definedName>
    <definedName name="August">Dropdowns!$O$18:$O$48</definedName>
    <definedName name="Auspice">'1. Program Description'!$D$9</definedName>
    <definedName name="CC_in_Peel">'1. Program Description'!$D$13</definedName>
    <definedName name="CC_outside_Peel">'1. Program Description'!$D$14</definedName>
    <definedName name="Commercial">Dropdowns!$D$6:$D$7</definedName>
    <definedName name="dd_Auspice">Dropdowns!$B$6:$B$7</definedName>
    <definedName name="December">Dropdowns!$S$18:$S$48</definedName>
    <definedName name="February">Dropdowns!$I$18:$I$45</definedName>
    <definedName name="FS_HO">'1. Program Description'!$D$15</definedName>
    <definedName name="I_have_an_existing_child_care_centre_in_Peel">Dropdowns!$E$6:$E$7</definedName>
    <definedName name="January">Dropdowns!$H$18:$H$48</definedName>
    <definedName name="July">Dropdowns!$N$18:$N$48</definedName>
    <definedName name="June">Dropdowns!$M$18:$M$47</definedName>
    <definedName name="Licensing_Status">'1. Program Description'!$G$10</definedName>
    <definedName name="March">Dropdowns!$J$18:$J$48</definedName>
    <definedName name="May">Dropdowns!$L$18:$L$48</definedName>
    <definedName name="My_existing_child_care_centre_is_enrolled_in_Peel_s_CWELCC_program">Dropdowns!$F$6</definedName>
    <definedName name="My_existing_child_care_centre_is_not_currently_enrolled_in_Peel_s_CWELCC_program">Dropdowns!$G$6:$G$7</definedName>
    <definedName name="Non_profit">Dropdowns!$C$6:$C$7</definedName>
    <definedName name="November">Dropdowns!$R$18:$R$47</definedName>
    <definedName name="October">Dropdowns!$Q$18:$Q$48</definedName>
    <definedName name="September">Dropdowns!$P$18:$P$47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19" l="1"/>
  <c r="E33" i="19"/>
  <c r="B4" i="30"/>
  <c r="H14" i="24"/>
  <c r="P14" i="26"/>
  <c r="E32" i="19"/>
  <c r="E31" i="19"/>
  <c r="Q14" i="28" l="1"/>
  <c r="B31" i="27"/>
  <c r="G10" i="24"/>
  <c r="F22" i="19" s="1"/>
  <c r="B6" i="26" l="1"/>
  <c r="C17" i="24"/>
  <c r="E30" i="19" s="1"/>
  <c r="B42" i="28"/>
  <c r="D19" i="37"/>
  <c r="D18" i="37"/>
  <c r="D17" i="37"/>
  <c r="L54" i="28"/>
  <c r="L53" i="28"/>
  <c r="Q73" i="28"/>
  <c r="B37" i="28"/>
  <c r="Q72" i="28"/>
  <c r="D11" i="37"/>
  <c r="B67" i="28"/>
  <c r="L52" i="28"/>
  <c r="F11" i="27"/>
  <c r="E11" i="27"/>
  <c r="C11" i="27"/>
  <c r="D11" i="27"/>
  <c r="B47" i="28"/>
  <c r="B40" i="28"/>
  <c r="B64" i="28"/>
  <c r="B24" i="28"/>
  <c r="E59" i="37" l="1"/>
  <c r="J31" i="37"/>
  <c r="E5" i="27" l="1"/>
  <c r="G5" i="27"/>
  <c r="F5" i="27"/>
  <c r="C5" i="27"/>
  <c r="D5" i="27"/>
  <c r="F11" i="19"/>
  <c r="B4" i="27" l="1"/>
  <c r="L17" i="39"/>
  <c r="L16" i="39"/>
  <c r="L15" i="39"/>
  <c r="I6" i="39"/>
  <c r="B4" i="39"/>
  <c r="F12" i="19"/>
  <c r="C89" i="26"/>
  <c r="E27" i="30"/>
  <c r="E28" i="30"/>
  <c r="E29" i="30"/>
  <c r="O72" i="28"/>
  <c r="J53" i="28" s="1"/>
  <c r="O73" i="28"/>
  <c r="J54" i="28" s="1"/>
  <c r="Q54" i="28" l="1"/>
  <c r="N54" i="28"/>
  <c r="E19" i="37"/>
  <c r="Q53" i="28"/>
  <c r="N53" i="28"/>
  <c r="E18" i="37"/>
  <c r="L18" i="39"/>
  <c r="P60" i="26" l="1"/>
  <c r="P61" i="26"/>
  <c r="P62" i="26"/>
  <c r="P63" i="26"/>
  <c r="P35" i="26"/>
  <c r="E29" i="19" l="1"/>
  <c r="F19" i="19"/>
  <c r="F18" i="19"/>
  <c r="E38" i="30"/>
  <c r="E30" i="30" l="1"/>
  <c r="E31" i="30"/>
  <c r="E32" i="30"/>
  <c r="E33" i="30"/>
  <c r="E34" i="30"/>
  <c r="E35" i="30"/>
  <c r="J35" i="37" l="1"/>
  <c r="J29" i="37" s="1"/>
  <c r="P20" i="26"/>
  <c r="D12" i="37"/>
  <c r="D10" i="37"/>
  <c r="E50" i="37" l="1"/>
  <c r="E52" i="37" s="1"/>
  <c r="E70" i="37"/>
  <c r="E69" i="37"/>
  <c r="E71" i="37"/>
  <c r="E78" i="37"/>
  <c r="E53" i="37"/>
  <c r="E38" i="37"/>
  <c r="E37" i="37"/>
  <c r="N34" i="37"/>
  <c r="B4" i="26"/>
  <c r="F55" i="28"/>
  <c r="F14" i="19" s="1"/>
  <c r="D55" i="28"/>
  <c r="F13" i="19" s="1"/>
  <c r="H55" i="28"/>
  <c r="F15" i="19" s="1"/>
  <c r="T17" i="27"/>
  <c r="K19" i="27"/>
  <c r="K20" i="27" s="1"/>
  <c r="K21" i="27" s="1"/>
  <c r="K22" i="27" s="1"/>
  <c r="K23" i="27" s="1"/>
  <c r="K24" i="27" s="1"/>
  <c r="K25" i="27" s="1"/>
  <c r="K26" i="27" s="1"/>
  <c r="K27" i="27" s="1"/>
  <c r="K28" i="27" s="1"/>
  <c r="K29" i="27" s="1"/>
  <c r="K30" i="27" s="1"/>
  <c r="K31" i="27" s="1"/>
  <c r="K32" i="27" s="1"/>
  <c r="K33" i="27" s="1"/>
  <c r="K34" i="27" s="1"/>
  <c r="K35" i="27" s="1"/>
  <c r="K36" i="27" s="1"/>
  <c r="K37" i="27" s="1"/>
  <c r="K38" i="27" s="1"/>
  <c r="K39" i="27" s="1"/>
  <c r="K40" i="27" s="1"/>
  <c r="K41" i="27" s="1"/>
  <c r="K42" i="27" s="1"/>
  <c r="K43" i="27" s="1"/>
  <c r="K44" i="27" s="1"/>
  <c r="K45" i="27" s="1"/>
  <c r="K46" i="27" s="1"/>
  <c r="K47" i="27" s="1"/>
  <c r="L19" i="27"/>
  <c r="L20" i="27" s="1"/>
  <c r="L21" i="27" s="1"/>
  <c r="L22" i="27" s="1"/>
  <c r="L23" i="27" s="1"/>
  <c r="L24" i="27" s="1"/>
  <c r="L25" i="27" s="1"/>
  <c r="L26" i="27" s="1"/>
  <c r="L27" i="27" s="1"/>
  <c r="L28" i="27" s="1"/>
  <c r="L29" i="27" s="1"/>
  <c r="L30" i="27" s="1"/>
  <c r="L31" i="27" s="1"/>
  <c r="L32" i="27" s="1"/>
  <c r="L33" i="27" s="1"/>
  <c r="L34" i="27" s="1"/>
  <c r="L35" i="27" s="1"/>
  <c r="L36" i="27" s="1"/>
  <c r="L37" i="27" s="1"/>
  <c r="L38" i="27" s="1"/>
  <c r="L39" i="27" s="1"/>
  <c r="L40" i="27" s="1"/>
  <c r="L41" i="27" s="1"/>
  <c r="L42" i="27" s="1"/>
  <c r="L43" i="27" s="1"/>
  <c r="L44" i="27" s="1"/>
  <c r="L45" i="27" s="1"/>
  <c r="L46" i="27" s="1"/>
  <c r="L47" i="27" s="1"/>
  <c r="L48" i="27" s="1"/>
  <c r="M19" i="27"/>
  <c r="M20" i="27" s="1"/>
  <c r="M21" i="27" s="1"/>
  <c r="M22" i="27" s="1"/>
  <c r="M23" i="27" s="1"/>
  <c r="M24" i="27" s="1"/>
  <c r="M25" i="27" s="1"/>
  <c r="M26" i="27" s="1"/>
  <c r="M27" i="27" s="1"/>
  <c r="M28" i="27" s="1"/>
  <c r="M29" i="27" s="1"/>
  <c r="M30" i="27" s="1"/>
  <c r="M31" i="27" s="1"/>
  <c r="M32" i="27" s="1"/>
  <c r="M33" i="27" s="1"/>
  <c r="M34" i="27" s="1"/>
  <c r="M35" i="27" s="1"/>
  <c r="M36" i="27" s="1"/>
  <c r="M37" i="27" s="1"/>
  <c r="M38" i="27" s="1"/>
  <c r="M39" i="27" s="1"/>
  <c r="M40" i="27" s="1"/>
  <c r="M41" i="27" s="1"/>
  <c r="M42" i="27" s="1"/>
  <c r="M43" i="27" s="1"/>
  <c r="M44" i="27" s="1"/>
  <c r="M45" i="27" s="1"/>
  <c r="M46" i="27" s="1"/>
  <c r="M47" i="27" s="1"/>
  <c r="N19" i="27"/>
  <c r="N20" i="27" s="1"/>
  <c r="N21" i="27" s="1"/>
  <c r="N22" i="27" s="1"/>
  <c r="N23" i="27" s="1"/>
  <c r="N24" i="27" s="1"/>
  <c r="N25" i="27" s="1"/>
  <c r="N26" i="27" s="1"/>
  <c r="N27" i="27" s="1"/>
  <c r="N28" i="27" s="1"/>
  <c r="N29" i="27" s="1"/>
  <c r="N30" i="27" s="1"/>
  <c r="N31" i="27" s="1"/>
  <c r="N32" i="27" s="1"/>
  <c r="N33" i="27" s="1"/>
  <c r="N34" i="27" s="1"/>
  <c r="N35" i="27" s="1"/>
  <c r="N36" i="27" s="1"/>
  <c r="N37" i="27" s="1"/>
  <c r="N38" i="27" s="1"/>
  <c r="N39" i="27" s="1"/>
  <c r="N40" i="27" s="1"/>
  <c r="N41" i="27" s="1"/>
  <c r="N42" i="27" s="1"/>
  <c r="N43" i="27" s="1"/>
  <c r="N44" i="27" s="1"/>
  <c r="N45" i="27" s="1"/>
  <c r="N46" i="27" s="1"/>
  <c r="N47" i="27" s="1"/>
  <c r="N48" i="27" s="1"/>
  <c r="O19" i="27"/>
  <c r="O20" i="27" s="1"/>
  <c r="O21" i="27" s="1"/>
  <c r="O22" i="27" s="1"/>
  <c r="O23" i="27" s="1"/>
  <c r="O24" i="27" s="1"/>
  <c r="O25" i="27" s="1"/>
  <c r="O26" i="27" s="1"/>
  <c r="O27" i="27" s="1"/>
  <c r="O28" i="27" s="1"/>
  <c r="O29" i="27" s="1"/>
  <c r="O30" i="27" s="1"/>
  <c r="O31" i="27" s="1"/>
  <c r="O32" i="27" s="1"/>
  <c r="O33" i="27" s="1"/>
  <c r="O34" i="27" s="1"/>
  <c r="O35" i="27" s="1"/>
  <c r="O36" i="27" s="1"/>
  <c r="O37" i="27" s="1"/>
  <c r="O38" i="27" s="1"/>
  <c r="O39" i="27" s="1"/>
  <c r="O40" i="27" s="1"/>
  <c r="O41" i="27" s="1"/>
  <c r="O42" i="27" s="1"/>
  <c r="O43" i="27" s="1"/>
  <c r="O44" i="27" s="1"/>
  <c r="O45" i="27" s="1"/>
  <c r="O46" i="27" s="1"/>
  <c r="O47" i="27" s="1"/>
  <c r="O48" i="27" s="1"/>
  <c r="P19" i="27"/>
  <c r="P20" i="27" s="1"/>
  <c r="P21" i="27" s="1"/>
  <c r="P22" i="27" s="1"/>
  <c r="P23" i="27" s="1"/>
  <c r="P24" i="27" s="1"/>
  <c r="P25" i="27" s="1"/>
  <c r="P26" i="27" s="1"/>
  <c r="P27" i="27" s="1"/>
  <c r="P28" i="27" s="1"/>
  <c r="P29" i="27" s="1"/>
  <c r="P30" i="27" s="1"/>
  <c r="P31" i="27" s="1"/>
  <c r="P32" i="27" s="1"/>
  <c r="P33" i="27" s="1"/>
  <c r="P34" i="27" s="1"/>
  <c r="P35" i="27" s="1"/>
  <c r="P36" i="27" s="1"/>
  <c r="P37" i="27" s="1"/>
  <c r="P38" i="27" s="1"/>
  <c r="P39" i="27" s="1"/>
  <c r="P40" i="27" s="1"/>
  <c r="P41" i="27" s="1"/>
  <c r="P42" i="27" s="1"/>
  <c r="P43" i="27" s="1"/>
  <c r="P44" i="27" s="1"/>
  <c r="P45" i="27" s="1"/>
  <c r="P46" i="27" s="1"/>
  <c r="P47" i="27" s="1"/>
  <c r="Q19" i="27"/>
  <c r="Q20" i="27" s="1"/>
  <c r="Q21" i="27" s="1"/>
  <c r="Q22" i="27" s="1"/>
  <c r="Q23" i="27" s="1"/>
  <c r="Q24" i="27" s="1"/>
  <c r="Q25" i="27" s="1"/>
  <c r="Q26" i="27" s="1"/>
  <c r="Q27" i="27" s="1"/>
  <c r="Q28" i="27" s="1"/>
  <c r="Q29" i="27" s="1"/>
  <c r="Q30" i="27" s="1"/>
  <c r="Q31" i="27" s="1"/>
  <c r="Q32" i="27" s="1"/>
  <c r="Q33" i="27" s="1"/>
  <c r="Q34" i="27" s="1"/>
  <c r="Q35" i="27" s="1"/>
  <c r="Q36" i="27" s="1"/>
  <c r="Q37" i="27" s="1"/>
  <c r="Q38" i="27" s="1"/>
  <c r="Q39" i="27" s="1"/>
  <c r="Q40" i="27" s="1"/>
  <c r="Q41" i="27" s="1"/>
  <c r="Q42" i="27" s="1"/>
  <c r="Q43" i="27" s="1"/>
  <c r="Q44" i="27" s="1"/>
  <c r="Q45" i="27" s="1"/>
  <c r="Q46" i="27" s="1"/>
  <c r="Q47" i="27" s="1"/>
  <c r="Q48" i="27" s="1"/>
  <c r="R19" i="27"/>
  <c r="R20" i="27" s="1"/>
  <c r="R21" i="27" s="1"/>
  <c r="R22" i="27" s="1"/>
  <c r="R23" i="27" s="1"/>
  <c r="R24" i="27" s="1"/>
  <c r="R25" i="27" s="1"/>
  <c r="R26" i="27" s="1"/>
  <c r="R27" i="27" s="1"/>
  <c r="R28" i="27" s="1"/>
  <c r="R29" i="27" s="1"/>
  <c r="R30" i="27" s="1"/>
  <c r="R31" i="27" s="1"/>
  <c r="R32" i="27" s="1"/>
  <c r="R33" i="27" s="1"/>
  <c r="R34" i="27" s="1"/>
  <c r="R35" i="27" s="1"/>
  <c r="R36" i="27" s="1"/>
  <c r="R37" i="27" s="1"/>
  <c r="R38" i="27" s="1"/>
  <c r="R39" i="27" s="1"/>
  <c r="R40" i="27" s="1"/>
  <c r="R41" i="27" s="1"/>
  <c r="R42" i="27" s="1"/>
  <c r="R43" i="27" s="1"/>
  <c r="R44" i="27" s="1"/>
  <c r="R45" i="27" s="1"/>
  <c r="R46" i="27" s="1"/>
  <c r="R47" i="27" s="1"/>
  <c r="S19" i="27"/>
  <c r="S20" i="27" s="1"/>
  <c r="S21" i="27" s="1"/>
  <c r="S22" i="27" s="1"/>
  <c r="S23" i="27" s="1"/>
  <c r="S24" i="27" s="1"/>
  <c r="S25" i="27" s="1"/>
  <c r="S26" i="27" s="1"/>
  <c r="S27" i="27" s="1"/>
  <c r="S28" i="27" s="1"/>
  <c r="S29" i="27" s="1"/>
  <c r="S30" i="27" s="1"/>
  <c r="S31" i="27" s="1"/>
  <c r="S32" i="27" s="1"/>
  <c r="S33" i="27" s="1"/>
  <c r="S34" i="27" s="1"/>
  <c r="S35" i="27" s="1"/>
  <c r="S36" i="27" s="1"/>
  <c r="S37" i="27" s="1"/>
  <c r="S38" i="27" s="1"/>
  <c r="S39" i="27" s="1"/>
  <c r="S40" i="27" s="1"/>
  <c r="S41" i="27" s="1"/>
  <c r="S42" i="27" s="1"/>
  <c r="S43" i="27" s="1"/>
  <c r="S44" i="27" s="1"/>
  <c r="S45" i="27" s="1"/>
  <c r="S46" i="27" s="1"/>
  <c r="S47" i="27" s="1"/>
  <c r="S48" i="27" s="1"/>
  <c r="J19" i="27"/>
  <c r="J20" i="27" s="1"/>
  <c r="J21" i="27" s="1"/>
  <c r="J22" i="27" s="1"/>
  <c r="J23" i="27" s="1"/>
  <c r="J24" i="27" s="1"/>
  <c r="J25" i="27" s="1"/>
  <c r="J26" i="27" s="1"/>
  <c r="J27" i="27" s="1"/>
  <c r="J28" i="27" s="1"/>
  <c r="J29" i="27" s="1"/>
  <c r="J30" i="27" s="1"/>
  <c r="J31" i="27" s="1"/>
  <c r="J32" i="27" s="1"/>
  <c r="J33" i="27" s="1"/>
  <c r="J34" i="27" s="1"/>
  <c r="J35" i="27" s="1"/>
  <c r="J36" i="27" s="1"/>
  <c r="J37" i="27" s="1"/>
  <c r="J38" i="27" s="1"/>
  <c r="J39" i="27" s="1"/>
  <c r="J40" i="27" s="1"/>
  <c r="J41" i="27" s="1"/>
  <c r="J42" i="27" s="1"/>
  <c r="J43" i="27" s="1"/>
  <c r="J44" i="27" s="1"/>
  <c r="J45" i="27" s="1"/>
  <c r="J46" i="27" s="1"/>
  <c r="J47" i="27" s="1"/>
  <c r="J48" i="27" s="1"/>
  <c r="I19" i="27"/>
  <c r="I20" i="27" s="1"/>
  <c r="I21" i="27" s="1"/>
  <c r="I22" i="27" s="1"/>
  <c r="I23" i="27" s="1"/>
  <c r="I24" i="27" s="1"/>
  <c r="I25" i="27" s="1"/>
  <c r="I26" i="27" s="1"/>
  <c r="I27" i="27" s="1"/>
  <c r="I28" i="27" s="1"/>
  <c r="I29" i="27" s="1"/>
  <c r="I30" i="27" s="1"/>
  <c r="I31" i="27" s="1"/>
  <c r="I32" i="27" s="1"/>
  <c r="I33" i="27" s="1"/>
  <c r="I34" i="27" s="1"/>
  <c r="I35" i="27" s="1"/>
  <c r="I36" i="27" s="1"/>
  <c r="I37" i="27" s="1"/>
  <c r="I38" i="27" s="1"/>
  <c r="I39" i="27" s="1"/>
  <c r="I40" i="27" s="1"/>
  <c r="I41" i="27" s="1"/>
  <c r="I42" i="27" s="1"/>
  <c r="I43" i="27" s="1"/>
  <c r="I44" i="27" s="1"/>
  <c r="I45" i="27" s="1"/>
  <c r="H19" i="27"/>
  <c r="H20" i="27" s="1"/>
  <c r="H21" i="27" s="1"/>
  <c r="H22" i="27" s="1"/>
  <c r="H23" i="27" s="1"/>
  <c r="H24" i="27" s="1"/>
  <c r="H25" i="27" s="1"/>
  <c r="H26" i="27" s="1"/>
  <c r="H27" i="27" s="1"/>
  <c r="H28" i="27" s="1"/>
  <c r="H29" i="27" s="1"/>
  <c r="H30" i="27" s="1"/>
  <c r="H31" i="27" s="1"/>
  <c r="H32" i="27" s="1"/>
  <c r="H33" i="27" s="1"/>
  <c r="H34" i="27" s="1"/>
  <c r="H35" i="27" s="1"/>
  <c r="H36" i="27" s="1"/>
  <c r="H37" i="27" s="1"/>
  <c r="H38" i="27" s="1"/>
  <c r="H39" i="27" s="1"/>
  <c r="H40" i="27" s="1"/>
  <c r="H41" i="27" s="1"/>
  <c r="H42" i="27" s="1"/>
  <c r="H43" i="27" s="1"/>
  <c r="H44" i="27" s="1"/>
  <c r="H45" i="27" s="1"/>
  <c r="H46" i="27" s="1"/>
  <c r="H47" i="27" s="1"/>
  <c r="H48" i="27" s="1"/>
  <c r="E46" i="37" l="1"/>
  <c r="C74" i="28" l="1"/>
  <c r="D74" i="28"/>
  <c r="F74" i="28"/>
  <c r="G74" i="28"/>
  <c r="H74" i="28"/>
  <c r="I74" i="28"/>
  <c r="J74" i="28"/>
  <c r="K74" i="28"/>
  <c r="L74" i="28"/>
  <c r="M74" i="28"/>
  <c r="N74" i="28"/>
  <c r="L17" i="21"/>
  <c r="L18" i="21"/>
  <c r="L16" i="21"/>
  <c r="F17" i="19"/>
  <c r="B5" i="21"/>
  <c r="B4" i="28"/>
  <c r="F10" i="19"/>
  <c r="I4" i="27"/>
  <c r="I7" i="21"/>
  <c r="E37" i="30"/>
  <c r="F20" i="19" s="1"/>
  <c r="C6" i="30"/>
  <c r="L19" i="21" l="1"/>
  <c r="N33" i="37" l="1"/>
  <c r="E77" i="37"/>
  <c r="D17" i="27" l="1"/>
  <c r="C17" i="27"/>
  <c r="B17" i="27"/>
  <c r="E61" i="37" l="1"/>
  <c r="E60" i="37"/>
  <c r="D20" i="37"/>
  <c r="L55" i="28"/>
  <c r="E62" i="37" l="1"/>
  <c r="E56" i="37" s="1"/>
  <c r="E72" i="37"/>
  <c r="C4" i="27"/>
  <c r="D29" i="26"/>
  <c r="D38" i="26" l="1"/>
  <c r="D22" i="26"/>
  <c r="D47" i="26"/>
  <c r="D43" i="26"/>
  <c r="D66" i="26"/>
  <c r="E22" i="26"/>
  <c r="E43" i="26" l="1"/>
  <c r="D75" i="26"/>
  <c r="E29" i="26"/>
  <c r="E47" i="26"/>
  <c r="E38" i="26"/>
  <c r="F22" i="26"/>
  <c r="G43" i="26"/>
  <c r="E66" i="26"/>
  <c r="E75" i="26" l="1"/>
  <c r="P51" i="26"/>
  <c r="G22" i="26"/>
  <c r="F66" i="26"/>
  <c r="F43" i="26"/>
  <c r="F47" i="26"/>
  <c r="F29" i="26"/>
  <c r="F38" i="26"/>
  <c r="P31" i="26"/>
  <c r="F75" i="26" l="1"/>
  <c r="P57" i="26"/>
  <c r="P52" i="26"/>
  <c r="H22" i="26"/>
  <c r="G47" i="26"/>
  <c r="P54" i="26"/>
  <c r="P55" i="26"/>
  <c r="H29" i="26"/>
  <c r="G29" i="26"/>
  <c r="G66" i="26"/>
  <c r="H66" i="26"/>
  <c r="I43" i="26"/>
  <c r="J43" i="26"/>
  <c r="G38" i="26"/>
  <c r="H43" i="26"/>
  <c r="G75" i="26" l="1"/>
  <c r="P49" i="26"/>
  <c r="P73" i="26"/>
  <c r="P25" i="26"/>
  <c r="P36" i="26"/>
  <c r="I66" i="26"/>
  <c r="P59" i="26"/>
  <c r="P32" i="26"/>
  <c r="J22" i="26"/>
  <c r="P72" i="26"/>
  <c r="I47" i="26"/>
  <c r="L43" i="26"/>
  <c r="H38" i="26"/>
  <c r="P69" i="26"/>
  <c r="P45" i="26"/>
  <c r="H47" i="26"/>
  <c r="P40" i="26"/>
  <c r="H75" i="26" l="1"/>
  <c r="P53" i="26"/>
  <c r="J38" i="26"/>
  <c r="J66" i="26"/>
  <c r="I29" i="26"/>
  <c r="I38" i="26"/>
  <c r="K43" i="26"/>
  <c r="K47" i="26"/>
  <c r="J47" i="26"/>
  <c r="P70" i="26"/>
  <c r="P26" i="26"/>
  <c r="I22" i="26"/>
  <c r="K22" i="26"/>
  <c r="L22" i="26"/>
  <c r="P23" i="26"/>
  <c r="M43" i="26"/>
  <c r="P71" i="26"/>
  <c r="P34" i="26"/>
  <c r="I75" i="26" l="1"/>
  <c r="P68" i="26"/>
  <c r="P41" i="26"/>
  <c r="N43" i="26"/>
  <c r="L66" i="26"/>
  <c r="P48" i="26"/>
  <c r="J29" i="26"/>
  <c r="J75" i="26" s="1"/>
  <c r="K66" i="26"/>
  <c r="P27" i="26"/>
  <c r="P58" i="26"/>
  <c r="P64" i="26" l="1"/>
  <c r="K38" i="26"/>
  <c r="L47" i="26"/>
  <c r="P30" i="26"/>
  <c r="K29" i="26"/>
  <c r="M22" i="26"/>
  <c r="M66" i="26"/>
  <c r="K75" i="26" l="1"/>
  <c r="N66" i="26"/>
  <c r="L29" i="26"/>
  <c r="M47" i="26"/>
  <c r="O43" i="26"/>
  <c r="P44" i="26"/>
  <c r="N22" i="26"/>
  <c r="L38" i="26"/>
  <c r="P50" i="26"/>
  <c r="M38" i="26" l="1"/>
  <c r="P43" i="26"/>
  <c r="M29" i="26"/>
  <c r="P24" i="26"/>
  <c r="O22" i="26"/>
  <c r="L75" i="26"/>
  <c r="O66" i="26"/>
  <c r="P67" i="26"/>
  <c r="N47" i="26"/>
  <c r="M75" i="26" l="1"/>
  <c r="P56" i="26"/>
  <c r="O47" i="26"/>
  <c r="P66" i="26"/>
  <c r="P22" i="26"/>
  <c r="N29" i="26"/>
  <c r="N38" i="26"/>
  <c r="O38" i="26" l="1"/>
  <c r="P39" i="26"/>
  <c r="P33" i="26"/>
  <c r="O29" i="26"/>
  <c r="N75" i="26"/>
  <c r="P47" i="26"/>
  <c r="O75" i="26" l="1"/>
  <c r="P29" i="26"/>
  <c r="P38" i="26"/>
  <c r="P75" i="26" l="1"/>
  <c r="E74" i="28"/>
  <c r="O74" i="28" s="1"/>
  <c r="F16" i="19" s="1"/>
  <c r="Q71" i="28"/>
  <c r="O71" i="28"/>
  <c r="J52" i="28" s="1"/>
  <c r="N52" i="28" l="1"/>
  <c r="N55" i="28" s="1"/>
  <c r="J55" i="28"/>
  <c r="E17" i="37"/>
  <c r="E36" i="37" s="1"/>
  <c r="Q52" i="28"/>
  <c r="N32" i="37" l="1"/>
  <c r="N35" i="37" s="1"/>
  <c r="N29" i="37" s="1"/>
  <c r="N27" i="37" s="1"/>
  <c r="C13" i="26" s="1"/>
  <c r="E20" i="37"/>
  <c r="E76" i="37"/>
  <c r="E79" i="37" s="1"/>
  <c r="E81" i="37" s="1"/>
  <c r="E65" i="37" s="1"/>
  <c r="E39" i="37"/>
  <c r="E41" i="37" s="1"/>
  <c r="E43" i="37" l="1"/>
  <c r="E31" i="37" s="1"/>
  <c r="E13" i="26"/>
  <c r="M13" i="26"/>
  <c r="K13" i="26"/>
  <c r="J13" i="26"/>
  <c r="I13" i="26"/>
  <c r="L13" i="26"/>
  <c r="N13" i="26"/>
  <c r="H13" i="26"/>
  <c r="O13" i="26"/>
  <c r="G13" i="26"/>
  <c r="D13" i="26"/>
  <c r="F13" i="26"/>
  <c r="E87" i="37" l="1"/>
  <c r="E29" i="37" s="1"/>
  <c r="P13" i="26"/>
  <c r="J50" i="37" l="1"/>
  <c r="J55" i="37" s="1"/>
  <c r="J48" i="37" s="1"/>
  <c r="E93" i="37"/>
  <c r="E91" i="37" s="1"/>
  <c r="E27" i="37" s="1"/>
  <c r="C12" i="26" l="1"/>
  <c r="E97" i="37"/>
  <c r="J40" i="37"/>
  <c r="J45" i="37" s="1"/>
  <c r="J38" i="37" s="1"/>
  <c r="J27" i="37" s="1"/>
  <c r="N23" i="37" s="1"/>
  <c r="M12" i="26" l="1"/>
  <c r="M16" i="26" s="1"/>
  <c r="M77" i="26" s="1"/>
  <c r="I12" i="26"/>
  <c r="I16" i="26" s="1"/>
  <c r="I77" i="26" s="1"/>
  <c r="H12" i="26"/>
  <c r="H16" i="26" s="1"/>
  <c r="H77" i="26" s="1"/>
  <c r="E12" i="26"/>
  <c r="E16" i="26" s="1"/>
  <c r="E77" i="26" s="1"/>
  <c r="L12" i="26"/>
  <c r="L16" i="26" s="1"/>
  <c r="L77" i="26" s="1"/>
  <c r="D12" i="26"/>
  <c r="D16" i="26" s="1"/>
  <c r="O12" i="26"/>
  <c r="O16" i="26" s="1"/>
  <c r="O77" i="26" s="1"/>
  <c r="K12" i="26"/>
  <c r="K16" i="26" s="1"/>
  <c r="K77" i="26" s="1"/>
  <c r="N12" i="26"/>
  <c r="N16" i="26" s="1"/>
  <c r="N77" i="26" s="1"/>
  <c r="J12" i="26"/>
  <c r="J16" i="26" s="1"/>
  <c r="J77" i="26" s="1"/>
  <c r="G12" i="26"/>
  <c r="G16" i="26" s="1"/>
  <c r="G77" i="26" s="1"/>
  <c r="F12" i="26"/>
  <c r="F16" i="26" s="1"/>
  <c r="F77" i="26" s="1"/>
  <c r="P12" i="26" l="1"/>
  <c r="P16" i="26" s="1"/>
  <c r="D77" i="26"/>
  <c r="F21" i="19" l="1"/>
  <c r="P77"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tc={E38FD5CD-0C47-4039-B485-98ADA64FD79A}</author>
    <author>tc={9ED17FD0-E803-4A66-9F0D-772F1FCE15F6}</author>
    <author>tc={8CA9992E-0E71-4305-96FA-5246BBCAA596}</author>
    <author>tc={BCB52457-6D83-4E0D-AAD8-90A96B8157D3}</author>
    <author>tc={8FA0367A-C9E9-4A40-B22F-99D534C1FA85}</author>
  </authors>
  <commentList>
    <comment ref="C11" authorId="0" shapeId="0" xr:uid="{E38FD5CD-0C47-4039-B485-98ADA64FD79A}">
      <text>
        <t>[Threaded comment]
Your version of Excel allows you to read this threaded comment; however, any edits to it will get removed if the file is opened in a newer version of Excel. Learn more: https://go.microsoft.com/fwlink/?linkid=870924
Comment:
    Conditional formatting flag - greys out D11 and D12 for:
- All non-profit applicants
- For-profit applicants who are opening a brand new site ("FP_New_Licence")
*Dropdowns won't work for them as they aren't applicable to their situations.</t>
      </text>
    </comment>
    <comment ref="D11" authorId="1" shapeId="0" xr:uid="{9ED17FD0-E803-4A66-9F0D-772F1FCE15F6}">
      <text>
        <t>[Threaded comment]
Your version of Excel allows you to read this threaded comment; however, any edits to it will get removed if the file is opened in a newer version of Excel. Learn more: https://go.microsoft.com/fwlink/?linkid=870924
Comment:
    Conditional formatting flag - greys out D13 (CC_in_Peel) and D14 (CC_outside_Peel) for any existing CWELCC providers undergoing expansion
*Don't need to ask for AFS from these providers as we already have this info.</t>
      </text>
    </comment>
    <comment ref="E11" authorId="2" shapeId="0" xr:uid="{8CA9992E-0E71-4305-96FA-5246BBCAA596}">
      <text>
        <t>[Threaded comment]
Your version of Excel allows you to read this threaded comment; however, any edits to it will get removed if the file is opened in a newer version of Excel. Learn more: https://go.microsoft.com/fwlink/?linkid=870924
Comment:
    Conditional formatting flag - greys out D14 (CC_outside_Peel) for:
- Applicants opening a brand new centre (regardless of auspice)
*Don't need to ask for AFS from these providers as we already have this info.</t>
      </text>
    </comment>
    <comment ref="F11" authorId="3" shapeId="0" xr:uid="{BCB52457-6D83-4E0D-AAD8-90A96B8157D3}">
      <text>
        <t>[Threaded comment]
Your version of Excel allows you to read this threaded comment; however, any edits to it will get removed if the file is opened in a newer version of Excel. Learn more: https://go.microsoft.com/fwlink/?linkid=870924
Comment:
    Conditional formatting flag - greys out "new head office" cell for:
- Any new licensees who don't currently operate in Peel (have to open a new head office)
- Non-profits with an existing site (already have head office)
- For-profits in CWELCC with an existing site (already have head office)
- For-profits who are opting into CWELCC (likely have to open a new head office)
- For-profits who are opting into CWELCC and expanding (likely have to open a new head office)
*For each of these situations, opening a new head office is not a choice - it's either obvious that they will do it or obvious that they won't.</t>
      </text>
    </comment>
    <comment ref="B31" authorId="4" shapeId="0" xr:uid="{8FA0367A-C9E9-4A40-B22F-99D534C1FA85}">
      <text>
        <t>[Threaded comment]
Your version of Excel allows you to read this threaded comment; however, any edits to it will get removed if the file is opened in a newer version of Excel. Learn more: https://go.microsoft.com/fwlink/?linkid=870924
Comment:
    Conditional formatting for fiscal year end flag</t>
      </text>
    </comment>
  </commentList>
</comments>
</file>

<file path=xl/sharedStrings.xml><?xml version="1.0" encoding="utf-8"?>
<sst xmlns="http://schemas.openxmlformats.org/spreadsheetml/2006/main" count="777" uniqueCount="511">
  <si>
    <t>1. Program Description</t>
  </si>
  <si>
    <t>Yes</t>
  </si>
  <si>
    <t>No</t>
  </si>
  <si>
    <t>2. Provider Information</t>
  </si>
  <si>
    <t>January</t>
  </si>
  <si>
    <t>February</t>
  </si>
  <si>
    <t>March</t>
  </si>
  <si>
    <t>April</t>
  </si>
  <si>
    <t>May</t>
  </si>
  <si>
    <t>June</t>
  </si>
  <si>
    <t>July</t>
  </si>
  <si>
    <t>August</t>
  </si>
  <si>
    <t>September</t>
  </si>
  <si>
    <t>October</t>
  </si>
  <si>
    <t>November</t>
  </si>
  <si>
    <t>December</t>
  </si>
  <si>
    <t>Non-profit</t>
  </si>
  <si>
    <t>Community centre</t>
  </si>
  <si>
    <t>Enter the proposed licensed capacity for your new spaces in the chart below. This must be the same as what you report in CCLS</t>
  </si>
  <si>
    <t>Enter the proposed operating capacity for your new spaces in the chart below</t>
  </si>
  <si>
    <t>Place of worship</t>
  </si>
  <si>
    <t>Enter your current licensed and operating capacities in the chart below, then enter the proposed licensed capacity for your expanded spaces. The licensed capacities that you enter must be the same as what you report in CCLS</t>
  </si>
  <si>
    <t>Enter the proposed operating capacity for your expanded spaces in the chart below</t>
  </si>
  <si>
    <t>Publicly-funded school</t>
  </si>
  <si>
    <t>Enter your current licensed and operating capacities in the chart below (if applicable), then enter the proposed licensed capacity for your expanded spaces. The licensed capacities that you enter must be the same as what you report in CCLS</t>
  </si>
  <si>
    <t>Commercial unit</t>
  </si>
  <si>
    <t>Other</t>
  </si>
  <si>
    <t>3. Service &amp; Closure Days</t>
  </si>
  <si>
    <t>5. Financial Reporting</t>
  </si>
  <si>
    <t>Provide the FORECASTED information for the next 12 months, starting from the first month of operation</t>
  </si>
  <si>
    <t>Provide the FORECASTED information for the next 12 months with the change in licensed capacity</t>
  </si>
  <si>
    <t>6. Start-up Grant</t>
  </si>
  <si>
    <t>✓</t>
  </si>
  <si>
    <t>Completeness Checklist</t>
  </si>
  <si>
    <t>Attached</t>
  </si>
  <si>
    <t>Sending separately</t>
  </si>
  <si>
    <t>CWELCC Expansion Application</t>
  </si>
  <si>
    <t>Community-based licensed child care centres</t>
  </si>
  <si>
    <t>Please fill out all green cells. Failure to submit a complete application will result in delays in processing your request</t>
  </si>
  <si>
    <t>Before submitting your application, be sure to review the Completeness Checklist tab</t>
  </si>
  <si>
    <r>
      <t xml:space="preserve">If you have any questions, email </t>
    </r>
    <r>
      <rPr>
        <u/>
        <sz val="12"/>
        <rFont val="Calibri"/>
        <family val="2"/>
        <scheme val="minor"/>
      </rPr>
      <t>EarlyYearsSystemDivision@peelregion.ca</t>
    </r>
  </si>
  <si>
    <t>Licensed Child Care Provider Information</t>
  </si>
  <si>
    <t>Head office information</t>
  </si>
  <si>
    <t>Organization legal name:</t>
  </si>
  <si>
    <t>Head office address:</t>
  </si>
  <si>
    <t>Fiscal year end:</t>
  </si>
  <si>
    <t>Contact name:</t>
  </si>
  <si>
    <t>Phone number:</t>
  </si>
  <si>
    <t>Email address:</t>
  </si>
  <si>
    <t>Site-level information</t>
  </si>
  <si>
    <t>Address:</t>
  </si>
  <si>
    <t>City / town:</t>
  </si>
  <si>
    <t>Postal code:</t>
  </si>
  <si>
    <t>Property identification number (PIN):</t>
  </si>
  <si>
    <t>Examples of where to find your PIN: Property tax bill, title of property, assessment notice</t>
  </si>
  <si>
    <t>Building type:</t>
  </si>
  <si>
    <t>If other, 
please specify:</t>
  </si>
  <si>
    <t>Month</t>
  </si>
  <si>
    <t>Day</t>
  </si>
  <si>
    <t>Year</t>
  </si>
  <si>
    <t>If yes, specify 
with whom:</t>
  </si>
  <si>
    <t>If yes, 
please specify:</t>
  </si>
  <si>
    <t>Examples of co-located spaces: Faith-based buildings, community centres, affordable housing units</t>
  </si>
  <si>
    <t>Proposed licensing information</t>
  </si>
  <si>
    <r>
      <t xml:space="preserve">(A) Current licence 
</t>
    </r>
    <r>
      <rPr>
        <b/>
        <i/>
        <sz val="10"/>
        <color theme="1"/>
        <rFont val="Calibri"/>
        <family val="2"/>
        <scheme val="minor"/>
      </rPr>
      <t>(if applicable)</t>
    </r>
  </si>
  <si>
    <r>
      <t xml:space="preserve">(B) Proposed expansion 
</t>
    </r>
    <r>
      <rPr>
        <b/>
        <i/>
        <sz val="10"/>
        <color theme="1"/>
        <rFont val="Calibri"/>
        <family val="2"/>
        <scheme val="minor"/>
      </rPr>
      <t>(see details below)</t>
    </r>
  </si>
  <si>
    <t>(A+B) Final anticipated licence</t>
  </si>
  <si>
    <r>
      <t>Age group</t>
    </r>
    <r>
      <rPr>
        <vertAlign val="superscript"/>
        <sz val="12"/>
        <color theme="1"/>
        <rFont val="Calibri"/>
        <family val="2"/>
        <scheme val="minor"/>
      </rPr>
      <t>1</t>
    </r>
  </si>
  <si>
    <t>Current licensed capacity</t>
  </si>
  <si>
    <r>
      <t>Current operating capacity</t>
    </r>
    <r>
      <rPr>
        <vertAlign val="superscript"/>
        <sz val="12"/>
        <rFont val="Calibri"/>
        <family val="2"/>
        <scheme val="minor"/>
      </rPr>
      <t>2</t>
    </r>
  </si>
  <si>
    <t>Proposed licensed capacity</t>
  </si>
  <si>
    <r>
      <t>Proposed operating capacity</t>
    </r>
    <r>
      <rPr>
        <vertAlign val="superscript"/>
        <sz val="12"/>
        <rFont val="Calibri"/>
        <family val="2"/>
        <scheme val="minor"/>
      </rPr>
      <t>3</t>
    </r>
  </si>
  <si>
    <r>
      <t>Total licensed capacity</t>
    </r>
    <r>
      <rPr>
        <vertAlign val="superscript"/>
        <sz val="12"/>
        <rFont val="Calibri"/>
        <family val="2"/>
      </rPr>
      <t>4</t>
    </r>
  </si>
  <si>
    <t>Total operating capacity</t>
  </si>
  <si>
    <t>Infant</t>
  </si>
  <si>
    <t>Toddler</t>
  </si>
  <si>
    <t>Preschool</t>
  </si>
  <si>
    <t>Total</t>
  </si>
  <si>
    <t>(B) Proposed expansion - Operating capacity</t>
  </si>
  <si>
    <t>Month 1</t>
  </si>
  <si>
    <t>Month 2</t>
  </si>
  <si>
    <t>Month 3</t>
  </si>
  <si>
    <t>Month 4</t>
  </si>
  <si>
    <t>Month 5</t>
  </si>
  <si>
    <t>Month 6</t>
  </si>
  <si>
    <t>Month 7</t>
  </si>
  <si>
    <t>Month 8</t>
  </si>
  <si>
    <t>Month 9</t>
  </si>
  <si>
    <t>Month 10</t>
  </si>
  <si>
    <t>Month 11</t>
  </si>
  <si>
    <t>Month 12</t>
  </si>
  <si>
    <t>Average</t>
  </si>
  <si>
    <r>
      <t>Notes</t>
    </r>
    <r>
      <rPr>
        <sz val="12"/>
        <color theme="1"/>
        <rFont val="Calibri"/>
        <family val="2"/>
        <scheme val="minor"/>
      </rPr>
      <t>:</t>
    </r>
  </si>
  <si>
    <r>
      <rPr>
        <vertAlign val="superscript"/>
        <sz val="12"/>
        <color theme="1"/>
        <rFont val="Calibri"/>
        <family val="2"/>
        <scheme val="minor"/>
      </rPr>
      <t>1</t>
    </r>
    <r>
      <rPr>
        <sz val="12"/>
        <color theme="1"/>
        <rFont val="Calibri"/>
        <family val="2"/>
        <scheme val="minor"/>
      </rPr>
      <t>Age group: Peel will only approve expansions for infant, toddler and preschool age groups. We will monitor the service demand and existing capacity for kindergarten and before &amp; after school spaces</t>
    </r>
  </si>
  <si>
    <t>²Current operating capacity: Maximum number of children you serve based on staffing levels and child ratios. Operating capacity cannot be more than licensed capacity</t>
  </si>
  <si>
    <t>RECE salaries</t>
  </si>
  <si>
    <r>
      <rPr>
        <u/>
        <sz val="12"/>
        <color theme="1"/>
        <rFont val="Calibri"/>
        <family val="2"/>
        <scheme val="minor"/>
      </rPr>
      <t>Notes</t>
    </r>
    <r>
      <rPr>
        <sz val="12"/>
        <color theme="1"/>
        <rFont val="Calibri"/>
        <family val="2"/>
        <scheme val="minor"/>
      </rPr>
      <t>:</t>
    </r>
  </si>
  <si>
    <r>
      <rPr>
        <vertAlign val="superscript"/>
        <sz val="12"/>
        <color theme="1"/>
        <rFont val="Calibri"/>
        <family val="2"/>
        <scheme val="minor"/>
      </rPr>
      <t>1</t>
    </r>
    <r>
      <rPr>
        <sz val="12"/>
        <color theme="1"/>
        <rFont val="Calibri"/>
        <family val="2"/>
        <scheme val="minor"/>
      </rPr>
      <t>Do not include additional funding supports, such as Wage Enhancement Grant (WEG)</t>
    </r>
  </si>
  <si>
    <r>
      <rPr>
        <vertAlign val="superscript"/>
        <sz val="12"/>
        <color theme="1"/>
        <rFont val="Calibri"/>
        <family val="2"/>
        <scheme val="minor"/>
      </rPr>
      <t>2</t>
    </r>
    <r>
      <rPr>
        <sz val="12"/>
        <color theme="1"/>
        <rFont val="Calibri"/>
        <family val="2"/>
        <scheme val="minor"/>
      </rPr>
      <t>As part of the CWELCC Expansion Application review process, Peel assesses how the base wages you pay to RECEs or Director-approved staff (that fill the position of an RECE) align with the 2024 GTA living wage of $26 per hour</t>
    </r>
  </si>
  <si>
    <t>Access &amp; inclusion</t>
  </si>
  <si>
    <t>Hours of operation per day</t>
  </si>
  <si>
    <t>Program type</t>
  </si>
  <si>
    <t># of hours</t>
  </si>
  <si>
    <t>Full-day child care (full-day = 6 or more hours per day)</t>
  </si>
  <si>
    <t>Part-day child care (part-day = fewer than 6 hours per day)</t>
  </si>
  <si>
    <t xml:space="preserve">Evening care - All age groups </t>
  </si>
  <si>
    <t>Weekends - All age groups</t>
  </si>
  <si>
    <t>Will these new spaces support increased access to child care for diverse and underrepresented populations, such as low-income families, children from diverse communities, children with special needs, and Francophone and Indigenous children? If yes, please explain:</t>
  </si>
  <si>
    <t>Fees attestation</t>
  </si>
  <si>
    <t>Please read and sign the fees attestation below:</t>
  </si>
  <si>
    <r>
      <t xml:space="preserve">I/we understand that the base fees are any fee or part of a fee that is charged in respect of a child for child care, including anything a licensee is required to provide under the </t>
    </r>
    <r>
      <rPr>
        <i/>
        <sz val="12"/>
        <color theme="1"/>
        <rFont val="Calibri"/>
        <family val="2"/>
        <scheme val="minor"/>
      </rPr>
      <t>Child Care and Early Years Act, 2014</t>
    </r>
    <r>
      <rPr>
        <sz val="12"/>
        <color theme="1"/>
        <rFont val="Calibri"/>
        <family val="2"/>
        <scheme val="minor"/>
      </rPr>
      <t xml:space="preserve"> (CCEYA), or anything a licensee requires the parent to purchase from the licensee, but does not include a non-base fee.</t>
    </r>
  </si>
  <si>
    <t>I/we understand that the non-base fees are defined in the CCEYA as:</t>
  </si>
  <si>
    <t>(a) any fees charged for optional items or optional services, such as transportation or field trips, or</t>
  </si>
  <si>
    <t>(b) any fees charged pursuant to an agreement between the parent and the licensee in respect of circumstances where the parent fails to meet the terms of the agreement (for example, fees for picking up a child late, or fees to obtain items that the parent agreed to provide for their child but failed to provide)</t>
  </si>
  <si>
    <t xml:space="preserve">I/we understand that base fees are capped at $22 per day as per the CCEYA in order to participate in the CWELCC program. </t>
  </si>
  <si>
    <t>Name of authorized signing officer</t>
  </si>
  <si>
    <t>Date</t>
  </si>
  <si>
    <t>Service &amp; Closure Days</t>
  </si>
  <si>
    <t>Site name:</t>
  </si>
  <si>
    <t>Service days</t>
  </si>
  <si>
    <r>
      <t>How many service days</t>
    </r>
    <r>
      <rPr>
        <vertAlign val="superscript"/>
        <sz val="12"/>
        <color theme="1"/>
        <rFont val="Calibri"/>
        <family val="2"/>
        <scheme val="minor"/>
      </rPr>
      <t>1,2</t>
    </r>
    <r>
      <rPr>
        <sz val="12"/>
        <color theme="1"/>
        <rFont val="Calibri"/>
        <family val="2"/>
        <scheme val="minor"/>
      </rPr>
      <t xml:space="preserve"> do you have per year?</t>
    </r>
  </si>
  <si>
    <r>
      <rPr>
        <u/>
        <sz val="12"/>
        <rFont val="Calibri"/>
        <family val="2"/>
        <scheme val="minor"/>
      </rPr>
      <t>Notes</t>
    </r>
    <r>
      <rPr>
        <sz val="12"/>
        <rFont val="Calibri"/>
        <family val="2"/>
        <scheme val="minor"/>
      </rPr>
      <t>:</t>
    </r>
  </si>
  <si>
    <r>
      <rPr>
        <vertAlign val="superscript"/>
        <sz val="12"/>
        <rFont val="Calibri"/>
        <family val="2"/>
        <scheme val="minor"/>
      </rPr>
      <t>1</t>
    </r>
    <r>
      <rPr>
        <sz val="12"/>
        <rFont val="Calibri"/>
        <family val="2"/>
        <scheme val="minor"/>
      </rPr>
      <t>Service days: The number of days (24h period) you are planning to operate in the calendar year (January 1 - December 31) for which you charge a base fee to parents, as per your Parent Handbook</t>
    </r>
  </si>
  <si>
    <r>
      <rPr>
        <vertAlign val="superscript"/>
        <sz val="12"/>
        <rFont val="Calibri"/>
        <family val="2"/>
        <scheme val="minor"/>
      </rPr>
      <t>2</t>
    </r>
    <r>
      <rPr>
        <sz val="12"/>
        <rFont val="Calibri"/>
        <family val="2"/>
        <scheme val="minor"/>
      </rPr>
      <t>Typically, providers have 261 service days in a year (365 days, less 104 weekend days). This may change based on flexible care options that you may choose to offer</t>
    </r>
  </si>
  <si>
    <r>
      <t>Closure days</t>
    </r>
    <r>
      <rPr>
        <vertAlign val="superscript"/>
        <sz val="14"/>
        <color theme="1"/>
        <rFont val="Calibri"/>
        <family val="2"/>
        <scheme val="minor"/>
      </rPr>
      <t>1</t>
    </r>
  </si>
  <si>
    <t>Will your program be closed?</t>
  </si>
  <si>
    <t>If closed - number of days</t>
  </si>
  <si>
    <t>If closed, are families charged?</t>
  </si>
  <si>
    <t>Winter break
Note: Do not include statutory holidays - see section below</t>
  </si>
  <si>
    <t>March break</t>
  </si>
  <si>
    <t>July
Note: Do not include statutory holiday - see section below</t>
  </si>
  <si>
    <t>Professional development days</t>
  </si>
  <si>
    <r>
      <t>Statutory holidays</t>
    </r>
    <r>
      <rPr>
        <vertAlign val="superscript"/>
        <sz val="12"/>
        <color theme="1"/>
        <rFont val="Calibri"/>
        <family val="2"/>
        <scheme val="minor"/>
      </rPr>
      <t>2</t>
    </r>
  </si>
  <si>
    <t>(1) New Year's Day</t>
  </si>
  <si>
    <t>(2) Family Day</t>
  </si>
  <si>
    <t>(3) Good Friday</t>
  </si>
  <si>
    <t>(4) Victoria Day</t>
  </si>
  <si>
    <t>(5) Canada Day</t>
  </si>
  <si>
    <t>(6) Labour Day</t>
  </si>
  <si>
    <t>(7) Thanksgiving Day</t>
  </si>
  <si>
    <t>(8) Christmas</t>
  </si>
  <si>
    <t>(9) Boxing Day</t>
  </si>
  <si>
    <t>Total days closed</t>
  </si>
  <si>
    <t>Total days closed where families are charged</t>
  </si>
  <si>
    <t>*See note 1 below</t>
  </si>
  <si>
    <r>
      <rPr>
        <vertAlign val="superscript"/>
        <sz val="12"/>
        <color theme="1"/>
        <rFont val="Calibri"/>
        <family val="2"/>
        <scheme val="minor"/>
      </rPr>
      <t>2</t>
    </r>
    <r>
      <rPr>
        <sz val="12"/>
        <color theme="1"/>
        <rFont val="Calibri"/>
        <family val="2"/>
        <scheme val="minor"/>
      </rPr>
      <t>There are nine statutory holidays. Easter Monday (March / April) and Civic Holiday (August) are not statutory holidays</t>
    </r>
  </si>
  <si>
    <t>Additional comments</t>
  </si>
  <si>
    <t xml:space="preserve">CWELCC Cost-Based Child Care Funding Estimator </t>
  </si>
  <si>
    <t>This tab is for informational purposes only. It will be used by Peel staff to assess financial viability</t>
  </si>
  <si>
    <t>Expansion type:</t>
  </si>
  <si>
    <t>Yearly service days:</t>
  </si>
  <si>
    <t>Age group</t>
  </si>
  <si>
    <t>Proposed operating capacity</t>
  </si>
  <si>
    <t>Daily base fee</t>
  </si>
  <si>
    <t>--</t>
  </si>
  <si>
    <t>T1. Program cost allocation</t>
  </si>
  <si>
    <t>T2. Allocation in lieu of profit / surplus</t>
  </si>
  <si>
    <t>T3. Expected base fee revenue offset</t>
  </si>
  <si>
    <t>(1) Benchmark allocation</t>
  </si>
  <si>
    <t>(1) Flat amount</t>
  </si>
  <si>
    <t>(1) Estimated base fee revenue</t>
  </si>
  <si>
    <t>(1A) Program staffing</t>
  </si>
  <si>
    <t>(1A) Annual amount</t>
  </si>
  <si>
    <t>Base fee revenue</t>
  </si>
  <si>
    <t>Variable per operating space-day</t>
  </si>
  <si>
    <t>Amount</t>
  </si>
  <si>
    <t>(1B) Proration</t>
  </si>
  <si>
    <t>Flat amount (1A x 1B)</t>
  </si>
  <si>
    <t>(2) Base amount</t>
  </si>
  <si>
    <t>(2) Factor to account for vacancies</t>
  </si>
  <si>
    <t>(2A) Program cost allocation</t>
  </si>
  <si>
    <t>Program ancillary</t>
  </si>
  <si>
    <t>Total program</t>
  </si>
  <si>
    <t>(2B) Base rate</t>
  </si>
  <si>
    <t>Base amount (2A x 2B)</t>
  </si>
  <si>
    <t>(1B) Supervisor</t>
  </si>
  <si>
    <t>Fixed per centre per operating day</t>
  </si>
  <si>
    <t>(3) Premium amount</t>
  </si>
  <si>
    <t>Operating</t>
  </si>
  <si>
    <t>(3A) Total benchmark allocation</t>
  </si>
  <si>
    <t>Ancillary costs</t>
  </si>
  <si>
    <t>Ancillary</t>
  </si>
  <si>
    <t>(3B) Premium rate</t>
  </si>
  <si>
    <t>Premium amount (3A x 3B)</t>
  </si>
  <si>
    <t>(1C) Accommodations</t>
  </si>
  <si>
    <t>Fixed per licensed space per year</t>
  </si>
  <si>
    <t>(1D) Operations</t>
  </si>
  <si>
    <t>Fixed operations</t>
  </si>
  <si>
    <t>Subtotal - Fixed</t>
  </si>
  <si>
    <t>Variable operations</t>
  </si>
  <si>
    <t>Variable operating space-day</t>
  </si>
  <si>
    <t>Subtotal - Variable</t>
  </si>
  <si>
    <t>Total - Fixed + Variable</t>
  </si>
  <si>
    <t>(1E) Geographical adjustment factor (GAF) for Peel</t>
  </si>
  <si>
    <t>Benchmark allocation for new spaces [(1A) + (1B) + (1C) + (1D)] * (1E)</t>
  </si>
  <si>
    <t>(2) Top-up allocation</t>
  </si>
  <si>
    <t>(2A) Benchmark allocation</t>
  </si>
  <si>
    <t>(2B) Growth multiplier for Peel</t>
  </si>
  <si>
    <t>Top-up allocation (2A x 2B)</t>
  </si>
  <si>
    <t>CWELCC Financial Reporting</t>
  </si>
  <si>
    <t>REQUIRED: Operating Budget - Revenues</t>
  </si>
  <si>
    <t>REVENUE (0-6 Yrs)</t>
  </si>
  <si>
    <t>Projected Revenue</t>
  </si>
  <si>
    <t>Total
(12 Months)</t>
  </si>
  <si>
    <t>Projected Base Fee Revenue (Parental Fees)</t>
  </si>
  <si>
    <t>Other (i.e. non-base revenue)</t>
  </si>
  <si>
    <t>Total Revenue</t>
  </si>
  <si>
    <t>REQUIRED: Operating Budget - Expenses</t>
  </si>
  <si>
    <t>EXPENSES (0-6 Yrs)</t>
  </si>
  <si>
    <t>SALARY COSTS (SALARIES &amp; BENEFITS)</t>
  </si>
  <si>
    <t>Program Related Salaries &amp; Benefits (excluding supervisors and management)</t>
  </si>
  <si>
    <t>411a</t>
  </si>
  <si>
    <t>Supervisor(s) / Home Visitors Related Salaries &amp; Benefits (excluding management)</t>
  </si>
  <si>
    <t>411b</t>
  </si>
  <si>
    <t>Admin Salaries &amp; Benefits (excluding management)</t>
  </si>
  <si>
    <t>411c</t>
  </si>
  <si>
    <t xml:space="preserve">Management Salaries &amp; Benefits </t>
  </si>
  <si>
    <t>411d</t>
  </si>
  <si>
    <t>Other (provide description)</t>
  </si>
  <si>
    <t>411e</t>
  </si>
  <si>
    <t>OCCUPANCY</t>
  </si>
  <si>
    <t>Rental of Office / Building</t>
  </si>
  <si>
    <t>421a</t>
  </si>
  <si>
    <t>Property Tax</t>
  </si>
  <si>
    <t>421b</t>
  </si>
  <si>
    <t>Property Insurance</t>
  </si>
  <si>
    <t>421c</t>
  </si>
  <si>
    <t>Property Maintenance Fees</t>
  </si>
  <si>
    <t>421d</t>
  </si>
  <si>
    <t>Utilities</t>
  </si>
  <si>
    <t>421f</t>
  </si>
  <si>
    <t>Mortgage Payment (include interest and principal)</t>
  </si>
  <si>
    <t>421g</t>
  </si>
  <si>
    <t>421h</t>
  </si>
  <si>
    <t>NUTRITION (PROGRAM RELATED)</t>
  </si>
  <si>
    <t>Food Costs</t>
  </si>
  <si>
    <t>431a</t>
  </si>
  <si>
    <t>Catering Service</t>
  </si>
  <si>
    <t>431b</t>
  </si>
  <si>
    <t>431c</t>
  </si>
  <si>
    <t>PROGRAM</t>
  </si>
  <si>
    <t>Program Supplies</t>
  </si>
  <si>
    <t>441a</t>
  </si>
  <si>
    <t>441b</t>
  </si>
  <si>
    <t>GENERAL ADMINISTRATION</t>
  </si>
  <si>
    <t>Advertising and Promotions</t>
  </si>
  <si>
    <t>451a</t>
  </si>
  <si>
    <t>Amortization / Depreciation</t>
  </si>
  <si>
    <t>451b</t>
  </si>
  <si>
    <t xml:space="preserve">Auditing </t>
  </si>
  <si>
    <t>451c</t>
  </si>
  <si>
    <t>Bad Debts</t>
  </si>
  <si>
    <t>451d</t>
  </si>
  <si>
    <t>Accounting / Bookkeeping</t>
  </si>
  <si>
    <t>451e</t>
  </si>
  <si>
    <t>451f</t>
  </si>
  <si>
    <t>Insurance</t>
  </si>
  <si>
    <t>451g</t>
  </si>
  <si>
    <t>Interest</t>
  </si>
  <si>
    <t>451h</t>
  </si>
  <si>
    <t>Bank Charges</t>
  </si>
  <si>
    <t>451i</t>
  </si>
  <si>
    <t>Legal</t>
  </si>
  <si>
    <t>451j</t>
  </si>
  <si>
    <t xml:space="preserve">Management Fee </t>
  </si>
  <si>
    <t>451k</t>
  </si>
  <si>
    <t>Office and General</t>
  </si>
  <si>
    <t>451l</t>
  </si>
  <si>
    <t>Telephone &amp; Internet</t>
  </si>
  <si>
    <t>451m</t>
  </si>
  <si>
    <t>Professional and Consulting Fees</t>
  </si>
  <si>
    <t>451n</t>
  </si>
  <si>
    <t>Professional Dues</t>
  </si>
  <si>
    <t>451o</t>
  </si>
  <si>
    <t>Vehicles / Transportation</t>
  </si>
  <si>
    <t>451p</t>
  </si>
  <si>
    <t>451q</t>
  </si>
  <si>
    <t>OTHER</t>
  </si>
  <si>
    <t>Payment to Home Child Care Providers (only applicable to licensed home child care agencies)</t>
  </si>
  <si>
    <t>461a</t>
  </si>
  <si>
    <t>Repairs &amp; Maintenance</t>
  </si>
  <si>
    <t>461b</t>
  </si>
  <si>
    <t xml:space="preserve">Franchise fees </t>
  </si>
  <si>
    <t>461c</t>
  </si>
  <si>
    <t>Other (provide description, non-base expenses)</t>
  </si>
  <si>
    <t>461d</t>
  </si>
  <si>
    <t>461e</t>
  </si>
  <si>
    <t>461f</t>
  </si>
  <si>
    <t>461g</t>
  </si>
  <si>
    <t>Total Expenses</t>
  </si>
  <si>
    <t>EXCESS OF REVENUE AND EXPENSES</t>
  </si>
  <si>
    <t>OTHER FINANCIAL INSTRUMENTS</t>
  </si>
  <si>
    <t>Personal Savings &amp; Investments</t>
  </si>
  <si>
    <r>
      <rPr>
        <b/>
        <sz val="12"/>
        <color theme="1"/>
        <rFont val="Calibri"/>
        <family val="2"/>
        <scheme val="minor"/>
      </rPr>
      <t xml:space="preserve">Please submit supporting documentation
</t>
    </r>
    <r>
      <rPr>
        <sz val="12"/>
        <color theme="1"/>
        <rFont val="Calibri"/>
        <family val="2"/>
        <scheme val="minor"/>
      </rPr>
      <t>Examples: Bank Statement, Line of Credit Limit statement, Investor's agreements</t>
    </r>
  </si>
  <si>
    <t>Family, Friends and Related Parties Loans</t>
  </si>
  <si>
    <t>Lines of Credit</t>
  </si>
  <si>
    <t>Professional Investors</t>
  </si>
  <si>
    <t>Retained Earnings</t>
  </si>
  <si>
    <t>Financial Reporting - Definition Codes</t>
  </si>
  <si>
    <t>Expense Category</t>
  </si>
  <si>
    <t>Code</t>
  </si>
  <si>
    <t>Definitions</t>
  </si>
  <si>
    <t xml:space="preserve">Gross salaries and benefits expense for all the employees of the organization except Management Fees. This gross amount represents the total compensation employees received including any funding used for salary and benefits funded by the Region. </t>
  </si>
  <si>
    <t>Auditing</t>
  </si>
  <si>
    <t>Bookkeeping cost paid to a third-party accountant providing accounting services</t>
  </si>
  <si>
    <t>Legal Fees</t>
  </si>
  <si>
    <t>Lease costs and costs related to operating and maintaining vehicles used for business purposes, including fuel, maintenance, and repairs</t>
  </si>
  <si>
    <t>Franchise Fees</t>
  </si>
  <si>
    <t>Age Group</t>
  </si>
  <si>
    <t>Proposed expansion*</t>
  </si>
  <si>
    <t>• *Proposed expansion: Net new, full-day licensed child care spaces to be created as a result of expansion. To be eligible for the Start-up Grant, these new spaces must appear on the primary capacity of Schedule 1 of your licence issued by the Ministry of Education on or before December 31, 2026</t>
  </si>
  <si>
    <t>• A change in auspice does not qualify a child care provider for the Start-up Grant. Child care providers who change the auspice of an existing site are not eligible for the Start-up Grant unless expansion beyond the current licensed capacity is planned. We will only assess eligibility if an existing site submits a project plan which demonstrates intent to create net new licensed spaces beyond those listed in the primary capacity of Schedule 1 of the current licence issued by EDU. Only the net new licensed spaces created will be eligible for the grant, and only eligible expenses necessary to meet EDU licensing requirements will be considered</t>
  </si>
  <si>
    <t xml:space="preserve">Play materials, equipment, and furnishings (both indoors and outdoors) </t>
  </si>
  <si>
    <t>Non-consumable supplies/equipment to support the ongoing regular operation of the child care program (e.g. appliances, IT, supplies to support learning environments while adhering to health and safety requirements)</t>
  </si>
  <si>
    <t>Minor Renovation</t>
  </si>
  <si>
    <t xml:space="preserve">Changes to outdoor play space that are required as a result of the expansion of child care spaces in the centre </t>
  </si>
  <si>
    <t>Leasehold improvements</t>
  </si>
  <si>
    <t>Enter the total size of your expanded program in square feet:</t>
  </si>
  <si>
    <t>Project Benefits</t>
  </si>
  <si>
    <t>·</t>
  </si>
  <si>
    <t>Children living in low-income families</t>
  </si>
  <si>
    <t>Children with special needs</t>
  </si>
  <si>
    <t>Indigenous children</t>
  </si>
  <si>
    <t>Black and other racialized children</t>
  </si>
  <si>
    <t>Children of newcomers to Canada</t>
  </si>
  <si>
    <t>Francophone children</t>
  </si>
  <si>
    <t>Ineligible Expenses</t>
  </si>
  <si>
    <r>
      <rPr>
        <b/>
        <sz val="12"/>
        <color theme="1"/>
        <rFont val="Calibri"/>
        <family val="2"/>
        <scheme val="minor"/>
      </rPr>
      <t>NOTE</t>
    </r>
    <r>
      <rPr>
        <sz val="12"/>
        <color theme="1"/>
        <rFont val="Calibri"/>
        <family val="2"/>
        <scheme val="minor"/>
      </rPr>
      <t>: Ineligible expenses include:</t>
    </r>
  </si>
  <si>
    <t>Purchase of land or buildings</t>
  </si>
  <si>
    <t>Debt costs including principal and interest payments related to capital loans, mortgage financing, and operating loans</t>
  </si>
  <si>
    <t>Lease costs</t>
  </si>
  <si>
    <t>Property taxes</t>
  </si>
  <si>
    <t>Equipment, furniture and/or minor renovation expenses related to routine maintenance, repairs and/or replacement at an existing site which is not completing an approved expansion project that will create net new spaces</t>
  </si>
  <si>
    <t>School-based licensed child care spaces (in other words, licensed child care spaces located in publicly-funded schools)</t>
  </si>
  <si>
    <t>Costs to expand or create licensed child care spaces for programs that run before and/or after school or during school hours for kindergarten or school-age children</t>
  </si>
  <si>
    <t>All other ineligible expenses, as outlined in the Start-up Grant Funding Agreement</t>
  </si>
  <si>
    <t>Minor Renovation Scope of Work</t>
  </si>
  <si>
    <t>Project Description</t>
  </si>
  <si>
    <t>Provide a description of the proposed project’s scope of work and submit schematic floor plans that align with Ministry of Education floor plan requirements (if available). Include in your description any relevant information, such as project dependencies, risks and/or impact to service delivery and mitigation plans.</t>
  </si>
  <si>
    <t>Description of Proposed Space</t>
  </si>
  <si>
    <t>Provide a description of the proposed space (for example, a commercial property that requires renovations, an existing child care centre, a residential property that will be converted into child care, etc.). If available, include pictures of the space in your submission, such as a link to the realtor's posting or your own photos of the space.</t>
  </si>
  <si>
    <t>Total Funding Requested</t>
  </si>
  <si>
    <t>Enter the total funding amount requested to complete the proposed project</t>
  </si>
  <si>
    <r>
      <rPr>
        <b/>
        <sz val="12"/>
        <color rgb="FF000000"/>
        <rFont val="Calibri"/>
        <family val="2"/>
        <scheme val="minor"/>
      </rPr>
      <t>NOTE</t>
    </r>
    <r>
      <rPr>
        <sz val="12"/>
        <color rgb="FF000000"/>
        <rFont val="Calibri"/>
        <family val="2"/>
        <scheme val="minor"/>
      </rPr>
      <t>: While the Ministry of Education has established maximum funding benchmarks, you are not guaranteed to receive these amounts. We will determine your allocation at the time of project approval in alignment with ministry guidelines and available funding. We intend to fund as many applications as possible to support our targeted expansion efforts in Peel.</t>
    </r>
  </si>
  <si>
    <t>I have authority to bind the corporation and attest that the proposed budget requested has been informed by at least two (2) quotes and at all times I shall retain financial records for a period of no less than seven (7) years to ensure funding was utilized as per Peel Region requirements.</t>
  </si>
  <si>
    <t>Anticipated Date of Project Completion</t>
  </si>
  <si>
    <t>You must spend the grant and open the new licensed spaces by December 31, 2026.</t>
  </si>
  <si>
    <t>Enter the anticipated date of project completion</t>
  </si>
  <si>
    <t>Proposed Project Schedule</t>
  </si>
  <si>
    <t>List anticipated key milestones or submit a project schedule, such as a Gantt chart (i.e., milestone examples such as project start and end dates; hiring of required consultants, contractors, project managers; anticipated opening of new licensed space/site; etc.):</t>
  </si>
  <si>
    <t>Project Milestone</t>
  </si>
  <si>
    <t>Approximate Date</t>
  </si>
  <si>
    <t>Project State of Readiness</t>
  </si>
  <si>
    <t>Project status - Explain current stage of project planning and/or implementation:</t>
  </si>
  <si>
    <t>Status of relevant municipal planning approvals - Explain required municipal approvals and the current status of applications and/or permits:</t>
  </si>
  <si>
    <t>Status of hiring/assigning required project resources - Explain resources overseeing project planning and implementation, such as an assigned Project Manager, vendor name of hired consultants or contractors, etc.:</t>
  </si>
  <si>
    <t>Before submitting, please check that you have included all required documents. Failure to submit a complete application package may result in delays in processing your request</t>
  </si>
  <si>
    <t>Application completeness</t>
  </si>
  <si>
    <t>Tab 1</t>
  </si>
  <si>
    <t>Licensing status</t>
  </si>
  <si>
    <t>Tab 2</t>
  </si>
  <si>
    <t>Proposed operational capacity</t>
  </si>
  <si>
    <t>RECE base wage</t>
  </si>
  <si>
    <t>Hours of operation</t>
  </si>
  <si>
    <t>Base fee attestation</t>
  </si>
  <si>
    <t>Tab 3</t>
  </si>
  <si>
    <t>Service &amp; closure days</t>
  </si>
  <si>
    <t>Tab 4a</t>
  </si>
  <si>
    <t>Financial reporting</t>
  </si>
  <si>
    <t>Tab 5</t>
  </si>
  <si>
    <t>Email submission checklist</t>
  </si>
  <si>
    <t>Document</t>
  </si>
  <si>
    <t>Action</t>
  </si>
  <si>
    <t>Choose from dropdown:</t>
  </si>
  <si>
    <t>1) Fee schedule shared with parents</t>
  </si>
  <si>
    <t>2) Audited Financial Statements for all centres outside of Peel for which you are a controlling owner</t>
  </si>
  <si>
    <t>3) Articles of Incorporation and Certification of Incorporation</t>
  </si>
  <si>
    <r>
      <t>4) Landlord/property owner letter for proposed location</t>
    </r>
    <r>
      <rPr>
        <vertAlign val="superscript"/>
        <sz val="12"/>
        <color theme="1"/>
        <rFont val="Calibri"/>
        <family val="2"/>
        <scheme val="minor"/>
      </rPr>
      <t>2</t>
    </r>
  </si>
  <si>
    <r>
      <t>5) Schematic floor plans (if available)</t>
    </r>
    <r>
      <rPr>
        <vertAlign val="superscript"/>
        <sz val="12"/>
        <color theme="1"/>
        <rFont val="Calibri"/>
        <family val="2"/>
        <scheme val="minor"/>
      </rPr>
      <t>3</t>
    </r>
  </si>
  <si>
    <r>
      <t>6) Project schedule/Gantt chart (if available)</t>
    </r>
    <r>
      <rPr>
        <vertAlign val="superscript"/>
        <sz val="12"/>
        <color theme="1"/>
        <rFont val="Calibri"/>
        <family val="2"/>
        <scheme val="minor"/>
      </rPr>
      <t>3</t>
    </r>
  </si>
  <si>
    <r>
      <rPr>
        <vertAlign val="superscript"/>
        <sz val="12"/>
        <color theme="1"/>
        <rFont val="Calibri"/>
        <family val="2"/>
        <scheme val="minor"/>
      </rPr>
      <t>1</t>
    </r>
    <r>
      <rPr>
        <sz val="12"/>
        <color theme="1"/>
        <rFont val="Calibri"/>
        <family val="2"/>
        <scheme val="minor"/>
      </rPr>
      <t>If you have owned or operated licensed child care outside of Peel within the last two years, you must submit the most recent year's Audited Financial Statements for all sites. This is required for Peel to assess financial viability</t>
    </r>
  </si>
  <si>
    <r>
      <rPr>
        <vertAlign val="superscript"/>
        <sz val="12"/>
        <color theme="1"/>
        <rFont val="Calibri"/>
        <family val="2"/>
        <scheme val="minor"/>
      </rPr>
      <t>2</t>
    </r>
    <r>
      <rPr>
        <sz val="12"/>
        <color theme="1"/>
        <rFont val="Calibri"/>
        <family val="2"/>
        <scheme val="minor"/>
      </rPr>
      <t>If you are applying to open a new child care centre in Peel, you must submit a letter from the landlord or property owner confirming your interest in the proposed location. If you are expanding your existing site, you need to provide an updated lease agreement and/or letter from the landlord to show that the landlord has agreed to your expansion. We recommend your site receives CWELCC expansion approval from Peel before proceeding with municipal zoning, site plan approval, or entering into lease agreements</t>
    </r>
  </si>
  <si>
    <t>Important: Once you submit your application, any change to the application may require a new submission. If you change the proposed address, you must submit a new application</t>
  </si>
  <si>
    <t>Applying does not guarantee approval into the CWELCC program. All applications are subject to Peel’s review, as well as funding and space availability. Peel Region is not responsible for any liabilities or for the viability of new child care programs opening in Peel. Child care programs must make informed decisions based on their own research related to program expansion. If the child care provider is unable to meet child attendance minimums, Peel may reduce or stop funding.</t>
  </si>
  <si>
    <t>Interest expenses</t>
  </si>
  <si>
    <t>Bank charges</t>
  </si>
  <si>
    <t>A fee paid by the owners to a person or company for managing the child care operation. This must not include management fees paid relating to investments and royalty fees</t>
  </si>
  <si>
    <t>Office &amp; general expenses (examples: office supplies, postage, courier, printing, photocopier rental and maintenance, office equipment maintenance, collection fees, minor miscellaneous expenses)</t>
  </si>
  <si>
    <t>Legal costs (examples: Lawyer’s fees, court fees)</t>
  </si>
  <si>
    <t>Insurance costs (examples: Commercial General Liability insurance, Director liability, and Automobile insurance liability (if applicable))</t>
  </si>
  <si>
    <t>The gross amount represents the total rent cost as per the rental/lease agreement without deducting any grants</t>
  </si>
  <si>
    <t>Property taxes incurred during the calendar year</t>
  </si>
  <si>
    <t>Insurance expense related to the property only</t>
  </si>
  <si>
    <t>Includes property management / maintenance fees</t>
  </si>
  <si>
    <t>Utilities (examples: water, electricity, gas, HWT)</t>
  </si>
  <si>
    <t>Payments made to a lender for the purposes of purchasing a property. Payments include the repayment of the loan (principal) and the interest of the loan (cost to borrow)</t>
  </si>
  <si>
    <t>Includes associated food costs for the children (in other words, food preparation)</t>
  </si>
  <si>
    <t>Costs of catering service</t>
  </si>
  <si>
    <t>Include all related program costs</t>
  </si>
  <si>
    <t>Advertising &amp; promotion costs (examples: payments to the franchisor advertisements, website, flyers, and print materials)</t>
  </si>
  <si>
    <t>Allocated cost for the year of tangible and intangible assets over its useful life</t>
  </si>
  <si>
    <t>Auditing cost paid to a Licensed Public Accountant for audited financial statements</t>
  </si>
  <si>
    <t>Receivable that is deemed to be uncollectible</t>
  </si>
  <si>
    <t>Head office allocated administration costs for multi-site and multi-service organizations that can be attributed to operating child care for eligible children only (examples: administration, accounting, human resources salaries, and head office expenses)</t>
  </si>
  <si>
    <t>Telephone, internet, and fax costs paid to providers</t>
  </si>
  <si>
    <t>Professional and consulting fees (exclude professional dues and management fees relating to investments)</t>
  </si>
  <si>
    <t>Fees paid for memberships to professional associations or regulatory bodies, which are necessary to maintain a professional status</t>
  </si>
  <si>
    <t>Compensation for home child care providers</t>
  </si>
  <si>
    <t>General repairs and maintenance expenses</t>
  </si>
  <si>
    <t>The initial and ongoing payments for the right to use the franchisor's brand, business model and support services</t>
  </si>
  <si>
    <r>
      <t>Program Related Salaries &amp; Benefits are program staff that is counting towards ratio requirements under the Child Care and Early Years Act, 2014.</t>
    </r>
    <r>
      <rPr>
        <sz val="8"/>
        <color theme="1"/>
        <rFont val="Calibri"/>
        <family val="2"/>
        <scheme val="minor"/>
      </rPr>
      <t xml:space="preserve"> 
</t>
    </r>
    <r>
      <rPr>
        <sz val="12"/>
        <color theme="1"/>
        <rFont val="Calibri"/>
        <family val="2"/>
        <scheme val="minor"/>
      </rPr>
      <t>Gross salaries and benefits expense for all the employees of the organization except Management Fees. This gross amount represents the total compensation employees received including any funding used for salary and benefits funded by the Region.</t>
    </r>
  </si>
  <si>
    <r>
      <t xml:space="preserve">Definition Code </t>
    </r>
    <r>
      <rPr>
        <b/>
        <sz val="10"/>
        <color theme="0"/>
        <rFont val="Calibri"/>
        <family val="2"/>
        <scheme val="minor"/>
      </rPr>
      <t>(see tab 4b for details)</t>
    </r>
  </si>
  <si>
    <t xml:space="preserve">Refer to the definitions below to complete the expenses listed in tab '4a. Financial Reporting' </t>
  </si>
  <si>
    <t>Central Allocated Administration (for Multi-site Agencies)</t>
  </si>
  <si>
    <t>Explanation / Comments</t>
  </si>
  <si>
    <t>*See below for details</t>
  </si>
  <si>
    <r>
      <rPr>
        <vertAlign val="superscript"/>
        <sz val="12"/>
        <color theme="1"/>
        <rFont val="Calibri"/>
        <family val="2"/>
        <scheme val="minor"/>
      </rPr>
      <t>1</t>
    </r>
    <r>
      <rPr>
        <sz val="12"/>
        <color theme="1"/>
        <rFont val="Calibri"/>
        <family val="2"/>
        <scheme val="minor"/>
      </rPr>
      <t>As noted in section 6.1 of Peel's 2025 CWELCC funding guideline, your program may not exceed two consecutive (back-to-back) weeks of closure, and not more than four weeks of closure within a calendar year where families are charged base fees</t>
    </r>
  </si>
  <si>
    <r>
      <t>3) Have you owned/operated licensed child care program(s)</t>
    </r>
    <r>
      <rPr>
        <b/>
        <sz val="12"/>
        <rFont val="Calibri"/>
        <family val="2"/>
        <scheme val="minor"/>
      </rPr>
      <t xml:space="preserve"> in Peel Region</t>
    </r>
    <r>
      <rPr>
        <sz val="12"/>
        <rFont val="Calibri"/>
        <family val="2"/>
        <scheme val="minor"/>
      </rPr>
      <t xml:space="preserve"> within the last two years? </t>
    </r>
  </si>
  <si>
    <r>
      <t xml:space="preserve">4) Have you owned/operated licensed child care program(s) </t>
    </r>
    <r>
      <rPr>
        <b/>
        <sz val="12"/>
        <rFont val="Calibri"/>
        <family val="2"/>
        <scheme val="minor"/>
      </rPr>
      <t>outside of Peel Region</t>
    </r>
    <r>
      <rPr>
        <sz val="12"/>
        <rFont val="Calibri"/>
        <family val="2"/>
        <scheme val="minor"/>
      </rPr>
      <t xml:space="preserve"> within the last two years?</t>
    </r>
  </si>
  <si>
    <t>Commercial</t>
  </si>
  <si>
    <t>Updated: May 2025</t>
  </si>
  <si>
    <r>
      <t xml:space="preserve">1) Select your </t>
    </r>
    <r>
      <rPr>
        <b/>
        <sz val="12"/>
        <color theme="1"/>
        <rFont val="Calibri"/>
        <family val="2"/>
        <scheme val="minor"/>
      </rPr>
      <t>auspice</t>
    </r>
    <r>
      <rPr>
        <sz val="12"/>
        <color theme="1"/>
        <rFont val="Calibri"/>
        <family val="2"/>
        <scheme val="minor"/>
      </rPr>
      <t xml:space="preserve"> (commercial (for-profit/private) or non-profit)</t>
    </r>
  </si>
  <si>
    <t>Capital Expenses</t>
  </si>
  <si>
    <t>Capital Scope of Work</t>
  </si>
  <si>
    <t>Amortization of existing assets</t>
  </si>
  <si>
    <t>Operating expenses</t>
  </si>
  <si>
    <t>Expenditures related to facilities owned by school boards</t>
  </si>
  <si>
    <t>Expenditures related to licensed home child care spaces</t>
  </si>
  <si>
    <t>You must spend the funding and open the new licensed spaces by December 31, 2026.</t>
  </si>
  <si>
    <r>
      <rPr>
        <b/>
        <sz val="12"/>
        <color rgb="FF000000"/>
        <rFont val="Calibri"/>
        <family val="2"/>
        <scheme val="minor"/>
      </rPr>
      <t>NOTE</t>
    </r>
    <r>
      <rPr>
        <sz val="12"/>
        <color rgb="FF000000"/>
        <rFont val="Calibri"/>
        <family val="2"/>
        <scheme val="minor"/>
      </rPr>
      <t>: We will determine your allocation at the time of project approval in alignment with ministry guidelines and available funding. We intend to fund as many applications as possible to support our targeted expansion efforts in Peel.</t>
    </r>
  </si>
  <si>
    <t>Rural and remote communities</t>
  </si>
  <si>
    <t>Communities in high-cost urban areas</t>
  </si>
  <si>
    <t>Communities with low-income households</t>
  </si>
  <si>
    <t>Communities requiring child care during non-standard hours</t>
  </si>
  <si>
    <t>Explain how the proposed project will improve access to licensed child care for the following underserved communities (if applicable):</t>
  </si>
  <si>
    <t>Communities with barriers to access (for example, Black and other racialized communities; Indigenous communities; communities with newcomers; communities with parents, caregivers and children with disabilities; official language minority communities)</t>
  </si>
  <si>
    <t>Indicate if your expansion project will offer:</t>
  </si>
  <si>
    <t>French-language or bilingual programs</t>
  </si>
  <si>
    <t>Indigenous-led programs</t>
  </si>
  <si>
    <t>Enter your current licensed and operating capacities in the chart below. The licensed capacities that you enter must be the same as what you report in CCLS</t>
  </si>
  <si>
    <r>
      <rPr>
        <vertAlign val="superscript"/>
        <sz val="12"/>
        <rFont val="Calibri"/>
        <family val="2"/>
        <scheme val="minor"/>
      </rPr>
      <t>3</t>
    </r>
    <r>
      <rPr>
        <sz val="12"/>
        <rFont val="Calibri"/>
        <family val="2"/>
        <scheme val="minor"/>
      </rPr>
      <t>Proposed operating capacity: Average number of children you plan to serve based on staffing levels and child ratios. Operating capacity cannot be more than licensed capacity. Enter in chart below</t>
    </r>
  </si>
  <si>
    <t>Note: The below chart is not applicable for commercial providers opting into CWELCC without expanding</t>
  </si>
  <si>
    <t>I have an existing child care centre in Peel and I want to increase the licensed capacity</t>
  </si>
  <si>
    <t>Named range</t>
  </si>
  <si>
    <t>Dropdown options</t>
  </si>
  <si>
    <t>I want to open a new child care centre</t>
  </si>
  <si>
    <t>I have an existing child care centre in Peel</t>
  </si>
  <si>
    <t>My existing child care centre is enrolled in Peel's CWELCC program</t>
  </si>
  <si>
    <t>My existing child care centre is not currently enrolled in Peel's CWELCC program</t>
  </si>
  <si>
    <t>I want to increase its licensed capacity</t>
  </si>
  <si>
    <t>I want to opt in to Peel's CWELCC program and keep the licensed capacity the same</t>
  </si>
  <si>
    <t>I want to opt in to Peel's CWELCC program and increase the licensed capacity</t>
  </si>
  <si>
    <r>
      <t xml:space="preserve">2) Choose the best statement(s) for your </t>
    </r>
    <r>
      <rPr>
        <b/>
        <sz val="12"/>
        <color theme="1"/>
        <rFont val="Calibri"/>
        <family val="2"/>
        <scheme val="minor"/>
      </rPr>
      <t>licensing status</t>
    </r>
  </si>
  <si>
    <t>dd_Auspice</t>
  </si>
  <si>
    <t>5) Are you planning on opening a new head office on GovGrants for this site?</t>
  </si>
  <si>
    <t>New licences</t>
  </si>
  <si>
    <t>Planning and design expenses</t>
  </si>
  <si>
    <t>FP_New_Licence</t>
  </si>
  <si>
    <t>Program Description - D11/D12</t>
  </si>
  <si>
    <t>Program Description - D13/D14</t>
  </si>
  <si>
    <t>Program Description - D14</t>
  </si>
  <si>
    <t>Program Description - D15</t>
  </si>
  <si>
    <t>Public institution (e.g., colleges or universities)</t>
  </si>
  <si>
    <t>Consolidated financial operations rolling up into a larger organization</t>
  </si>
  <si>
    <t>Majority of funding is provincial</t>
  </si>
  <si>
    <r>
      <rPr>
        <sz val="12"/>
        <rFont val="Calibri"/>
        <family val="2"/>
        <scheme val="minor"/>
      </rPr>
      <t xml:space="preserve">Your fiscal year end must be December unless approved for a valid exemption. See Section 2.2 of </t>
    </r>
    <r>
      <rPr>
        <u/>
        <sz val="12"/>
        <color theme="4"/>
        <rFont val="Calibri"/>
        <family val="2"/>
        <scheme val="minor"/>
      </rPr>
      <t>Peel's 2025 CWELCC funding guideline</t>
    </r>
    <r>
      <rPr>
        <sz val="12"/>
        <rFont val="Calibri"/>
        <family val="2"/>
        <scheme val="minor"/>
      </rPr>
      <t xml:space="preserve"> for more info on fiscal year end requirements</t>
    </r>
  </si>
  <si>
    <r>
      <t>Enter the hourly base wage</t>
    </r>
    <r>
      <rPr>
        <vertAlign val="superscript"/>
        <sz val="12"/>
        <color theme="1"/>
        <rFont val="Calibri"/>
        <family val="2"/>
        <scheme val="minor"/>
      </rPr>
      <t>1</t>
    </r>
    <r>
      <rPr>
        <sz val="12"/>
        <color theme="1"/>
        <rFont val="Calibri"/>
        <family val="2"/>
        <scheme val="minor"/>
      </rPr>
      <t xml:space="preserve"> you plan to pay your Registered Early Childhood Educator (RECE) program staff</t>
    </r>
    <r>
      <rPr>
        <vertAlign val="superscript"/>
        <sz val="12"/>
        <color theme="1"/>
        <rFont val="Calibri"/>
        <family val="2"/>
        <scheme val="minor"/>
      </rPr>
      <t>2</t>
    </r>
    <r>
      <rPr>
        <sz val="12"/>
        <color theme="1"/>
        <rFont val="Calibri"/>
        <family val="2"/>
        <scheme val="minor"/>
      </rPr>
      <t>:</t>
    </r>
  </si>
  <si>
    <t>The operating capacities that you enter above should be informed by factors such as:</t>
  </si>
  <si>
    <t>Explain:</t>
  </si>
  <si>
    <t>Publicly-funded multi-service organization -- majority of revenue comes from Provincial / Federal governments</t>
  </si>
  <si>
    <t>Consolidated financial operations -- regulatory reporting requirements of parent company do not support change</t>
  </si>
  <si>
    <t>FP_Existing_Licence_Opt_In</t>
  </si>
  <si>
    <r>
      <t xml:space="preserve">If the answer to any of these questions is "no", your proposed operating capacity should likely be </t>
    </r>
    <r>
      <rPr>
        <b/>
        <sz val="12"/>
        <color theme="1"/>
        <rFont val="Calibri"/>
        <family val="2"/>
        <scheme val="minor"/>
      </rPr>
      <t>lower</t>
    </r>
    <r>
      <rPr>
        <sz val="12"/>
        <color theme="1"/>
        <rFont val="Calibri"/>
        <family val="2"/>
        <scheme val="minor"/>
      </rPr>
      <t xml:space="preserve"> than (rather than equal to) your proposed licensed capacity. Peel staff may follow up with you for supporting documentation and/or clarification if the figures are higher than anticipated based on your responses above</t>
    </r>
  </si>
  <si>
    <t>NFP_New_Licence</t>
  </si>
  <si>
    <t>NFP_Existing_Licence_Expansion</t>
  </si>
  <si>
    <t>FP_Existing_CWELCC_Licence_Expansion</t>
  </si>
  <si>
    <t>FP_Existing_Licence_Opt_In_Expansion</t>
  </si>
  <si>
    <t>Licensing Status (FYI - not a dropdown)</t>
  </si>
  <si>
    <t>Opt-in - no expansion</t>
  </si>
  <si>
    <t>Existing licences w/ expansion</t>
  </si>
  <si>
    <t>Provide the FORECASTED information for the next 12 months</t>
  </si>
  <si>
    <t>Existing licensed capacity</t>
  </si>
  <si>
    <t>Existing operating capacity</t>
  </si>
  <si>
    <t>promotion of the new spaces to date — has your organization begun promoting and marketing the new spaces to families?</t>
  </si>
  <si>
    <t>waitlists — do you have a waitlist for the new spaces?</t>
  </si>
  <si>
    <t>Based on the information entered in this CWELCC expansion application, your 12-month cost-based funding allocation for the expanded spaces may be approx.:</t>
  </si>
  <si>
    <t>The CWELCC Cost-Based Child Care Funding Estimator ("Estimator") is a tool developed by the Ministry of Education that can be used to estimate the cost-based funding that a CWELCC-enrolled licensee may receive in 2025. Click here for a link to the calculator. Please note that this information will only be used to assess financial viability. There may be differences between the results in this spreadsheet and your CWELCC allocation (if approved), which is subject to review by Peel Region.</t>
  </si>
  <si>
    <t>Equipment / Furniture</t>
  </si>
  <si>
    <t>If you need an exemption, choose from the dropdown. Peel will determine if the exemption can be granted</t>
  </si>
  <si>
    <t>Enter the total funding that you would be able to co-invest for this project (for example, funding from your organization)</t>
  </si>
  <si>
    <r>
      <rPr>
        <sz val="12"/>
        <rFont val="Calibri"/>
        <family val="2"/>
        <scheme val="minor"/>
      </rPr>
      <t xml:space="preserve">Before completing this application, please ensure you have read and understood </t>
    </r>
    <r>
      <rPr>
        <u/>
        <sz val="12"/>
        <color theme="4"/>
        <rFont val="Calibri"/>
        <family val="2"/>
        <scheme val="minor"/>
      </rPr>
      <t>Peel's 2025 CWELCC funding guideline</t>
    </r>
  </si>
  <si>
    <r>
      <t xml:space="preserve">Due date to submit this application to </t>
    </r>
    <r>
      <rPr>
        <u/>
        <sz val="24"/>
        <color theme="1"/>
        <rFont val="Calibri"/>
        <family val="2"/>
        <scheme val="minor"/>
      </rPr>
      <t>EarlyYearsSystemDivision@peelregion.ca</t>
    </r>
    <r>
      <rPr>
        <sz val="24"/>
        <color theme="1"/>
        <rFont val="Calibri"/>
        <family val="2"/>
        <scheme val="minor"/>
      </rPr>
      <t>:</t>
    </r>
  </si>
  <si>
    <t>Non-profit Child Care Provider Expansion Funding Application</t>
  </si>
  <si>
    <t>• *Proposed expansion: Net new, full-day licensed child care spaces to be created as a result of expansion. To be eligible for funding, these new spaces must appear on the primary capacity of Schedule 1 of your licence issued by the Ministry of Education on or before December 31, 2026</t>
  </si>
  <si>
    <t>• A change in auspice does not qualify a child care provider for funding. Child care providers who change the auspice of an existing site are not eligible for funding unless expansion beyond the current licensed capacity is planned. We will only assess eligibility if an existing site submits a project plan which demonstrates intent to create net new licensed spaces beyond those listed in the primary capacity of Schedule 1 of the current licence issued by EDU. Only the net new licensed spaces created will be eligible for funding, and only eligible expenses necessary to meet EDU licensing requirements will be considered</t>
  </si>
  <si>
    <t>• If you are approved for funding, you may qualify for reimbursement on eligible expenses that you incurred between January 1, 2025 and the date of your project approval. Peel will only consider eligible expenses incurred by active expansion projects which have not yet received a new or revised licence for the new spaces by EDU. Expansion projects are considered closed once you receive your new or revised licence from EDU. You will not be eligible for retroactive funding for a site that is licensed</t>
  </si>
  <si>
    <t>All other ineligible expenses, as outlined in the funding agreement</t>
  </si>
  <si>
    <r>
      <rPr>
        <sz val="12"/>
        <rFont val="Calibri"/>
        <family val="2"/>
        <scheme val="minor"/>
      </rPr>
      <t xml:space="preserve">Please refer to </t>
    </r>
    <r>
      <rPr>
        <u/>
        <sz val="12"/>
        <color theme="4"/>
        <rFont val="Calibri"/>
        <family val="2"/>
        <scheme val="minor"/>
      </rPr>
      <t>Peel's 2025 CWELCC funding guideline</t>
    </r>
    <r>
      <rPr>
        <sz val="12"/>
        <rFont val="Calibri"/>
        <family val="2"/>
        <scheme val="minor"/>
      </rPr>
      <t xml:space="preserve"> to ensure that projected expenses include all mandatory program requirements</t>
    </r>
  </si>
  <si>
    <t>Commercial Child Care Provider Expansion Funding:
Start-up Grant Application</t>
  </si>
  <si>
    <t>• If you are approved for a Start-up Grant, you may qualify for reimbursement on eligible expenses that you incurred between January 1, 2025 and the date of funding approval. Peel will only consider eligible expenses incurred by active expansion projects which have not yet received a new or revised licence for the new spaces by EDU. Expansion projects are considered closed once you receive your new or revised licence from EDU. You will not be eligible for retroactive Start-up Grant funding for a site that is licensed</t>
  </si>
  <si>
    <t>plan for recruitment — have you begun recruiting staff? Please explain</t>
  </si>
  <si>
    <t>Explain how the proposed project will improve access to licensed child care in communities with vulnerable children and children from diverse populations, including:</t>
  </si>
  <si>
    <t>Capital costs of construction for a newly-built site</t>
  </si>
  <si>
    <t>Expansion funding application</t>
  </si>
  <si>
    <r>
      <rPr>
        <vertAlign val="superscript"/>
        <sz val="12"/>
        <color theme="1"/>
        <rFont val="Calibri"/>
        <family val="2"/>
        <scheme val="minor"/>
      </rPr>
      <t>3</t>
    </r>
    <r>
      <rPr>
        <sz val="12"/>
        <color theme="1"/>
        <rFont val="Calibri"/>
        <family val="2"/>
        <scheme val="minor"/>
      </rPr>
      <t>Schematic floor plans and project schedule/Gantt chart are only required if you submit an expansion funding application</t>
    </r>
  </si>
  <si>
    <t>Expansion funding is available to support eligible expenses necessary for non-profit child care providers to meet the licensing and operational requirements to open new licensed child care spaces. Approved funding can be used to support eligible costs required to meet Ministry of Education (EDU) licensing requirements to create, retrofit, renovate, or expand spaces. Please refer to the Expansion Funding Guideline for Non-profit Child Care Providers for details</t>
  </si>
  <si>
    <t>• To access funding, you must agree to the terms outlined in the Expansion Funding Guideline and the funding agreement</t>
  </si>
  <si>
    <t>Purpose-built, new construction to create new, centre-based licensed child care spaces in a community setting</t>
  </si>
  <si>
    <t>Renovations, retrofits or additions to licensed full-day child care centres or potential child care centres as approved by Peel Region</t>
  </si>
  <si>
    <t>The Start-up Grant is intended to support eligible expenses necessary for child care providers to meet the licensing and operational requirements to open new licensed child care spaces. Approved funding can be used to offset eligible costs required to meet Ministry of Education (EDU) licensing requirements to expand or create spaces, and includes equipment or minor renovation projects, such as retrofits, renovations, expansions, or leasehold improvements. Please refer to the Expansion Funding Guideline for Commercial Child Care Providers for details</t>
  </si>
  <si>
    <t>2025 CWELCC cost-based funding allocation (excludes In Lieu of Surplus/Profit)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</si>
</sst>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44" formatCode="_-&quot;$&quot;* #,##0.00_-;\-&quot;$&quot;* #,##0.00_-;_-&quot;$&quot;* &quot;-&quot;??_-;_-@_-"/>
    <numFmt numFmtId="43" formatCode="_-* #,##0.00_-;\-* #,##0.00_-;_-* &quot;-&quot;??_-;_-@_-"/>
    <numFmt numFmtId="164" formatCode="_(* #,##0.00_);_(* \(#,##0.00\);_(* &quot;-&quot;??_);_(@_)"/>
    <numFmt numFmtId="165" formatCode="&quot;$&quot;#,##0"/>
    <numFmt numFmtId="166" formatCode="&quot;$&quot;#,##0.00"/>
    <numFmt numFmtId="167" formatCode="&quot;$&quot;#,##0;[Red]\(&quot;$&quot;#,##0\)"/>
    <numFmt numFmtId="168" formatCode="[$-F800]dddd\,\ mmmm\ dd\,\ yyyy"/>
    <numFmt numFmtId="169" formatCode="_([$$-409]* #,##0.00_);_([$$-409]* \(#,##0.00\);_([$$-409]* &quot;-&quot;??_);_(@_)"/>
  </numFmts>
  <fonts count="6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name val="Calibri"/>
      <family val="2"/>
      <scheme val="minor"/>
    </font>
    <font>
      <sz val="11"/>
      <color indexed="8"/>
      <name val="Calibri"/>
      <family val="2"/>
    </font>
    <font>
      <sz val="14"/>
      <color theme="1"/>
      <name val="Calibri"/>
      <family val="2"/>
      <scheme val="minor"/>
    </font>
    <font>
      <sz val="10"/>
      <name val="Arial"/>
      <family val="2"/>
    </font>
    <font>
      <sz val="12"/>
      <color theme="1"/>
      <name val="Calibri"/>
      <family val="2"/>
      <scheme val="minor"/>
    </font>
    <font>
      <sz val="8"/>
      <name val="Calibri"/>
      <family val="2"/>
      <scheme val="minor"/>
    </font>
    <font>
      <sz val="10"/>
      <color theme="1"/>
      <name val="Calibri"/>
      <family val="2"/>
      <scheme val="minor"/>
    </font>
    <font>
      <b/>
      <sz val="16"/>
      <color theme="0"/>
      <name val="Calibri"/>
      <family val="2"/>
      <scheme val="minor"/>
    </font>
    <font>
      <b/>
      <sz val="12"/>
      <color theme="1"/>
      <name val="Calibri"/>
      <family val="2"/>
      <scheme val="minor"/>
    </font>
    <font>
      <b/>
      <sz val="12"/>
      <color rgb="FFFF0000"/>
      <name val="Calibri"/>
      <family val="2"/>
      <scheme val="minor"/>
    </font>
    <font>
      <b/>
      <sz val="14"/>
      <name val="Calibri"/>
      <family val="2"/>
      <scheme val="minor"/>
    </font>
    <font>
      <b/>
      <sz val="14"/>
      <color theme="1"/>
      <name val="Calibri"/>
      <family val="2"/>
      <scheme val="minor"/>
    </font>
    <font>
      <b/>
      <sz val="12"/>
      <color theme="0"/>
      <name val="Calibri"/>
      <family val="2"/>
      <scheme val="minor"/>
    </font>
    <font>
      <sz val="12"/>
      <color theme="0"/>
      <name val="Calibri"/>
      <family val="2"/>
      <scheme val="minor"/>
    </font>
    <font>
      <sz val="12"/>
      <color rgb="FF000000"/>
      <name val="Calibri"/>
      <family val="2"/>
      <scheme val="minor"/>
    </font>
    <font>
      <i/>
      <sz val="11"/>
      <color theme="1"/>
      <name val="Calibri"/>
      <family val="2"/>
      <scheme val="minor"/>
    </font>
    <font>
      <b/>
      <sz val="16"/>
      <name val="Calibri"/>
      <family val="2"/>
      <scheme val="minor"/>
    </font>
    <font>
      <sz val="12"/>
      <name val="Calibri"/>
      <family val="2"/>
      <scheme val="minor"/>
    </font>
    <font>
      <b/>
      <i/>
      <sz val="10"/>
      <color theme="1"/>
      <name val="Calibri"/>
      <family val="2"/>
      <scheme val="minor"/>
    </font>
    <font>
      <sz val="12"/>
      <color rgb="FFFF0000"/>
      <name val="Calibri"/>
      <family val="2"/>
      <scheme val="minor"/>
    </font>
    <font>
      <b/>
      <sz val="30"/>
      <name val="Calibri"/>
      <family val="2"/>
      <scheme val="minor"/>
    </font>
    <font>
      <u/>
      <sz val="12"/>
      <name val="Calibri"/>
      <family val="2"/>
      <scheme val="minor"/>
    </font>
    <font>
      <b/>
      <sz val="12"/>
      <color theme="4" tint="-0.249977111117893"/>
      <name val="Calibri"/>
      <family val="2"/>
      <scheme val="minor"/>
    </font>
    <font>
      <b/>
      <sz val="20"/>
      <name val="Calibri"/>
      <family val="2"/>
      <scheme val="minor"/>
    </font>
    <font>
      <b/>
      <sz val="12"/>
      <color rgb="FF000000"/>
      <name val="Calibri"/>
      <family val="2"/>
      <scheme val="minor"/>
    </font>
    <font>
      <u/>
      <sz val="12"/>
      <color theme="10"/>
      <name val="Calibri"/>
      <family val="2"/>
      <scheme val="minor"/>
    </font>
    <font>
      <b/>
      <sz val="18"/>
      <name val="Calibri"/>
      <family val="2"/>
      <scheme val="minor"/>
    </font>
    <font>
      <vertAlign val="superscript"/>
      <sz val="12"/>
      <color theme="1"/>
      <name val="Calibri"/>
      <family val="2"/>
      <scheme val="minor"/>
    </font>
    <font>
      <u/>
      <sz val="12"/>
      <color theme="1"/>
      <name val="Calibri"/>
      <family val="2"/>
      <scheme val="minor"/>
    </font>
    <font>
      <i/>
      <sz val="12"/>
      <color theme="1"/>
      <name val="Calibri"/>
      <family val="2"/>
      <scheme val="minor"/>
    </font>
    <font>
      <b/>
      <sz val="22"/>
      <color theme="1"/>
      <name val="Calibri"/>
      <family val="2"/>
      <scheme val="minor"/>
    </font>
    <font>
      <b/>
      <sz val="12"/>
      <color rgb="FFC00000"/>
      <name val="Calibri"/>
      <family val="2"/>
      <scheme val="minor"/>
    </font>
    <font>
      <sz val="16"/>
      <color theme="1"/>
      <name val="Calibri"/>
      <family val="2"/>
      <scheme val="minor"/>
    </font>
    <font>
      <b/>
      <sz val="22"/>
      <name val="Calibri"/>
      <family val="2"/>
      <scheme val="minor"/>
    </font>
    <font>
      <b/>
      <sz val="14"/>
      <color rgb="FFFF0000"/>
      <name val="Calibri"/>
      <family val="2"/>
      <scheme val="minor"/>
    </font>
    <font>
      <i/>
      <sz val="12"/>
      <color theme="0" tint="-0.499984740745262"/>
      <name val="Calibri"/>
      <family val="2"/>
      <scheme val="minor"/>
    </font>
    <font>
      <sz val="8"/>
      <color theme="1"/>
      <name val="Calibri"/>
      <family val="2"/>
      <scheme val="minor"/>
    </font>
    <font>
      <vertAlign val="superscript"/>
      <sz val="12"/>
      <name val="Calibri"/>
      <family val="2"/>
      <scheme val="minor"/>
    </font>
    <font>
      <u/>
      <sz val="11"/>
      <color theme="1"/>
      <name val="Calibri"/>
      <family val="2"/>
      <scheme val="minor"/>
    </font>
    <font>
      <sz val="12"/>
      <color theme="1"/>
      <name val="Symbol"/>
      <family val="1"/>
      <charset val="2"/>
    </font>
    <font>
      <u/>
      <sz val="11"/>
      <color theme="11"/>
      <name val="Calibri"/>
      <family val="2"/>
      <scheme val="minor"/>
    </font>
    <font>
      <sz val="12"/>
      <name val="Calibri"/>
      <family val="2"/>
    </font>
    <font>
      <u/>
      <sz val="12"/>
      <color theme="4"/>
      <name val="Calibri"/>
      <family val="2"/>
      <scheme val="minor"/>
    </font>
    <font>
      <u/>
      <sz val="11"/>
      <color theme="10"/>
      <name val="Calibri"/>
      <family val="2"/>
      <scheme val="minor"/>
    </font>
    <font>
      <vertAlign val="superscript"/>
      <sz val="12"/>
      <name val="Calibri"/>
      <family val="2"/>
    </font>
    <font>
      <i/>
      <sz val="11"/>
      <color theme="0" tint="-0.249977111117893"/>
      <name val="Calibri"/>
      <family val="2"/>
      <scheme val="minor"/>
    </font>
    <font>
      <vertAlign val="superscript"/>
      <sz val="14"/>
      <color theme="1"/>
      <name val="Calibri"/>
      <family val="2"/>
      <scheme val="minor"/>
    </font>
    <font>
      <u/>
      <sz val="10"/>
      <color theme="4"/>
      <name val="Calibri"/>
      <family val="2"/>
      <scheme val="minor"/>
    </font>
    <font>
      <sz val="11"/>
      <name val="Calibri"/>
      <family val="2"/>
      <scheme val="minor"/>
    </font>
    <font>
      <b/>
      <sz val="10"/>
      <color theme="0"/>
      <name val="Calibri"/>
      <family val="2"/>
      <scheme val="minor"/>
    </font>
    <font>
      <sz val="12"/>
      <color rgb="FF00B0F0"/>
      <name val="Calibri"/>
      <family val="2"/>
      <scheme val="minor"/>
    </font>
    <font>
      <i/>
      <sz val="8"/>
      <color theme="1"/>
      <name val="Calibri"/>
      <family val="2"/>
      <scheme val="minor"/>
    </font>
    <font>
      <i/>
      <sz val="9"/>
      <color theme="1"/>
      <name val="Calibri"/>
      <family val="2"/>
      <scheme val="minor"/>
    </font>
    <font>
      <sz val="11"/>
      <color theme="1"/>
      <name val="Symbol"/>
      <family val="1"/>
      <charset val="2"/>
    </font>
    <font>
      <sz val="10"/>
      <color theme="1"/>
      <name val="Symbol"/>
      <family val="1"/>
      <charset val="2"/>
    </font>
    <font>
      <sz val="24"/>
      <color theme="1"/>
      <name val="Calibri"/>
      <family val="2"/>
      <scheme val="minor"/>
    </font>
    <font>
      <u/>
      <sz val="24"/>
      <color theme="1"/>
      <name val="Calibri"/>
      <family val="2"/>
      <scheme val="minor"/>
    </font>
    <font>
      <b/>
      <sz val="26"/>
      <color theme="1"/>
      <name val="Calibri"/>
      <family val="2"/>
      <scheme val="minor"/>
    </font>
    <font>
      <b/>
      <sz val="11"/>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9" tint="0.79998168889431442"/>
        <bgColor rgb="FF000000"/>
      </patternFill>
    </fill>
    <fill>
      <patternFill patternType="solid">
        <fgColor theme="0" tint="-0.499984740745262"/>
        <bgColor indexed="64"/>
      </patternFill>
    </fill>
    <fill>
      <patternFill patternType="solid">
        <fgColor rgb="FFE2EFDA"/>
        <bgColor indexed="64"/>
      </patternFill>
    </fill>
    <fill>
      <patternFill patternType="solid">
        <fgColor theme="4" tint="0.59999389629810485"/>
        <bgColor indexed="64"/>
      </patternFill>
    </fill>
    <fill>
      <patternFill patternType="solid">
        <fgColor rgb="FFF2F7FC"/>
        <bgColor indexed="64"/>
      </patternFill>
    </fill>
    <fill>
      <patternFill patternType="gray0625">
        <fgColor theme="0" tint="-0.14996795556505021"/>
        <bgColor theme="0" tint="-4.9989318521683403E-2"/>
      </patternFill>
    </fill>
  </fills>
  <borders count="3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double">
        <color theme="0" tint="-0.249977111117893"/>
      </left>
      <right/>
      <top/>
      <bottom/>
      <diagonal/>
    </border>
    <border>
      <left style="double">
        <color theme="0" tint="-0.249977111117893"/>
      </left>
      <right/>
      <top style="double">
        <color theme="0" tint="-0.249977111117893"/>
      </top>
      <bottom/>
      <diagonal/>
    </border>
    <border>
      <left/>
      <right/>
      <top style="double">
        <color theme="0" tint="-0.249977111117893"/>
      </top>
      <bottom/>
      <diagonal/>
    </border>
    <border>
      <left/>
      <right style="double">
        <color theme="0" tint="-0.249977111117893"/>
      </right>
      <top style="double">
        <color theme="0" tint="-0.249977111117893"/>
      </top>
      <bottom/>
      <diagonal/>
    </border>
    <border>
      <left/>
      <right style="double">
        <color theme="0" tint="-0.249977111117893"/>
      </right>
      <top/>
      <bottom/>
      <diagonal/>
    </border>
    <border>
      <left style="double">
        <color theme="0" tint="-0.249977111117893"/>
      </left>
      <right/>
      <top/>
      <bottom style="double">
        <color theme="0" tint="-0.249977111117893"/>
      </bottom>
      <diagonal/>
    </border>
    <border>
      <left/>
      <right/>
      <top/>
      <bottom style="double">
        <color theme="0" tint="-0.249977111117893"/>
      </bottom>
      <diagonal/>
    </border>
    <border>
      <left/>
      <right style="double">
        <color theme="0" tint="-0.249977111117893"/>
      </right>
      <top/>
      <bottom style="double">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double">
        <color theme="0" tint="-0.24994659260841701"/>
      </left>
      <right/>
      <top style="double">
        <color theme="0" tint="-0.24994659260841701"/>
      </top>
      <bottom/>
      <diagonal/>
    </border>
    <border>
      <left/>
      <right/>
      <top style="double">
        <color theme="0" tint="-0.24994659260841701"/>
      </top>
      <bottom/>
      <diagonal/>
    </border>
    <border>
      <left/>
      <right style="double">
        <color theme="0" tint="-0.24994659260841701"/>
      </right>
      <top style="double">
        <color theme="0" tint="-0.24994659260841701"/>
      </top>
      <bottom/>
      <diagonal/>
    </border>
    <border>
      <left style="double">
        <color theme="0" tint="-0.24994659260841701"/>
      </left>
      <right/>
      <top/>
      <bottom/>
      <diagonal/>
    </border>
    <border>
      <left/>
      <right style="double">
        <color theme="0" tint="-0.24994659260841701"/>
      </right>
      <top/>
      <bottom/>
      <diagonal/>
    </border>
    <border>
      <left style="double">
        <color theme="0" tint="-0.24994659260841701"/>
      </left>
      <right/>
      <top/>
      <bottom style="double">
        <color theme="0" tint="-0.24994659260841701"/>
      </bottom>
      <diagonal/>
    </border>
    <border>
      <left/>
      <right/>
      <top/>
      <bottom style="double">
        <color theme="0" tint="-0.24994659260841701"/>
      </bottom>
      <diagonal/>
    </border>
    <border>
      <left/>
      <right style="double">
        <color theme="0" tint="-0.24994659260841701"/>
      </right>
      <top/>
      <bottom style="double">
        <color theme="0" tint="-0.2499465926084170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s>
  <cellStyleXfs count="12">
    <xf numFmtId="0" fontId="0" fillId="0" borderId="0"/>
    <xf numFmtId="44" fontId="1" fillId="0" borderId="0" applyFont="0" applyFill="0" applyBorder="0" applyAlignment="0" applyProtection="0"/>
    <xf numFmtId="164" fontId="6" fillId="0" borderId="0" applyFont="0" applyFill="0" applyBorder="0" applyAlignment="0" applyProtection="0"/>
    <xf numFmtId="0" fontId="8" fillId="0" borderId="0"/>
    <xf numFmtId="43" fontId="1"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0" fontId="4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cellStyleXfs>
  <cellXfs count="515">
    <xf numFmtId="0" fontId="0" fillId="0" borderId="0" xfId="0"/>
    <xf numFmtId="0" fontId="0" fillId="0" borderId="0" xfId="0" applyAlignment="1">
      <alignment vertical="center"/>
    </xf>
    <xf numFmtId="0" fontId="16" fillId="0" borderId="0" xfId="0" applyFont="1" applyAlignment="1">
      <alignment vertical="center"/>
    </xf>
    <xf numFmtId="0" fontId="9" fillId="0" borderId="0" xfId="0" applyFont="1" applyAlignment="1">
      <alignment vertical="center"/>
    </xf>
    <xf numFmtId="0" fontId="30" fillId="0" borderId="0" xfId="7" applyFont="1" applyFill="1" applyBorder="1" applyAlignment="1" applyProtection="1">
      <alignment horizontal="left" vertical="center" wrapText="1"/>
    </xf>
    <xf numFmtId="0" fontId="14" fillId="0" borderId="0" xfId="0" applyFont="1" applyAlignment="1">
      <alignment horizontal="center" vertical="center"/>
    </xf>
    <xf numFmtId="0" fontId="13"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13" fillId="0" borderId="0" xfId="0" applyFont="1" applyAlignment="1">
      <alignment horizontal="center" vertical="center"/>
    </xf>
    <xf numFmtId="0" fontId="9" fillId="0" borderId="0" xfId="0" applyFont="1" applyAlignment="1">
      <alignment vertical="top"/>
    </xf>
    <xf numFmtId="0" fontId="19" fillId="0" borderId="0" xfId="0" applyFont="1" applyAlignment="1">
      <alignment horizontal="left" vertical="center"/>
    </xf>
    <xf numFmtId="0" fontId="19" fillId="0" borderId="0" xfId="0" applyFont="1" applyAlignment="1">
      <alignment horizontal="left" vertical="center" indent="2"/>
    </xf>
    <xf numFmtId="0" fontId="19" fillId="0" borderId="0" xfId="0" applyFont="1" applyAlignment="1">
      <alignment vertical="center" wrapText="1"/>
    </xf>
    <xf numFmtId="0" fontId="19" fillId="0" borderId="18" xfId="0" applyFont="1" applyBorder="1" applyAlignment="1">
      <alignment horizontal="center" vertical="center" wrapText="1"/>
    </xf>
    <xf numFmtId="0" fontId="19" fillId="0" borderId="1" xfId="0" applyFont="1" applyBorder="1" applyAlignment="1">
      <alignment horizontal="center" vertical="center" wrapText="1"/>
    </xf>
    <xf numFmtId="0" fontId="9" fillId="0" borderId="0" xfId="0" applyFont="1"/>
    <xf numFmtId="0" fontId="9" fillId="3" borderId="1"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wrapText="1"/>
      <protection locked="0"/>
    </xf>
    <xf numFmtId="44" fontId="9" fillId="3" borderId="1" xfId="0" applyNumberFormat="1" applyFont="1" applyFill="1" applyBorder="1" applyProtection="1">
      <protection locked="0"/>
    </xf>
    <xf numFmtId="0" fontId="9" fillId="3" borderId="1" xfId="0" applyFont="1" applyFill="1" applyBorder="1" applyAlignment="1" applyProtection="1">
      <alignment horizontal="left" indent="1"/>
      <protection locked="0"/>
    </xf>
    <xf numFmtId="0" fontId="9" fillId="0" borderId="0" xfId="0" applyFont="1" applyAlignment="1">
      <alignment horizontal="left" vertical="center" wrapText="1"/>
    </xf>
    <xf numFmtId="0" fontId="9" fillId="0" borderId="1" xfId="0" applyFont="1" applyBorder="1" applyAlignment="1" applyProtection="1">
      <alignment horizontal="center" vertical="center"/>
      <protection hidden="1"/>
    </xf>
    <xf numFmtId="0" fontId="9" fillId="0" borderId="0" xfId="0" applyFont="1" applyAlignment="1">
      <alignment horizontal="left" vertical="center"/>
    </xf>
    <xf numFmtId="0" fontId="29" fillId="0" borderId="1" xfId="0" applyFont="1" applyBorder="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center" vertical="center"/>
    </xf>
    <xf numFmtId="0" fontId="19" fillId="0" borderId="0" xfId="0" applyFont="1" applyAlignment="1">
      <alignment vertical="center"/>
    </xf>
    <xf numFmtId="0" fontId="9" fillId="0" borderId="21" xfId="0" applyFont="1" applyBorder="1" applyAlignment="1">
      <alignment vertical="center"/>
    </xf>
    <xf numFmtId="0" fontId="9" fillId="0" borderId="22" xfId="0" applyFont="1" applyBorder="1" applyAlignment="1">
      <alignment vertical="center"/>
    </xf>
    <xf numFmtId="0" fontId="9" fillId="0" borderId="23"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0" xfId="0" applyFont="1" applyAlignment="1">
      <alignment horizontal="center" vertical="center" wrapText="1"/>
    </xf>
    <xf numFmtId="0" fontId="0" fillId="0" borderId="0" xfId="0" applyAlignment="1">
      <alignment horizontal="right"/>
    </xf>
    <xf numFmtId="0" fontId="0" fillId="2" borderId="0" xfId="0" applyFill="1" applyAlignment="1">
      <alignment horizontal="left" vertical="center"/>
    </xf>
    <xf numFmtId="0" fontId="43" fillId="0" borderId="0" xfId="0" applyFont="1" applyAlignment="1">
      <alignment horizontal="left"/>
    </xf>
    <xf numFmtId="0" fontId="43" fillId="0" borderId="0" xfId="0" applyFont="1" applyAlignment="1">
      <alignment vertical="center"/>
    </xf>
    <xf numFmtId="0" fontId="43" fillId="0" borderId="0" xfId="0" applyFont="1"/>
    <xf numFmtId="0" fontId="44" fillId="0" borderId="0" xfId="0" applyFont="1" applyAlignment="1">
      <alignment horizontal="center" vertical="top"/>
    </xf>
    <xf numFmtId="0" fontId="9" fillId="0" borderId="11"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0" xfId="0" applyFont="1" applyBorder="1" applyAlignment="1">
      <alignment vertical="center"/>
    </xf>
    <xf numFmtId="0" fontId="9" fillId="0" borderId="14" xfId="0" applyFont="1" applyBorder="1" applyAlignment="1">
      <alignment vertical="center"/>
    </xf>
    <xf numFmtId="0" fontId="0" fillId="0" borderId="10" xfId="0" applyBorder="1" applyAlignment="1">
      <alignment vertical="center"/>
    </xf>
    <xf numFmtId="0" fontId="0" fillId="0" borderId="14" xfId="0" applyBorder="1" applyAlignment="1">
      <alignment vertical="center"/>
    </xf>
    <xf numFmtId="0" fontId="9" fillId="0" borderId="14" xfId="0" applyFont="1" applyBorder="1" applyAlignment="1">
      <alignment horizontal="center"/>
    </xf>
    <xf numFmtId="0" fontId="9" fillId="0" borderId="15" xfId="0" applyFont="1" applyBorder="1" applyAlignment="1">
      <alignment vertical="center"/>
    </xf>
    <xf numFmtId="0" fontId="9" fillId="0" borderId="16" xfId="0" applyFont="1" applyBorder="1" applyAlignment="1">
      <alignment vertical="center"/>
    </xf>
    <xf numFmtId="0" fontId="9" fillId="0" borderId="17" xfId="0" applyFont="1" applyBorder="1" applyAlignment="1">
      <alignment vertical="center"/>
    </xf>
    <xf numFmtId="3" fontId="9" fillId="3" borderId="1" xfId="0" applyNumberFormat="1" applyFont="1" applyFill="1" applyBorder="1" applyAlignment="1" applyProtection="1">
      <alignment horizontal="center" vertical="center" wrapText="1"/>
      <protection locked="0"/>
    </xf>
    <xf numFmtId="0" fontId="9" fillId="0" borderId="0" xfId="0" applyFont="1" applyAlignment="1">
      <alignment horizontal="left" vertical="top" wrapText="1"/>
    </xf>
    <xf numFmtId="0" fontId="0" fillId="9" borderId="0" xfId="0" applyFill="1" applyAlignment="1">
      <alignment horizontal="center" vertical="center" wrapText="1"/>
    </xf>
    <xf numFmtId="0" fontId="3" fillId="14" borderId="0" xfId="0" applyFont="1" applyFill="1" applyAlignment="1">
      <alignment horizontal="center" vertical="center" wrapText="1"/>
    </xf>
    <xf numFmtId="0" fontId="0" fillId="14" borderId="0" xfId="0" applyFill="1" applyAlignment="1">
      <alignment horizontal="center" vertical="center"/>
    </xf>
    <xf numFmtId="0" fontId="3" fillId="9" borderId="0" xfId="0" applyFont="1" applyFill="1" applyAlignment="1">
      <alignment horizontal="center" vertical="center"/>
    </xf>
    <xf numFmtId="0" fontId="0" fillId="9" borderId="0" xfId="0" applyFill="1" applyAlignment="1">
      <alignment horizontal="center" vertical="center"/>
    </xf>
    <xf numFmtId="0" fontId="3" fillId="14" borderId="0" xfId="0" applyFont="1" applyFill="1" applyAlignment="1">
      <alignment horizontal="center" vertical="center"/>
    </xf>
    <xf numFmtId="0" fontId="0" fillId="9" borderId="0" xfId="0" applyFill="1" applyAlignment="1">
      <alignment vertical="center"/>
    </xf>
    <xf numFmtId="0" fontId="27" fillId="0" borderId="0" xfId="0" applyFont="1" applyAlignment="1">
      <alignment wrapText="1"/>
    </xf>
    <xf numFmtId="0" fontId="14" fillId="0" borderId="12" xfId="0" applyFont="1" applyBorder="1"/>
    <xf numFmtId="0" fontId="13" fillId="0" borderId="13" xfId="0" applyFont="1" applyBorder="1" applyAlignment="1">
      <alignment horizontal="center"/>
    </xf>
    <xf numFmtId="0" fontId="9" fillId="0" borderId="10" xfId="0" applyFont="1" applyBorder="1" applyAlignment="1">
      <alignment horizontal="center" vertical="top"/>
    </xf>
    <xf numFmtId="0" fontId="14" fillId="0" borderId="14" xfId="0" applyFont="1" applyBorder="1" applyAlignment="1">
      <alignment horizontal="center" wrapText="1"/>
    </xf>
    <xf numFmtId="0" fontId="9" fillId="0" borderId="10" xfId="0" applyFont="1" applyBorder="1" applyAlignment="1">
      <alignment horizontal="right" vertical="top"/>
    </xf>
    <xf numFmtId="0" fontId="9" fillId="0" borderId="14" xfId="0" applyFont="1" applyBorder="1"/>
    <xf numFmtId="0" fontId="22" fillId="0" borderId="10" xfId="0" applyFont="1" applyBorder="1" applyAlignment="1">
      <alignment horizontal="right" vertical="top"/>
    </xf>
    <xf numFmtId="0" fontId="22" fillId="0" borderId="0" xfId="0" applyFont="1" applyAlignment="1">
      <alignment horizontal="right" vertical="top"/>
    </xf>
    <xf numFmtId="0" fontId="22" fillId="0" borderId="0" xfId="0" applyFont="1"/>
    <xf numFmtId="0" fontId="22" fillId="0" borderId="14" xfId="0" applyFont="1" applyBorder="1"/>
    <xf numFmtId="0" fontId="9" fillId="0" borderId="10" xfId="0" applyFont="1" applyBorder="1"/>
    <xf numFmtId="0" fontId="14" fillId="0" borderId="0" xfId="0" applyFont="1" applyAlignment="1">
      <alignment horizontal="center" wrapText="1"/>
    </xf>
    <xf numFmtId="0" fontId="9" fillId="0" borderId="15" xfId="0" applyFont="1" applyBorder="1"/>
    <xf numFmtId="0" fontId="9" fillId="0" borderId="16" xfId="0" applyFont="1" applyBorder="1"/>
    <xf numFmtId="0" fontId="9" fillId="0" borderId="17" xfId="0" applyFont="1" applyBorder="1"/>
    <xf numFmtId="0" fontId="18" fillId="0" borderId="0" xfId="0" applyFont="1"/>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5" borderId="1" xfId="0" applyFont="1" applyFill="1" applyBorder="1" applyAlignment="1" applyProtection="1">
      <alignment horizontal="center" vertical="center" wrapText="1"/>
      <protection hidden="1"/>
    </xf>
    <xf numFmtId="0" fontId="5" fillId="0" borderId="0" xfId="0" applyFont="1" applyAlignment="1">
      <alignment horizontal="center" vertical="center"/>
    </xf>
    <xf numFmtId="0" fontId="5" fillId="0" borderId="12" xfId="0" applyFont="1" applyBorder="1" applyAlignment="1">
      <alignment vertical="center"/>
    </xf>
    <xf numFmtId="0" fontId="13" fillId="0" borderId="12" xfId="0" applyFont="1" applyBorder="1" applyAlignment="1">
      <alignment horizontal="center" vertical="center"/>
    </xf>
    <xf numFmtId="0" fontId="7" fillId="0" borderId="0" xfId="0" applyFont="1" applyAlignment="1">
      <alignment horizontal="center" vertical="center"/>
    </xf>
    <xf numFmtId="0" fontId="5" fillId="0" borderId="1" xfId="0" applyFont="1" applyBorder="1" applyAlignment="1">
      <alignment horizontal="center" vertical="center"/>
    </xf>
    <xf numFmtId="0" fontId="13" fillId="0" borderId="1" xfId="0" applyFont="1" applyBorder="1" applyAlignment="1">
      <alignment horizontal="center" vertical="center" wrapText="1"/>
    </xf>
    <xf numFmtId="0" fontId="9" fillId="7" borderId="4" xfId="0" applyFont="1" applyFill="1" applyBorder="1" applyAlignment="1">
      <alignment horizontal="center" vertical="center" wrapText="1"/>
    </xf>
    <xf numFmtId="0" fontId="9" fillId="7" borderId="5" xfId="0" applyFont="1" applyFill="1" applyBorder="1" applyAlignment="1">
      <alignment horizontal="center" vertical="center"/>
    </xf>
    <xf numFmtId="0" fontId="9" fillId="0" borderId="16" xfId="0" applyFont="1" applyBorder="1" applyAlignment="1">
      <alignment horizontal="right" vertical="center"/>
    </xf>
    <xf numFmtId="0" fontId="9" fillId="0" borderId="16" xfId="0" applyFont="1" applyBorder="1" applyAlignment="1">
      <alignment horizontal="left" vertical="center"/>
    </xf>
    <xf numFmtId="0" fontId="34" fillId="0" borderId="1" xfId="0" applyFont="1" applyBorder="1" applyAlignment="1" applyProtection="1">
      <alignment horizontal="center" vertical="center"/>
      <protection hidden="1"/>
    </xf>
    <xf numFmtId="0" fontId="38" fillId="0" borderId="0" xfId="0" applyFont="1" applyAlignment="1">
      <alignment vertical="center"/>
    </xf>
    <xf numFmtId="166"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8" xfId="0" applyFont="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horizontal="left" vertical="center"/>
    </xf>
    <xf numFmtId="0" fontId="0" fillId="9" borderId="0" xfId="0" applyFill="1" applyAlignment="1">
      <alignment horizontal="left" vertical="center"/>
    </xf>
    <xf numFmtId="0" fontId="0" fillId="14" borderId="0" xfId="0" applyFill="1" applyAlignment="1">
      <alignment vertical="center"/>
    </xf>
    <xf numFmtId="0" fontId="0" fillId="14" borderId="0" xfId="0" applyFill="1" applyAlignment="1">
      <alignment horizontal="left" vertical="center"/>
    </xf>
    <xf numFmtId="0" fontId="17" fillId="0" borderId="0" xfId="0" applyFont="1" applyAlignment="1" applyProtection="1">
      <alignment wrapText="1"/>
      <protection hidden="1"/>
    </xf>
    <xf numFmtId="44" fontId="9" fillId="2" borderId="1" xfId="0" applyNumberFormat="1" applyFont="1" applyFill="1" applyBorder="1"/>
    <xf numFmtId="39" fontId="22" fillId="0" borderId="1" xfId="3" applyNumberFormat="1" applyFont="1" applyBorder="1" applyAlignment="1" applyProtection="1">
      <alignment horizontal="left" vertical="center"/>
      <protection hidden="1"/>
    </xf>
    <xf numFmtId="0" fontId="50" fillId="0" borderId="0" xfId="0" applyFont="1" applyAlignment="1">
      <alignment vertical="center" wrapText="1"/>
    </xf>
    <xf numFmtId="8" fontId="9" fillId="0" borderId="1" xfId="0" applyNumberFormat="1" applyFont="1" applyBorder="1" applyAlignment="1">
      <alignment horizontal="center" vertical="center"/>
    </xf>
    <xf numFmtId="10" fontId="9" fillId="0" borderId="1" xfId="0" applyNumberFormat="1" applyFont="1" applyBorder="1" applyAlignment="1">
      <alignment horizontal="center" vertical="center"/>
    </xf>
    <xf numFmtId="8" fontId="9" fillId="0" borderId="0" xfId="0" applyNumberFormat="1" applyFont="1" applyAlignment="1">
      <alignment vertical="center"/>
    </xf>
    <xf numFmtId="0" fontId="11" fillId="0" borderId="30" xfId="0" applyFont="1" applyBorder="1" applyAlignment="1">
      <alignment horizontal="center" vertical="center" wrapText="1"/>
    </xf>
    <xf numFmtId="8" fontId="9" fillId="0" borderId="0" xfId="0" applyNumberFormat="1" applyFont="1" applyAlignment="1">
      <alignment horizontal="center" vertical="center"/>
    </xf>
    <xf numFmtId="10" fontId="9" fillId="0" borderId="0" xfId="0" applyNumberFormat="1" applyFont="1" applyAlignment="1">
      <alignment horizontal="center" vertical="center"/>
    </xf>
    <xf numFmtId="0" fontId="9" fillId="8" borderId="0" xfId="0" applyFont="1" applyFill="1" applyAlignment="1">
      <alignment vertical="center"/>
    </xf>
    <xf numFmtId="166" fontId="9" fillId="0" borderId="0" xfId="0" applyNumberFormat="1" applyFont="1" applyAlignment="1">
      <alignment vertical="center"/>
    </xf>
    <xf numFmtId="166" fontId="9" fillId="0" borderId="0" xfId="0" applyNumberFormat="1" applyFont="1" applyAlignment="1">
      <alignment horizontal="center" vertical="center"/>
    </xf>
    <xf numFmtId="8" fontId="41" fillId="0" borderId="0" xfId="0" applyNumberFormat="1" applyFont="1" applyAlignment="1">
      <alignment vertical="center"/>
    </xf>
    <xf numFmtId="166" fontId="9" fillId="8" borderId="0" xfId="0" applyNumberFormat="1" applyFont="1" applyFill="1" applyAlignment="1">
      <alignment horizontal="center" vertical="center"/>
    </xf>
    <xf numFmtId="8" fontId="9" fillId="8" borderId="0" xfId="0" applyNumberFormat="1" applyFont="1" applyFill="1" applyAlignment="1">
      <alignment horizontal="center" vertical="center"/>
    </xf>
    <xf numFmtId="0" fontId="9" fillId="8" borderId="0" xfId="0" applyFont="1" applyFill="1" applyAlignment="1">
      <alignment horizontal="center" vertical="center"/>
    </xf>
    <xf numFmtId="166" fontId="7" fillId="4" borderId="0" xfId="0" applyNumberFormat="1" applyFont="1" applyFill="1" applyAlignment="1">
      <alignment horizontal="center" vertical="center"/>
    </xf>
    <xf numFmtId="8" fontId="7" fillId="4" borderId="0" xfId="0" applyNumberFormat="1" applyFont="1" applyFill="1" applyAlignment="1">
      <alignment horizontal="center" vertical="center"/>
    </xf>
    <xf numFmtId="0" fontId="9" fillId="15" borderId="0" xfId="0" applyFont="1" applyFill="1" applyAlignment="1">
      <alignment vertical="center"/>
    </xf>
    <xf numFmtId="8" fontId="9" fillId="15" borderId="0" xfId="0" applyNumberFormat="1" applyFont="1" applyFill="1" applyAlignment="1">
      <alignment horizontal="center" vertical="center"/>
    </xf>
    <xf numFmtId="166" fontId="9" fillId="15" borderId="0" xfId="0" applyNumberFormat="1" applyFont="1" applyFill="1" applyAlignment="1">
      <alignment horizontal="center" vertical="center"/>
    </xf>
    <xf numFmtId="0" fontId="9" fillId="15" borderId="0" xfId="0" applyFont="1" applyFill="1" applyAlignment="1">
      <alignment horizontal="center" vertical="center"/>
    </xf>
    <xf numFmtId="0" fontId="9" fillId="15" borderId="1" xfId="0" applyFont="1" applyFill="1" applyBorder="1" applyAlignment="1">
      <alignment vertical="center"/>
    </xf>
    <xf numFmtId="8" fontId="9" fillId="15" borderId="1" xfId="0" applyNumberFormat="1" applyFont="1" applyFill="1" applyBorder="1" applyAlignment="1">
      <alignment horizontal="center" vertical="center"/>
    </xf>
    <xf numFmtId="0" fontId="9" fillId="8" borderId="1" xfId="0" applyFont="1" applyFill="1" applyBorder="1" applyAlignment="1">
      <alignment horizontal="left" vertical="center"/>
    </xf>
    <xf numFmtId="4" fontId="9" fillId="8" borderId="1" xfId="0" applyNumberFormat="1" applyFont="1" applyFill="1" applyBorder="1" applyAlignment="1">
      <alignment horizontal="center" vertical="center"/>
    </xf>
    <xf numFmtId="8" fontId="9" fillId="8" borderId="1" xfId="0" applyNumberFormat="1" applyFont="1" applyFill="1" applyBorder="1" applyAlignment="1">
      <alignment horizontal="center" vertical="center"/>
    </xf>
    <xf numFmtId="0" fontId="9" fillId="15" borderId="1" xfId="0" applyFont="1" applyFill="1" applyBorder="1" applyAlignment="1">
      <alignment horizontal="left" vertical="center"/>
    </xf>
    <xf numFmtId="0" fontId="9" fillId="15" borderId="1" xfId="0" applyFont="1" applyFill="1" applyBorder="1" applyAlignment="1">
      <alignment horizontal="center" vertical="center"/>
    </xf>
    <xf numFmtId="1" fontId="9" fillId="0" borderId="1" xfId="0" applyNumberFormat="1" applyFont="1" applyBorder="1" applyAlignment="1">
      <alignment horizontal="center" vertical="center"/>
    </xf>
    <xf numFmtId="0" fontId="9" fillId="0" borderId="1" xfId="0" quotePrefix="1" applyFont="1" applyBorder="1" applyAlignment="1">
      <alignment horizontal="center" vertical="center"/>
    </xf>
    <xf numFmtId="0" fontId="9" fillId="15" borderId="18" xfId="0" applyFont="1" applyFill="1" applyBorder="1" applyAlignment="1">
      <alignment horizontal="left" vertical="center"/>
    </xf>
    <xf numFmtId="166" fontId="41" fillId="0" borderId="0" xfId="0" applyNumberFormat="1" applyFont="1" applyAlignment="1">
      <alignment vertical="center"/>
    </xf>
    <xf numFmtId="0" fontId="34" fillId="0" borderId="0" xfId="0" applyFont="1" applyAlignment="1">
      <alignment vertical="center"/>
    </xf>
    <xf numFmtId="0" fontId="35" fillId="0" borderId="0" xfId="0" applyFont="1" applyAlignment="1">
      <alignment horizontal="center" vertical="center"/>
    </xf>
    <xf numFmtId="168" fontId="9" fillId="0" borderId="0" xfId="0" applyNumberFormat="1" applyFont="1" applyAlignment="1">
      <alignment vertical="center" wrapText="1"/>
    </xf>
    <xf numFmtId="168" fontId="11" fillId="0" borderId="0" xfId="0" applyNumberFormat="1" applyFont="1" applyAlignment="1">
      <alignment horizontal="center" vertical="center" wrapText="1"/>
    </xf>
    <xf numFmtId="0" fontId="11" fillId="0" borderId="0" xfId="0" applyFont="1" applyAlignment="1">
      <alignment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22" fillId="0" borderId="18" xfId="0" applyFont="1" applyBorder="1" applyAlignment="1">
      <alignment horizontal="center" vertical="center"/>
    </xf>
    <xf numFmtId="0" fontId="5" fillId="0" borderId="18" xfId="0" applyFont="1" applyBorder="1" applyAlignment="1">
      <alignment horizontal="center" vertical="center"/>
    </xf>
    <xf numFmtId="0" fontId="22" fillId="7" borderId="3" xfId="0" applyFont="1" applyFill="1" applyBorder="1" applyAlignment="1">
      <alignment vertical="center"/>
    </xf>
    <xf numFmtId="0" fontId="22" fillId="7" borderId="4" xfId="0" applyFont="1" applyFill="1" applyBorder="1" applyAlignment="1">
      <alignment vertical="center"/>
    </xf>
    <xf numFmtId="0" fontId="22" fillId="7" borderId="5" xfId="0" applyFont="1" applyFill="1" applyBorder="1" applyAlignment="1">
      <alignment vertical="center"/>
    </xf>
    <xf numFmtId="0" fontId="9" fillId="5" borderId="1" xfId="0" applyFont="1" applyFill="1" applyBorder="1" applyAlignment="1">
      <alignment horizontal="center" vertical="center"/>
    </xf>
    <xf numFmtId="0" fontId="13" fillId="5" borderId="1" xfId="0" applyFont="1" applyFill="1" applyBorder="1" applyAlignment="1">
      <alignment horizontal="center" vertical="center"/>
    </xf>
    <xf numFmtId="0" fontId="9" fillId="7" borderId="3" xfId="0" applyFont="1" applyFill="1" applyBorder="1" applyAlignment="1">
      <alignment vertical="center"/>
    </xf>
    <xf numFmtId="0" fontId="9" fillId="7" borderId="4" xfId="0" applyFont="1" applyFill="1" applyBorder="1" applyAlignment="1">
      <alignment vertical="center"/>
    </xf>
    <xf numFmtId="0" fontId="9" fillId="7" borderId="5" xfId="0" applyFont="1" applyFill="1" applyBorder="1" applyAlignment="1">
      <alignment vertical="center"/>
    </xf>
    <xf numFmtId="0" fontId="2" fillId="0" borderId="0" xfId="0" applyFont="1"/>
    <xf numFmtId="169" fontId="4" fillId="0" borderId="0" xfId="0" applyNumberFormat="1" applyFont="1"/>
    <xf numFmtId="0" fontId="4" fillId="0" borderId="0" xfId="0" applyFont="1"/>
    <xf numFmtId="0" fontId="15" fillId="0" borderId="0" xfId="0" applyFont="1" applyAlignment="1">
      <alignment horizontal="left" vertical="center"/>
    </xf>
    <xf numFmtId="0" fontId="39" fillId="0" borderId="0" xfId="0" applyFont="1" applyAlignment="1">
      <alignment horizontal="left" vertical="center"/>
    </xf>
    <xf numFmtId="0" fontId="18" fillId="0" borderId="0" xfId="0" applyFont="1" applyAlignment="1">
      <alignment horizontal="center" vertical="center"/>
    </xf>
    <xf numFmtId="169" fontId="4" fillId="0" borderId="0" xfId="0" applyNumberFormat="1" applyFont="1" applyAlignment="1">
      <alignment horizontal="center"/>
    </xf>
    <xf numFmtId="0" fontId="24" fillId="0" borderId="0" xfId="0" applyFont="1" applyAlignment="1">
      <alignment horizontal="center" vertical="center"/>
    </xf>
    <xf numFmtId="0" fontId="12" fillId="10" borderId="1" xfId="0" applyFont="1" applyFill="1" applyBorder="1" applyAlignment="1">
      <alignment horizontal="left" vertical="center" wrapText="1"/>
    </xf>
    <xf numFmtId="0" fontId="17" fillId="10" borderId="1" xfId="0" applyFont="1" applyFill="1" applyBorder="1" applyAlignment="1">
      <alignment horizontal="center" vertical="center" wrapText="1"/>
    </xf>
    <xf numFmtId="10" fontId="40" fillId="0" borderId="0" xfId="0" applyNumberFormat="1" applyFont="1" applyAlignment="1">
      <alignment horizontal="center"/>
    </xf>
    <xf numFmtId="0" fontId="22" fillId="0" borderId="1" xfId="0" applyFont="1" applyBorder="1" applyAlignment="1">
      <alignment horizontal="left" indent="1"/>
    </xf>
    <xf numFmtId="44" fontId="9" fillId="0" borderId="1" xfId="0" applyNumberFormat="1" applyFont="1" applyBorder="1"/>
    <xf numFmtId="0" fontId="34" fillId="0" borderId="0" xfId="0" applyFont="1" applyAlignment="1">
      <alignment horizontal="center"/>
    </xf>
    <xf numFmtId="0" fontId="17" fillId="12" borderId="1" xfId="0" applyFont="1" applyFill="1" applyBorder="1" applyAlignment="1">
      <alignment horizontal="left" vertical="center" wrapText="1"/>
    </xf>
    <xf numFmtId="44" fontId="17" fillId="12" borderId="1" xfId="0" applyNumberFormat="1" applyFont="1" applyFill="1" applyBorder="1" applyAlignment="1">
      <alignment horizontal="center" vertical="center" wrapText="1"/>
    </xf>
    <xf numFmtId="0" fontId="20" fillId="0" borderId="0" xfId="0" applyFont="1" applyAlignment="1">
      <alignment horizontal="center"/>
    </xf>
    <xf numFmtId="0" fontId="13" fillId="6" borderId="1" xfId="0" applyFont="1" applyFill="1" applyBorder="1"/>
    <xf numFmtId="44" fontId="13" fillId="6" borderId="1" xfId="0" applyNumberFormat="1" applyFont="1" applyFill="1" applyBorder="1"/>
    <xf numFmtId="0" fontId="9" fillId="0" borderId="1" xfId="0" applyFont="1" applyBorder="1" applyAlignment="1">
      <alignment horizontal="left" indent="1"/>
    </xf>
    <xf numFmtId="44" fontId="9" fillId="0" borderId="0" xfId="0" applyNumberFormat="1" applyFont="1"/>
    <xf numFmtId="0" fontId="13" fillId="0" borderId="0" xfId="0" applyFont="1"/>
    <xf numFmtId="0" fontId="24" fillId="0" borderId="0" xfId="0" applyFont="1"/>
    <xf numFmtId="167" fontId="12" fillId="10" borderId="1" xfId="0" applyNumberFormat="1" applyFont="1" applyFill="1" applyBorder="1" applyAlignment="1">
      <alignment horizontal="center" vertical="center" wrapText="1"/>
    </xf>
    <xf numFmtId="0" fontId="37" fillId="0" borderId="0" xfId="0" applyFont="1"/>
    <xf numFmtId="165" fontId="22" fillId="3" borderId="1" xfId="3" applyNumberFormat="1" applyFont="1" applyFill="1" applyBorder="1" applyAlignment="1" applyProtection="1">
      <alignment horizontal="center" vertical="center"/>
      <protection locked="0"/>
    </xf>
    <xf numFmtId="39" fontId="22" fillId="3" borderId="1" xfId="3" applyNumberFormat="1" applyFont="1" applyFill="1" applyBorder="1" applyAlignment="1" applyProtection="1">
      <alignment horizontal="left" vertical="center"/>
      <protection locked="0"/>
    </xf>
    <xf numFmtId="39" fontId="22" fillId="2" borderId="1" xfId="3" applyNumberFormat="1" applyFont="1" applyFill="1" applyBorder="1" applyAlignment="1">
      <alignment horizontal="left" vertical="center"/>
    </xf>
    <xf numFmtId="0" fontId="25" fillId="0" borderId="0" xfId="0" applyFont="1" applyAlignment="1">
      <alignment wrapText="1"/>
    </xf>
    <xf numFmtId="0" fontId="5" fillId="0" borderId="1" xfId="0" applyFont="1" applyBorder="1" applyAlignment="1">
      <alignment horizontal="center" vertical="top"/>
    </xf>
    <xf numFmtId="0" fontId="5" fillId="0" borderId="1" xfId="0" applyFont="1" applyBorder="1" applyAlignment="1">
      <alignment horizontal="center" vertical="top" wrapText="1"/>
    </xf>
    <xf numFmtId="0" fontId="9" fillId="0" borderId="1" xfId="0" applyFont="1" applyBorder="1" applyAlignment="1">
      <alignment vertical="center" wrapText="1"/>
    </xf>
    <xf numFmtId="168" fontId="19" fillId="3" borderId="20" xfId="0" applyNumberFormat="1" applyFont="1" applyFill="1" applyBorder="1" applyAlignment="1" applyProtection="1">
      <alignment horizontal="center" vertical="center"/>
      <protection locked="0"/>
    </xf>
    <xf numFmtId="0" fontId="36" fillId="0" borderId="0" xfId="0" applyFont="1" applyAlignment="1" applyProtection="1">
      <alignment vertical="center"/>
      <protection hidden="1"/>
    </xf>
    <xf numFmtId="166" fontId="22" fillId="0" borderId="1" xfId="1" applyNumberFormat="1" applyFont="1" applyFill="1" applyBorder="1" applyAlignment="1" applyProtection="1">
      <alignment horizontal="center" vertical="center"/>
      <protection hidden="1"/>
    </xf>
    <xf numFmtId="0" fontId="9" fillId="0" borderId="29" xfId="0" applyFont="1" applyBorder="1" applyAlignment="1">
      <alignment vertical="center" wrapText="1"/>
    </xf>
    <xf numFmtId="0" fontId="14" fillId="2" borderId="0" xfId="0" applyFont="1" applyFill="1" applyAlignment="1">
      <alignment wrapText="1"/>
    </xf>
    <xf numFmtId="0" fontId="5" fillId="2" borderId="0" xfId="0" applyFont="1" applyFill="1" applyAlignment="1">
      <alignment wrapText="1"/>
    </xf>
    <xf numFmtId="0" fontId="9" fillId="2" borderId="0" xfId="0" applyFont="1" applyFill="1" applyAlignment="1">
      <alignment vertical="top"/>
    </xf>
    <xf numFmtId="0" fontId="22" fillId="2" borderId="1" xfId="0" applyFont="1" applyFill="1" applyBorder="1" applyAlignment="1">
      <alignment horizontal="center" vertical="center"/>
    </xf>
    <xf numFmtId="0" fontId="22" fillId="2" borderId="1" xfId="0" applyFont="1" applyFill="1" applyBorder="1" applyAlignment="1">
      <alignment vertical="center" wrapText="1"/>
    </xf>
    <xf numFmtId="0" fontId="22" fillId="2" borderId="0" xfId="0" applyFont="1" applyFill="1" applyAlignment="1">
      <alignment vertical="top"/>
    </xf>
    <xf numFmtId="0" fontId="22" fillId="2" borderId="1" xfId="0" applyFont="1" applyFill="1" applyBorder="1" applyAlignment="1">
      <alignment horizontal="left" vertical="center" wrapText="1"/>
    </xf>
    <xf numFmtId="0" fontId="5" fillId="0" borderId="0" xfId="0" applyFont="1" applyAlignment="1" applyProtection="1">
      <alignment wrapText="1"/>
      <protection hidden="1"/>
    </xf>
    <xf numFmtId="0" fontId="53" fillId="0" borderId="0" xfId="0" applyFont="1" applyAlignment="1">
      <alignment horizontal="center"/>
    </xf>
    <xf numFmtId="2" fontId="53" fillId="0" borderId="0" xfId="0" applyNumberFormat="1" applyFont="1" applyAlignment="1" applyProtection="1">
      <alignment horizontal="center"/>
      <protection hidden="1"/>
    </xf>
    <xf numFmtId="169" fontId="53" fillId="0" borderId="0" xfId="0" applyNumberFormat="1" applyFont="1" applyAlignment="1" applyProtection="1">
      <alignment horizontal="center"/>
      <protection hidden="1"/>
    </xf>
    <xf numFmtId="0" fontId="22" fillId="0" borderId="0" xfId="0" applyFont="1" applyAlignment="1">
      <alignment horizontal="center"/>
    </xf>
    <xf numFmtId="169" fontId="22" fillId="0" borderId="1" xfId="0" applyNumberFormat="1" applyFont="1" applyBorder="1" applyAlignment="1">
      <alignment horizontal="center"/>
    </xf>
    <xf numFmtId="0" fontId="5" fillId="12"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2" fillId="0" borderId="1" xfId="0" applyFont="1" applyBorder="1" applyAlignment="1">
      <alignment horizontal="center"/>
    </xf>
    <xf numFmtId="0" fontId="5" fillId="6" borderId="1" xfId="0" applyFont="1" applyFill="1" applyBorder="1" applyAlignment="1">
      <alignment horizontal="center"/>
    </xf>
    <xf numFmtId="0" fontId="21" fillId="10" borderId="1" xfId="0" applyFont="1" applyFill="1" applyBorder="1" applyAlignment="1">
      <alignment horizontal="center" vertical="center" wrapText="1"/>
    </xf>
    <xf numFmtId="0" fontId="9" fillId="0" borderId="1" xfId="0" applyFont="1" applyBorder="1" applyAlignment="1">
      <alignment horizontal="left" vertical="center" wrapText="1"/>
    </xf>
    <xf numFmtId="8" fontId="9" fillId="0" borderId="1" xfId="0" applyNumberFormat="1" applyFont="1" applyBorder="1" applyAlignment="1">
      <alignment horizontal="center" vertical="center"/>
    </xf>
    <xf numFmtId="0" fontId="9" fillId="16" borderId="1" xfId="0" applyFont="1" applyFill="1" applyBorder="1" applyAlignment="1">
      <alignment horizontal="left" vertical="center" wrapText="1"/>
    </xf>
    <xf numFmtId="0" fontId="9" fillId="16" borderId="1" xfId="0" applyFont="1" applyFill="1" applyBorder="1" applyAlignment="1">
      <alignment horizontal="center" vertical="center"/>
    </xf>
    <xf numFmtId="0" fontId="9" fillId="16" borderId="1" xfId="0" applyFont="1" applyFill="1" applyBorder="1" applyAlignment="1" applyProtection="1">
      <alignment horizontal="left" indent="1"/>
    </xf>
    <xf numFmtId="0" fontId="22" fillId="16" borderId="1" xfId="0" applyFont="1" applyFill="1" applyBorder="1" applyAlignment="1" applyProtection="1">
      <alignment horizontal="center"/>
    </xf>
    <xf numFmtId="44" fontId="9" fillId="16" borderId="1" xfId="0" applyNumberFormat="1" applyFont="1" applyFill="1" applyBorder="1" applyProtection="1"/>
    <xf numFmtId="0" fontId="22" fillId="16" borderId="1" xfId="0" applyFont="1" applyFill="1" applyBorder="1" applyAlignment="1">
      <alignment horizontal="left" vertical="center" wrapText="1"/>
    </xf>
    <xf numFmtId="0" fontId="22" fillId="16" borderId="1" xfId="0" applyFont="1" applyFill="1" applyBorder="1" applyAlignment="1">
      <alignment horizontal="center" vertical="center"/>
    </xf>
    <xf numFmtId="0" fontId="46" fillId="16" borderId="1" xfId="0" applyFont="1" applyFill="1" applyBorder="1" applyAlignment="1">
      <alignment vertical="center" wrapText="1"/>
    </xf>
    <xf numFmtId="0" fontId="0" fillId="0" borderId="0" xfId="0" applyProtection="1"/>
    <xf numFmtId="0" fontId="9" fillId="0" borderId="0" xfId="0" applyFont="1" applyAlignment="1">
      <alignment horizontal="left" vertical="center" wrapText="1"/>
    </xf>
    <xf numFmtId="0" fontId="9" fillId="0" borderId="0" xfId="0" applyFont="1" applyAlignment="1">
      <alignment horizontal="left" vertical="center"/>
    </xf>
    <xf numFmtId="0" fontId="19" fillId="0" borderId="0" xfId="0" applyFont="1" applyAlignment="1">
      <alignment horizontal="left" vertical="center" wrapText="1"/>
    </xf>
    <xf numFmtId="0" fontId="19" fillId="0" borderId="0" xfId="0" applyFont="1" applyAlignment="1">
      <alignment vertical="center"/>
    </xf>
    <xf numFmtId="0" fontId="19" fillId="3" borderId="1" xfId="0" applyFont="1" applyFill="1" applyBorder="1" applyAlignment="1" applyProtection="1">
      <alignment horizontal="center" vertical="center"/>
      <protection locked="0"/>
    </xf>
    <xf numFmtId="0" fontId="19"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Fill="1" applyAlignment="1">
      <alignment horizontal="center" vertical="center"/>
    </xf>
    <xf numFmtId="0" fontId="9" fillId="0" borderId="0" xfId="0" applyFont="1" applyFill="1" applyBorder="1" applyAlignment="1">
      <alignment horizontal="left" vertical="top" wrapText="1"/>
    </xf>
    <xf numFmtId="0" fontId="9" fillId="0" borderId="0" xfId="0" applyFont="1" applyFill="1" applyAlignment="1">
      <alignment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1"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left" vertical="center"/>
    </xf>
    <xf numFmtId="0" fontId="35" fillId="0" borderId="0" xfId="0" applyFont="1" applyAlignment="1">
      <alignment horizontal="center" vertical="center"/>
    </xf>
    <xf numFmtId="0" fontId="22" fillId="0" borderId="0" xfId="0" applyFont="1" applyAlignment="1">
      <alignment horizontal="left" vertical="center" wrapText="1"/>
    </xf>
    <xf numFmtId="0" fontId="9" fillId="0" borderId="1" xfId="0" applyFont="1" applyBorder="1" applyAlignment="1" applyProtection="1">
      <alignment horizontal="center" vertical="center"/>
      <protection hidden="1"/>
    </xf>
    <xf numFmtId="8" fontId="9" fillId="15" borderId="0" xfId="0" applyNumberFormat="1" applyFont="1" applyFill="1" applyAlignment="1">
      <alignment horizontal="center" vertical="center"/>
    </xf>
    <xf numFmtId="0" fontId="9" fillId="0" borderId="1" xfId="0" applyFont="1" applyBorder="1" applyAlignment="1">
      <alignment horizontal="center" vertical="center" wrapText="1"/>
    </xf>
    <xf numFmtId="0" fontId="22" fillId="0" borderId="1" xfId="0" applyFont="1" applyBorder="1" applyAlignment="1">
      <alignment vertical="center" wrapText="1"/>
    </xf>
    <xf numFmtId="0" fontId="56" fillId="5" borderId="0" xfId="0" applyFont="1" applyFill="1" applyAlignment="1">
      <alignment horizontal="center" vertical="center" wrapText="1"/>
    </xf>
    <xf numFmtId="0" fontId="56" fillId="5" borderId="0" xfId="0" applyFont="1" applyFill="1" applyAlignment="1">
      <alignment horizontal="center" vertical="center"/>
    </xf>
    <xf numFmtId="0" fontId="5" fillId="0" borderId="0" xfId="0" applyFont="1" applyBorder="1" applyAlignment="1">
      <alignment horizontal="center" vertical="center"/>
    </xf>
    <xf numFmtId="0" fontId="5" fillId="2" borderId="0" xfId="0" applyFont="1" applyFill="1" applyBorder="1" applyAlignment="1">
      <alignment horizontal="center" vertical="center"/>
    </xf>
    <xf numFmtId="1" fontId="5" fillId="2" borderId="0" xfId="0" applyNumberFormat="1" applyFont="1" applyFill="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9" fillId="0" borderId="1" xfId="0" applyFont="1" applyBorder="1" applyAlignment="1" applyProtection="1">
      <alignment horizontal="center" vertical="center"/>
      <protection hidden="1"/>
    </xf>
    <xf numFmtId="0" fontId="9" fillId="0" borderId="0" xfId="0" applyFont="1" applyAlignment="1">
      <alignment horizontal="center" vertical="center"/>
    </xf>
    <xf numFmtId="0" fontId="19" fillId="0" borderId="0" xfId="0" applyFont="1" applyAlignment="1">
      <alignment vertical="center"/>
    </xf>
    <xf numFmtId="0" fontId="19" fillId="3" borderId="1" xfId="0" applyFont="1" applyFill="1" applyBorder="1" applyAlignment="1" applyProtection="1">
      <alignment horizontal="center" vertical="center"/>
      <protection locked="0"/>
    </xf>
    <xf numFmtId="0" fontId="19" fillId="0" borderId="0" xfId="0" applyFont="1" applyAlignment="1">
      <alignment horizontal="left" vertical="center"/>
    </xf>
    <xf numFmtId="0" fontId="57" fillId="5" borderId="0" xfId="0" applyFont="1" applyFill="1" applyAlignment="1">
      <alignment horizontal="center" vertical="center"/>
    </xf>
    <xf numFmtId="0" fontId="52" fillId="0" borderId="0" xfId="7" applyFont="1" applyFill="1" applyBorder="1" applyAlignment="1" applyProtection="1">
      <alignment horizontal="center" vertical="center" wrapText="1"/>
    </xf>
    <xf numFmtId="0" fontId="0" fillId="14" borderId="0" xfId="0" applyFill="1" applyAlignment="1">
      <alignment horizontal="center" vertical="center" wrapText="1"/>
    </xf>
    <xf numFmtId="0" fontId="58" fillId="0" borderId="0" xfId="0" applyFont="1" applyAlignment="1">
      <alignment horizontal="center" vertical="center"/>
    </xf>
    <xf numFmtId="0" fontId="59" fillId="0" borderId="0" xfId="0" applyFont="1" applyAlignment="1">
      <alignment horizontal="center" vertical="center"/>
    </xf>
    <xf numFmtId="0" fontId="59" fillId="0" borderId="0" xfId="0" applyFont="1" applyAlignment="1">
      <alignment horizontal="left" vertical="center" indent="4"/>
    </xf>
    <xf numFmtId="0" fontId="59" fillId="0" borderId="0" xfId="0" applyFont="1" applyFill="1" applyBorder="1" applyAlignment="1">
      <alignment horizontal="left" vertical="center" indent="4"/>
    </xf>
    <xf numFmtId="0" fontId="9" fillId="0" borderId="0" xfId="0" applyFont="1" applyAlignment="1" applyProtection="1">
      <alignment vertical="center"/>
      <protection hidden="1"/>
    </xf>
    <xf numFmtId="0" fontId="9" fillId="0" borderId="0" xfId="0" applyFont="1" applyFill="1" applyAlignment="1" applyProtection="1">
      <alignment vertical="center"/>
      <protection hidden="1"/>
    </xf>
    <xf numFmtId="0" fontId="55" fillId="0" borderId="0" xfId="0" applyFont="1" applyFill="1" applyAlignment="1">
      <alignment vertical="center"/>
    </xf>
    <xf numFmtId="0" fontId="9" fillId="0" borderId="0" xfId="0" applyFont="1" applyBorder="1" applyAlignment="1">
      <alignment vertical="center"/>
    </xf>
    <xf numFmtId="0" fontId="36" fillId="0" borderId="0" xfId="0" applyFont="1" applyAlignment="1">
      <alignment vertical="center"/>
    </xf>
    <xf numFmtId="3" fontId="22" fillId="13" borderId="1" xfId="0" applyNumberFormat="1" applyFont="1" applyFill="1" applyBorder="1" applyAlignment="1" applyProtection="1">
      <alignment horizontal="center" vertical="center"/>
      <protection locked="0"/>
    </xf>
    <xf numFmtId="3" fontId="22"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3" fontId="9" fillId="0" borderId="1" xfId="0" applyNumberFormat="1" applyFont="1" applyBorder="1" applyAlignment="1">
      <alignment horizontal="center" vertical="center"/>
    </xf>
    <xf numFmtId="0" fontId="59" fillId="0" borderId="0" xfId="0" applyFont="1" applyAlignment="1">
      <alignment vertical="center" wrapText="1"/>
    </xf>
    <xf numFmtId="0" fontId="59" fillId="0" borderId="0" xfId="0" applyFont="1" applyAlignment="1">
      <alignment horizontal="center" vertical="top"/>
    </xf>
    <xf numFmtId="166" fontId="9" fillId="0" borderId="0" xfId="0" applyNumberFormat="1" applyFont="1" applyFill="1" applyAlignment="1">
      <alignment horizontal="center" vertical="center"/>
    </xf>
    <xf numFmtId="8" fontId="9" fillId="15" borderId="1" xfId="0" quotePrefix="1" applyNumberFormat="1" applyFont="1" applyFill="1" applyBorder="1" applyAlignment="1">
      <alignment horizontal="center" vertical="center"/>
    </xf>
    <xf numFmtId="169" fontId="22" fillId="0" borderId="1" xfId="0" applyNumberFormat="1" applyFont="1" applyFill="1" applyBorder="1" applyAlignment="1" applyProtection="1">
      <alignment horizontal="center"/>
    </xf>
    <xf numFmtId="44" fontId="9" fillId="16" borderId="1" xfId="0" applyNumberFormat="1" applyFont="1" applyFill="1" applyBorder="1" applyProtection="1">
      <protection locked="0"/>
    </xf>
    <xf numFmtId="0" fontId="60" fillId="0" borderId="0" xfId="0" applyFont="1" applyAlignment="1">
      <alignment vertical="center" wrapText="1"/>
    </xf>
    <xf numFmtId="15" fontId="62" fillId="7" borderId="34" xfId="0" applyNumberFormat="1" applyFont="1" applyFill="1" applyBorder="1" applyAlignment="1" applyProtection="1">
      <alignment horizontal="center" vertical="top" wrapText="1"/>
      <protection hidden="1"/>
    </xf>
    <xf numFmtId="0" fontId="63" fillId="9" borderId="0" xfId="0" applyFont="1" applyFill="1" applyAlignment="1">
      <alignment horizontal="center" vertical="center" wrapText="1"/>
    </xf>
    <xf numFmtId="0" fontId="3" fillId="7" borderId="0" xfId="0" applyFont="1" applyFill="1" applyAlignment="1">
      <alignment vertical="center"/>
    </xf>
    <xf numFmtId="0" fontId="0" fillId="7" borderId="0" xfId="0" applyFill="1" applyAlignment="1">
      <alignment vertical="center"/>
    </xf>
    <xf numFmtId="0" fontId="35" fillId="0" borderId="0" xfId="0" applyFont="1" applyAlignment="1">
      <alignment horizontal="center" vertical="center"/>
    </xf>
    <xf numFmtId="0" fontId="41" fillId="5" borderId="0" xfId="0" applyFont="1" applyFill="1" applyAlignment="1">
      <alignment horizontal="center" vertical="center" textRotation="90" wrapText="1"/>
    </xf>
    <xf numFmtId="0" fontId="3" fillId="9" borderId="0" xfId="0" applyFont="1" applyFill="1" applyAlignment="1">
      <alignment horizontal="center" vertical="center" wrapText="1"/>
    </xf>
    <xf numFmtId="0" fontId="60" fillId="7" borderId="32" xfId="0" applyFont="1" applyFill="1" applyBorder="1" applyAlignment="1">
      <alignment horizontal="center" vertical="center" wrapText="1"/>
    </xf>
    <xf numFmtId="0" fontId="60" fillId="7" borderId="33" xfId="0" applyFont="1" applyFill="1" applyBorder="1" applyAlignment="1">
      <alignment horizontal="center" vertical="center" wrapText="1"/>
    </xf>
    <xf numFmtId="0" fontId="40" fillId="5" borderId="0" xfId="0" applyFont="1" applyFill="1" applyBorder="1" applyAlignment="1" applyProtection="1">
      <alignment horizontal="center" vertical="center" wrapText="1"/>
      <protection hidden="1"/>
    </xf>
    <xf numFmtId="0" fontId="22" fillId="7" borderId="0" xfId="7" applyFont="1" applyFill="1" applyAlignment="1" applyProtection="1">
      <alignment horizontal="center" vertical="center"/>
    </xf>
    <xf numFmtId="0" fontId="25" fillId="0" borderId="0" xfId="0" applyFont="1" applyAlignment="1">
      <alignment horizontal="center" vertical="center" wrapText="1"/>
    </xf>
    <xf numFmtId="0" fontId="5" fillId="0" borderId="0" xfId="0" applyFont="1" applyAlignment="1">
      <alignment horizontal="center" vertical="center" wrapText="1"/>
    </xf>
    <xf numFmtId="0" fontId="22" fillId="7" borderId="0" xfId="0" applyFont="1" applyFill="1" applyAlignment="1">
      <alignment horizontal="center" vertical="center" wrapText="1"/>
    </xf>
    <xf numFmtId="0" fontId="31" fillId="7" borderId="0" xfId="0" applyFont="1" applyFill="1" applyAlignment="1" applyProtection="1">
      <alignment horizontal="center" vertical="center" wrapText="1"/>
      <protection hidden="1"/>
    </xf>
    <xf numFmtId="0" fontId="9" fillId="0" borderId="1" xfId="0" applyFont="1" applyBorder="1" applyAlignment="1">
      <alignment horizontal="left" vertical="center" wrapText="1"/>
    </xf>
    <xf numFmtId="0" fontId="35" fillId="0" borderId="0" xfId="0" applyFont="1" applyAlignment="1">
      <alignment horizontal="center" vertical="center"/>
    </xf>
    <xf numFmtId="0" fontId="9" fillId="0" borderId="0" xfId="0" applyFont="1" applyAlignment="1">
      <alignment horizontal="left" vertical="center"/>
    </xf>
    <xf numFmtId="0" fontId="9" fillId="0" borderId="6" xfId="0" applyFont="1" applyBorder="1" applyAlignment="1">
      <alignment horizontal="left" vertical="center"/>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11" fillId="0" borderId="0" xfId="0" applyFont="1" applyAlignment="1">
      <alignment horizontal="center" vertical="center" wrapText="1"/>
    </xf>
    <xf numFmtId="0" fontId="9" fillId="13" borderId="18" xfId="0" applyFont="1" applyFill="1" applyBorder="1" applyAlignment="1" applyProtection="1">
      <alignment horizontal="center" vertical="center" wrapText="1"/>
      <protection locked="0"/>
    </xf>
    <xf numFmtId="0" fontId="9" fillId="13" borderId="19" xfId="0" applyFont="1" applyFill="1" applyBorder="1" applyAlignment="1" applyProtection="1">
      <alignment horizontal="center" vertical="center" wrapText="1"/>
      <protection locked="0"/>
    </xf>
    <xf numFmtId="0" fontId="9" fillId="13" borderId="20" xfId="0" applyFont="1" applyFill="1" applyBorder="1" applyAlignment="1" applyProtection="1">
      <alignment horizontal="center" vertical="center" wrapText="1"/>
      <protection locked="0"/>
    </xf>
    <xf numFmtId="0" fontId="9" fillId="3" borderId="18" xfId="0" applyFont="1" applyFill="1" applyBorder="1" applyAlignment="1" applyProtection="1">
      <alignment horizontal="center" vertical="center" wrapText="1"/>
      <protection locked="0"/>
    </xf>
    <xf numFmtId="0" fontId="9" fillId="3" borderId="19" xfId="0" applyFont="1" applyFill="1" applyBorder="1" applyAlignment="1" applyProtection="1">
      <alignment horizontal="center" vertical="center" wrapText="1"/>
      <protection locked="0"/>
    </xf>
    <xf numFmtId="0" fontId="9" fillId="3" borderId="20" xfId="0" applyFont="1" applyFill="1" applyBorder="1" applyAlignment="1" applyProtection="1">
      <alignment horizontal="center" vertical="center" wrapText="1"/>
      <protection locked="0"/>
    </xf>
    <xf numFmtId="0" fontId="9" fillId="7" borderId="0" xfId="0" applyFont="1" applyFill="1" applyAlignment="1" applyProtection="1">
      <alignment horizontal="center" vertical="center" wrapText="1"/>
      <protection hidden="1"/>
    </xf>
    <xf numFmtId="0" fontId="7" fillId="8" borderId="0" xfId="0" applyFont="1" applyFill="1" applyAlignment="1">
      <alignment horizontal="center" vertical="center"/>
    </xf>
    <xf numFmtId="0" fontId="22" fillId="0" borderId="0" xfId="0" applyFont="1" applyAlignment="1">
      <alignment horizontal="left" vertical="center" wrapText="1"/>
    </xf>
    <xf numFmtId="0" fontId="22" fillId="0" borderId="1" xfId="0" applyFont="1" applyBorder="1" applyAlignment="1">
      <alignment horizontal="center" vertical="center" wrapText="1"/>
    </xf>
    <xf numFmtId="0" fontId="33" fillId="7" borderId="3" xfId="0" applyFont="1" applyFill="1" applyBorder="1" applyAlignment="1">
      <alignment horizontal="left" vertical="center"/>
    </xf>
    <xf numFmtId="0" fontId="33" fillId="7" borderId="4" xfId="0" applyFont="1" applyFill="1" applyBorder="1" applyAlignment="1">
      <alignment horizontal="left" vertical="center"/>
    </xf>
    <xf numFmtId="0" fontId="33" fillId="7" borderId="5" xfId="0" applyFont="1" applyFill="1" applyBorder="1" applyAlignment="1">
      <alignment horizontal="left" vertical="center"/>
    </xf>
    <xf numFmtId="0" fontId="9" fillId="7" borderId="2" xfId="0" applyFont="1" applyFill="1" applyBorder="1" applyAlignment="1">
      <alignment horizontal="left" vertical="center" wrapText="1"/>
    </xf>
    <xf numFmtId="0" fontId="9" fillId="7" borderId="0" xfId="0" applyFont="1" applyFill="1" applyAlignment="1">
      <alignment horizontal="left" vertical="center" wrapText="1"/>
    </xf>
    <xf numFmtId="0" fontId="9" fillId="7" borderId="6" xfId="0" applyFont="1" applyFill="1" applyBorder="1" applyAlignment="1">
      <alignment horizontal="left" vertical="center" wrapText="1"/>
    </xf>
    <xf numFmtId="3" fontId="13" fillId="0" borderId="1" xfId="0" applyNumberFormat="1" applyFont="1" applyBorder="1" applyAlignment="1">
      <alignment horizontal="center" vertical="center"/>
    </xf>
    <xf numFmtId="166" fontId="9" fillId="3" borderId="18" xfId="0" applyNumberFormat="1" applyFont="1" applyFill="1" applyBorder="1" applyAlignment="1" applyProtection="1">
      <alignment horizontal="center" vertical="center" wrapText="1"/>
      <protection locked="0"/>
    </xf>
    <xf numFmtId="166" fontId="9" fillId="3" borderId="19" xfId="0" applyNumberFormat="1" applyFont="1" applyFill="1" applyBorder="1" applyAlignment="1" applyProtection="1">
      <alignment horizontal="center" vertical="center" wrapText="1"/>
      <protection locked="0"/>
    </xf>
    <xf numFmtId="166" fontId="9" fillId="3" borderId="20" xfId="0" applyNumberFormat="1" applyFont="1" applyFill="1" applyBorder="1" applyAlignment="1" applyProtection="1">
      <alignment horizontal="center" vertical="center" wrapText="1"/>
      <protection locked="0"/>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5" xfId="0" applyFont="1" applyFill="1" applyBorder="1" applyAlignment="1">
      <alignment horizontal="left" vertical="center" wrapText="1"/>
    </xf>
    <xf numFmtId="0" fontId="9" fillId="7" borderId="7" xfId="0" applyFont="1" applyFill="1" applyBorder="1" applyAlignment="1">
      <alignment horizontal="left" vertical="center" wrapText="1"/>
    </xf>
    <xf numFmtId="0" fontId="9" fillId="7" borderId="8" xfId="0" applyFont="1" applyFill="1" applyBorder="1" applyAlignment="1">
      <alignment horizontal="left" vertical="center" wrapText="1"/>
    </xf>
    <xf numFmtId="0" fontId="9" fillId="7" borderId="9" xfId="0" applyFont="1" applyFill="1" applyBorder="1" applyAlignment="1">
      <alignment horizontal="left" vertical="center" wrapText="1"/>
    </xf>
    <xf numFmtId="3" fontId="9" fillId="0" borderId="1" xfId="0" applyNumberFormat="1" applyFont="1" applyBorder="1" applyAlignment="1">
      <alignment horizontal="center" vertical="center"/>
    </xf>
    <xf numFmtId="3" fontId="9" fillId="13" borderId="1" xfId="0" applyNumberFormat="1" applyFont="1" applyFill="1" applyBorder="1" applyAlignment="1" applyProtection="1">
      <alignment horizontal="center" vertical="center"/>
      <protection locked="0"/>
    </xf>
    <xf numFmtId="0" fontId="13" fillId="0" borderId="1" xfId="0" applyFont="1" applyBorder="1" applyAlignment="1">
      <alignment horizontal="center" vertical="center"/>
    </xf>
    <xf numFmtId="3" fontId="9" fillId="2" borderId="1" xfId="0" applyNumberFormat="1" applyFont="1" applyFill="1" applyBorder="1" applyAlignment="1">
      <alignment horizontal="center" vertical="center"/>
    </xf>
    <xf numFmtId="0" fontId="9" fillId="3" borderId="3" xfId="0" applyFont="1" applyFill="1" applyBorder="1" applyAlignment="1" applyProtection="1">
      <alignment horizontal="left" vertical="center" wrapText="1"/>
      <protection locked="0"/>
    </xf>
    <xf numFmtId="0" fontId="9" fillId="3" borderId="4" xfId="0" applyFont="1" applyFill="1" applyBorder="1" applyAlignment="1" applyProtection="1">
      <alignment horizontal="left" vertical="center" wrapText="1"/>
      <protection locked="0"/>
    </xf>
    <xf numFmtId="0" fontId="9" fillId="3" borderId="5"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center" wrapText="1"/>
      <protection locked="0"/>
    </xf>
    <xf numFmtId="0" fontId="9" fillId="3" borderId="8" xfId="0" applyFont="1" applyFill="1" applyBorder="1" applyAlignment="1" applyProtection="1">
      <alignment horizontal="left" vertical="center" wrapText="1"/>
      <protection locked="0"/>
    </xf>
    <xf numFmtId="0" fontId="9" fillId="3" borderId="9" xfId="0" applyFont="1" applyFill="1" applyBorder="1" applyAlignment="1" applyProtection="1">
      <alignment horizontal="left" vertical="center" wrapText="1"/>
      <protection locked="0"/>
    </xf>
    <xf numFmtId="0" fontId="11" fillId="0" borderId="4" xfId="0" applyFont="1" applyBorder="1" applyAlignment="1">
      <alignment horizontal="center" vertical="center" wrapText="1"/>
    </xf>
    <xf numFmtId="0" fontId="9" fillId="0" borderId="0" xfId="0" applyFont="1" applyFill="1" applyAlignment="1" applyProtection="1">
      <alignment horizontal="left" vertical="center" wrapText="1"/>
      <protection hidden="1"/>
    </xf>
    <xf numFmtId="0" fontId="13" fillId="0" borderId="1" xfId="0" applyFont="1" applyBorder="1" applyAlignment="1">
      <alignment horizontal="center" vertical="center" wrapText="1"/>
    </xf>
    <xf numFmtId="3" fontId="13" fillId="2" borderId="1" xfId="0" applyNumberFormat="1" applyFont="1" applyFill="1" applyBorder="1" applyAlignment="1">
      <alignment horizontal="center" vertical="center"/>
    </xf>
    <xf numFmtId="0" fontId="46"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9" fillId="3" borderId="8" xfId="0" applyFont="1" applyFill="1" applyBorder="1" applyAlignment="1" applyProtection="1">
      <alignment horizontal="center" vertical="center" wrapText="1"/>
      <protection locked="0"/>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13" borderId="1" xfId="0" applyFont="1" applyFill="1" applyBorder="1" applyAlignment="1" applyProtection="1">
      <alignment horizontal="left" vertical="top" wrapText="1"/>
      <protection locked="0"/>
    </xf>
    <xf numFmtId="0" fontId="9" fillId="7" borderId="0" xfId="0" applyFont="1" applyFill="1" applyAlignment="1">
      <alignment horizontal="center" vertical="center"/>
    </xf>
    <xf numFmtId="0" fontId="9" fillId="13" borderId="1" xfId="0" applyFont="1" applyFill="1" applyBorder="1" applyAlignment="1" applyProtection="1">
      <alignment horizontal="center" vertical="center" wrapText="1"/>
      <protection locked="0"/>
    </xf>
    <xf numFmtId="0" fontId="9" fillId="0" borderId="0" xfId="0" applyFont="1" applyAlignment="1">
      <alignment horizontal="left" vertical="center" wrapText="1" indent="2"/>
    </xf>
    <xf numFmtId="168" fontId="9" fillId="3" borderId="8" xfId="0" applyNumberFormat="1" applyFont="1" applyFill="1" applyBorder="1" applyAlignment="1" applyProtection="1">
      <alignment horizontal="center" vertical="center" wrapText="1"/>
      <protection locked="0"/>
    </xf>
    <xf numFmtId="0" fontId="11" fillId="0" borderId="6" xfId="0" applyFont="1" applyBorder="1" applyAlignment="1">
      <alignment horizontal="center" vertical="center" wrapText="1"/>
    </xf>
    <xf numFmtId="0" fontId="9" fillId="0" borderId="0" xfId="0" applyFont="1" applyFill="1" applyAlignment="1">
      <alignment horizontal="left" vertical="center" wrapText="1"/>
    </xf>
    <xf numFmtId="0" fontId="9" fillId="0" borderId="8" xfId="0" applyFont="1" applyFill="1" applyBorder="1" applyAlignment="1">
      <alignment horizontal="left" vertical="center" wrapText="1"/>
    </xf>
    <xf numFmtId="0" fontId="9" fillId="0" borderId="0" xfId="0" applyFont="1" applyFill="1" applyBorder="1" applyAlignment="1">
      <alignment horizontal="left" vertical="center"/>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36" fillId="0" borderId="0" xfId="0" applyFont="1" applyFill="1" applyBorder="1" applyAlignment="1" applyProtection="1">
      <alignment horizontal="left" vertical="center" wrapText="1"/>
      <protection hidden="1"/>
    </xf>
    <xf numFmtId="0" fontId="9" fillId="3" borderId="29" xfId="0" applyFont="1" applyFill="1" applyBorder="1" applyAlignment="1" applyProtection="1">
      <alignment horizontal="center" vertical="center" wrapText="1"/>
      <protection locked="0"/>
    </xf>
    <xf numFmtId="0" fontId="9" fillId="3" borderId="31" xfId="0" applyFont="1" applyFill="1" applyBorder="1" applyAlignment="1" applyProtection="1">
      <alignment horizontal="center" vertical="center" wrapText="1"/>
      <protection locked="0"/>
    </xf>
    <xf numFmtId="0" fontId="9" fillId="3" borderId="30"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left" vertical="center" wrapText="1"/>
      <protection locked="0"/>
    </xf>
    <xf numFmtId="0" fontId="9" fillId="3" borderId="30" xfId="0" applyFont="1" applyFill="1" applyBorder="1" applyAlignment="1" applyProtection="1">
      <alignment horizontal="left" vertical="center" wrapText="1"/>
      <protection locked="0"/>
    </xf>
    <xf numFmtId="0" fontId="36" fillId="0" borderId="0" xfId="0" applyFont="1" applyFill="1" applyBorder="1" applyAlignment="1" applyProtection="1">
      <alignment horizontal="left" vertical="center" wrapText="1" indent="2"/>
    </xf>
    <xf numFmtId="0" fontId="47" fillId="0" borderId="0" xfId="7" applyFont="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9" fillId="0" borderId="0" xfId="0" applyFont="1" applyAlignment="1" applyProtection="1">
      <alignment horizontal="left" vertical="center" wrapText="1"/>
      <protection hidden="1"/>
    </xf>
    <xf numFmtId="0" fontId="11" fillId="0" borderId="4" xfId="0" applyFont="1" applyBorder="1" applyAlignment="1">
      <alignment horizontal="center" vertical="center"/>
    </xf>
    <xf numFmtId="0" fontId="11" fillId="0" borderId="0" xfId="0" applyFont="1" applyAlignment="1">
      <alignment horizontal="center" vertical="center"/>
    </xf>
    <xf numFmtId="0" fontId="9" fillId="0" borderId="6" xfId="0" applyFont="1" applyFill="1" applyBorder="1" applyAlignment="1">
      <alignment horizontal="left" vertical="center" wrapText="1"/>
    </xf>
    <xf numFmtId="0" fontId="47" fillId="0" borderId="0" xfId="7" applyFill="1" applyBorder="1" applyAlignment="1" applyProtection="1">
      <alignment horizontal="left" vertical="center" wrapText="1" indent="2"/>
    </xf>
    <xf numFmtId="0" fontId="22" fillId="7" borderId="2" xfId="0" applyFont="1" applyFill="1" applyBorder="1" applyAlignment="1">
      <alignment horizontal="left" vertical="center" wrapText="1"/>
    </xf>
    <xf numFmtId="0" fontId="22" fillId="7" borderId="0" xfId="0" applyFont="1" applyFill="1" applyAlignment="1">
      <alignment horizontal="left" vertical="center" wrapText="1"/>
    </xf>
    <xf numFmtId="0" fontId="22" fillId="7" borderId="6" xfId="0" applyFont="1" applyFill="1" applyBorder="1" applyAlignment="1">
      <alignment horizontal="left" vertical="center" wrapText="1"/>
    </xf>
    <xf numFmtId="0" fontId="22" fillId="7" borderId="2" xfId="0" applyFont="1" applyFill="1" applyBorder="1" applyAlignment="1" applyProtection="1">
      <alignment horizontal="left" vertical="center" wrapText="1"/>
      <protection hidden="1"/>
    </xf>
    <xf numFmtId="0" fontId="22" fillId="7" borderId="0" xfId="0" applyFont="1" applyFill="1" applyAlignment="1" applyProtection="1">
      <alignment horizontal="left" vertical="center" wrapText="1"/>
      <protection hidden="1"/>
    </xf>
    <xf numFmtId="0" fontId="22" fillId="7" borderId="6" xfId="0" applyFont="1" applyFill="1" applyBorder="1" applyAlignment="1" applyProtection="1">
      <alignment horizontal="left" vertical="center" wrapText="1"/>
      <protection hidden="1"/>
    </xf>
    <xf numFmtId="0" fontId="22" fillId="7" borderId="7" xfId="0" applyFont="1" applyFill="1" applyBorder="1" applyAlignment="1" applyProtection="1">
      <alignment horizontal="left" vertical="center" wrapText="1"/>
      <protection hidden="1"/>
    </xf>
    <xf numFmtId="0" fontId="22" fillId="7" borderId="8" xfId="0" applyFont="1" applyFill="1" applyBorder="1" applyAlignment="1" applyProtection="1">
      <alignment horizontal="left" vertical="center" wrapText="1"/>
      <protection hidden="1"/>
    </xf>
    <xf numFmtId="0" fontId="22" fillId="7" borderId="9" xfId="0" applyFont="1" applyFill="1" applyBorder="1" applyAlignment="1" applyProtection="1">
      <alignment horizontal="left" vertical="center" wrapText="1"/>
      <protection hidden="1"/>
    </xf>
    <xf numFmtId="0" fontId="9" fillId="0" borderId="18" xfId="0" applyFont="1" applyBorder="1" applyAlignment="1" applyProtection="1">
      <alignment horizontal="center" vertical="center"/>
      <protection hidden="1"/>
    </xf>
    <xf numFmtId="0" fontId="9" fillId="0" borderId="19" xfId="0" applyFont="1" applyBorder="1" applyAlignment="1" applyProtection="1">
      <alignment horizontal="center" vertical="center"/>
      <protection hidden="1"/>
    </xf>
    <xf numFmtId="0" fontId="9" fillId="0" borderId="20" xfId="0" applyFont="1" applyBorder="1" applyAlignment="1" applyProtection="1">
      <alignment horizontal="center" vertical="center"/>
      <protection hidden="1"/>
    </xf>
    <xf numFmtId="0" fontId="9" fillId="3" borderId="18" xfId="0" applyFont="1" applyFill="1" applyBorder="1" applyAlignment="1" applyProtection="1">
      <alignment horizontal="left" vertical="top" wrapText="1"/>
      <protection locked="0"/>
    </xf>
    <xf numFmtId="0" fontId="9" fillId="3" borderId="19" xfId="0" applyFont="1" applyFill="1" applyBorder="1" applyAlignment="1" applyProtection="1">
      <alignment horizontal="left" vertical="top" wrapText="1"/>
      <protection locked="0"/>
    </xf>
    <xf numFmtId="0" fontId="9" fillId="3" borderId="20" xfId="0" applyFont="1" applyFill="1" applyBorder="1" applyAlignment="1" applyProtection="1">
      <alignment horizontal="left" vertical="top" wrapText="1"/>
      <protection locked="0"/>
    </xf>
    <xf numFmtId="0" fontId="22" fillId="7" borderId="7" xfId="0" applyFont="1" applyFill="1" applyBorder="1" applyAlignment="1">
      <alignment horizontal="left" vertical="center" wrapText="1"/>
    </xf>
    <xf numFmtId="0" fontId="22" fillId="7" borderId="8" xfId="0" applyFont="1" applyFill="1" applyBorder="1" applyAlignment="1">
      <alignment horizontal="left" vertical="center" wrapText="1"/>
    </xf>
    <xf numFmtId="0" fontId="22" fillId="7" borderId="9" xfId="0" applyFont="1" applyFill="1" applyBorder="1" applyAlignment="1">
      <alignment horizontal="left" vertical="center" wrapText="1"/>
    </xf>
    <xf numFmtId="0" fontId="13" fillId="0" borderId="18" xfId="0" applyFont="1" applyBorder="1" applyAlignment="1">
      <alignment horizontal="center" vertical="center"/>
    </xf>
    <xf numFmtId="0" fontId="13" fillId="0" borderId="20" xfId="0" applyFont="1" applyBorder="1" applyAlignment="1">
      <alignment horizontal="center" vertical="center"/>
    </xf>
    <xf numFmtId="0" fontId="9" fillId="0" borderId="18" xfId="0" applyFont="1" applyBorder="1" applyAlignment="1">
      <alignment horizontal="left" vertical="center" wrapText="1"/>
    </xf>
    <xf numFmtId="0" fontId="9" fillId="0" borderId="20" xfId="0" applyFont="1" applyBorder="1" applyAlignment="1">
      <alignment horizontal="left" vertical="center" wrapText="1"/>
    </xf>
    <xf numFmtId="0" fontId="9" fillId="0" borderId="18" xfId="0" applyFont="1" applyBorder="1" applyAlignment="1">
      <alignment horizontal="left" vertical="center" wrapText="1" indent="2"/>
    </xf>
    <xf numFmtId="0" fontId="9" fillId="0" borderId="20" xfId="0" applyFont="1" applyBorder="1" applyAlignment="1">
      <alignment horizontal="left" vertical="center" wrapText="1" indent="2"/>
    </xf>
    <xf numFmtId="0" fontId="13" fillId="0" borderId="18" xfId="0" applyFont="1" applyBorder="1" applyAlignment="1">
      <alignment horizontal="left" vertical="center" wrapText="1"/>
    </xf>
    <xf numFmtId="0" fontId="13" fillId="0" borderId="20" xfId="0" applyFont="1" applyBorder="1" applyAlignment="1">
      <alignment horizontal="left" vertical="center" wrapText="1"/>
    </xf>
    <xf numFmtId="0" fontId="38" fillId="0" borderId="0" xfId="0" applyFont="1" applyAlignment="1">
      <alignment horizontal="center" vertical="center"/>
    </xf>
    <xf numFmtId="0" fontId="22" fillId="0" borderId="0" xfId="7" applyFont="1" applyAlignment="1">
      <alignment horizontal="left" vertical="center" wrapText="1"/>
    </xf>
    <xf numFmtId="0" fontId="9" fillId="7" borderId="1" xfId="0" applyFont="1" applyFill="1" applyBorder="1" applyAlignment="1">
      <alignment horizontal="center" vertical="center"/>
    </xf>
    <xf numFmtId="0" fontId="9" fillId="0" borderId="29" xfId="0" applyFont="1" applyBorder="1" applyAlignment="1">
      <alignment horizontal="center" vertical="center"/>
    </xf>
    <xf numFmtId="0" fontId="9" fillId="0" borderId="31" xfId="0" applyFont="1" applyBorder="1" applyAlignment="1">
      <alignment horizontal="center" vertical="center"/>
    </xf>
    <xf numFmtId="0" fontId="9" fillId="0" borderId="30" xfId="0" applyFont="1" applyBorder="1" applyAlignment="1">
      <alignment horizontal="center" vertical="center"/>
    </xf>
    <xf numFmtId="166" fontId="9" fillId="0" borderId="29" xfId="0" applyNumberFormat="1" applyFont="1" applyBorder="1" applyAlignment="1">
      <alignment horizontal="center" vertical="center"/>
    </xf>
    <xf numFmtId="166" fontId="9" fillId="0" borderId="30" xfId="0" applyNumberFormat="1" applyFont="1" applyBorder="1" applyAlignment="1">
      <alignment horizontal="center" vertical="center"/>
    </xf>
    <xf numFmtId="8" fontId="9" fillId="0" borderId="1" xfId="0" quotePrefix="1" applyNumberFormat="1" applyFont="1" applyBorder="1" applyAlignment="1">
      <alignment horizontal="center" vertical="center"/>
    </xf>
    <xf numFmtId="8" fontId="9" fillId="0" borderId="1" xfId="0" applyNumberFormat="1" applyFont="1" applyBorder="1" applyAlignment="1">
      <alignment horizontal="center" vertical="center"/>
    </xf>
    <xf numFmtId="0" fontId="7" fillId="4" borderId="0" xfId="0" applyFont="1" applyFill="1" applyAlignment="1">
      <alignment horizontal="left" vertical="center" wrapText="1"/>
    </xf>
    <xf numFmtId="0" fontId="9" fillId="0" borderId="29"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0" xfId="0" applyFont="1" applyBorder="1" applyAlignment="1">
      <alignment horizontal="center" vertical="center" wrapText="1"/>
    </xf>
    <xf numFmtId="0" fontId="34" fillId="7" borderId="0" xfId="0" applyFont="1" applyFill="1" applyAlignment="1">
      <alignment horizontal="left" vertical="center" wrapText="1"/>
    </xf>
    <xf numFmtId="0" fontId="9" fillId="7" borderId="1" xfId="0" applyFont="1" applyFill="1" applyBorder="1" applyAlignment="1">
      <alignment horizontal="center" vertical="center" wrapText="1"/>
    </xf>
    <xf numFmtId="0" fontId="9" fillId="0" borderId="1" xfId="0" applyFont="1" applyBorder="1" applyAlignment="1" applyProtection="1">
      <alignment horizontal="center" vertical="center"/>
      <protection hidden="1"/>
    </xf>
    <xf numFmtId="0" fontId="9" fillId="15" borderId="0" xfId="0" applyFont="1" applyFill="1" applyAlignment="1">
      <alignment horizontal="left" vertical="center" wrapText="1"/>
    </xf>
    <xf numFmtId="8" fontId="9" fillId="15" borderId="0" xfId="0" applyNumberFormat="1" applyFont="1" applyFill="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166" fontId="9" fillId="0" borderId="0" xfId="0" applyNumberFormat="1" applyFont="1" applyAlignment="1">
      <alignment horizontal="center" vertical="center"/>
    </xf>
    <xf numFmtId="8" fontId="9" fillId="0" borderId="0" xfId="0" applyNumberFormat="1" applyFont="1" applyAlignment="1">
      <alignment horizontal="center" vertical="center"/>
    </xf>
    <xf numFmtId="0" fontId="9" fillId="15" borderId="0" xfId="0" applyFont="1" applyFill="1" applyAlignment="1">
      <alignment horizontal="left" vertical="center"/>
    </xf>
    <xf numFmtId="0" fontId="9" fillId="0" borderId="1" xfId="0" applyFont="1" applyBorder="1" applyAlignment="1">
      <alignment horizontal="left" vertical="center"/>
    </xf>
    <xf numFmtId="0" fontId="9" fillId="7" borderId="29"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8" borderId="0" xfId="0" applyFont="1" applyFill="1" applyAlignment="1">
      <alignment horizontal="left" vertical="center" wrapText="1"/>
    </xf>
    <xf numFmtId="8" fontId="7" fillId="7" borderId="0" xfId="0" applyNumberFormat="1" applyFont="1" applyFill="1" applyAlignment="1">
      <alignment horizontal="center" vertical="center"/>
    </xf>
    <xf numFmtId="0" fontId="9" fillId="8" borderId="0" xfId="0" applyFont="1" applyFill="1" applyAlignment="1">
      <alignment horizontal="left" vertical="center"/>
    </xf>
    <xf numFmtId="0" fontId="38" fillId="0" borderId="0" xfId="0" applyFont="1" applyAlignment="1" applyProtection="1">
      <alignment horizontal="center" wrapText="1"/>
      <protection hidden="1"/>
    </xf>
    <xf numFmtId="0" fontId="22" fillId="7" borderId="0" xfId="0" applyFont="1" applyFill="1" applyAlignment="1" applyProtection="1">
      <alignment horizontal="center" vertical="center"/>
      <protection hidden="1"/>
    </xf>
    <xf numFmtId="0" fontId="22" fillId="3" borderId="1" xfId="3" applyFont="1" applyFill="1" applyBorder="1" applyAlignment="1" applyProtection="1">
      <alignment horizontal="left" vertical="center"/>
      <protection locked="0"/>
    </xf>
    <xf numFmtId="0" fontId="22" fillId="7" borderId="0" xfId="0" applyFont="1" applyFill="1" applyAlignment="1" applyProtection="1">
      <alignment horizontal="center" vertical="center" wrapText="1"/>
      <protection hidden="1"/>
    </xf>
    <xf numFmtId="0" fontId="17" fillId="1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2" fillId="0" borderId="1" xfId="1" applyNumberFormat="1" applyFont="1" applyFill="1" applyBorder="1" applyAlignment="1" applyProtection="1">
      <alignment horizontal="center"/>
      <protection hidden="1"/>
    </xf>
    <xf numFmtId="0" fontId="47" fillId="7" borderId="0" xfId="7" applyFill="1" applyAlignment="1" applyProtection="1">
      <alignment horizontal="center" vertical="center" wrapText="1"/>
    </xf>
    <xf numFmtId="0" fontId="9" fillId="0" borderId="29" xfId="0" applyFont="1" applyBorder="1" applyAlignment="1">
      <alignment horizontal="left" vertical="center" wrapText="1"/>
    </xf>
    <xf numFmtId="0" fontId="9" fillId="0" borderId="31" xfId="0" applyFont="1" applyBorder="1" applyAlignment="1">
      <alignment horizontal="left" vertical="center" wrapText="1"/>
    </xf>
    <xf numFmtId="0" fontId="9" fillId="0" borderId="30" xfId="0" applyFont="1" applyBorder="1" applyAlignment="1">
      <alignment horizontal="left" vertical="center" wrapText="1"/>
    </xf>
    <xf numFmtId="0" fontId="38" fillId="0" borderId="0" xfId="0" applyFont="1" applyAlignment="1">
      <alignment horizontal="center" vertical="center" wrapText="1"/>
    </xf>
    <xf numFmtId="0" fontId="22" fillId="7" borderId="0" xfId="0" applyFont="1" applyFill="1" applyAlignment="1">
      <alignment horizontal="center" wrapText="1"/>
    </xf>
    <xf numFmtId="0" fontId="22" fillId="7" borderId="0" xfId="0" applyFont="1" applyFill="1" applyBorder="1" applyAlignment="1">
      <alignment horizontal="left" vertical="center" wrapText="1"/>
    </xf>
    <xf numFmtId="0" fontId="19" fillId="11" borderId="3" xfId="0" applyFont="1" applyFill="1" applyBorder="1" applyAlignment="1" applyProtection="1">
      <alignment horizontal="left" vertical="top" wrapText="1"/>
      <protection locked="0"/>
    </xf>
    <xf numFmtId="0" fontId="19" fillId="11" borderId="4" xfId="0" applyFont="1" applyFill="1" applyBorder="1" applyAlignment="1" applyProtection="1">
      <alignment horizontal="left" vertical="top" wrapText="1"/>
      <protection locked="0"/>
    </xf>
    <xf numFmtId="0" fontId="19" fillId="11" borderId="5" xfId="0" applyFont="1" applyFill="1" applyBorder="1" applyAlignment="1" applyProtection="1">
      <alignment horizontal="left" vertical="top" wrapText="1"/>
      <protection locked="0"/>
    </xf>
    <xf numFmtId="0" fontId="19" fillId="11" borderId="2" xfId="0" applyFont="1" applyFill="1" applyBorder="1" applyAlignment="1" applyProtection="1">
      <alignment horizontal="left" vertical="top" wrapText="1"/>
      <protection locked="0"/>
    </xf>
    <xf numFmtId="0" fontId="19" fillId="11" borderId="0" xfId="0" applyFont="1" applyFill="1" applyAlignment="1" applyProtection="1">
      <alignment horizontal="left" vertical="top" wrapText="1"/>
      <protection locked="0"/>
    </xf>
    <xf numFmtId="0" fontId="19" fillId="11" borderId="6" xfId="0" applyFont="1" applyFill="1" applyBorder="1" applyAlignment="1" applyProtection="1">
      <alignment horizontal="left" vertical="top" wrapText="1"/>
      <protection locked="0"/>
    </xf>
    <xf numFmtId="0" fontId="19" fillId="11" borderId="7" xfId="0" applyFont="1" applyFill="1" applyBorder="1" applyAlignment="1" applyProtection="1">
      <alignment horizontal="left" vertical="top" wrapText="1"/>
      <protection locked="0"/>
    </xf>
    <xf numFmtId="0" fontId="19" fillId="11" borderId="8" xfId="0" applyFont="1" applyFill="1" applyBorder="1" applyAlignment="1" applyProtection="1">
      <alignment horizontal="left" vertical="top" wrapText="1"/>
      <protection locked="0"/>
    </xf>
    <xf numFmtId="0" fontId="19" fillId="11" borderId="9" xfId="0" applyFont="1" applyFill="1" applyBorder="1" applyAlignment="1" applyProtection="1">
      <alignment horizontal="left" vertical="top" wrapText="1"/>
      <protection locked="0"/>
    </xf>
    <xf numFmtId="0" fontId="22" fillId="0" borderId="0" xfId="0" applyFont="1" applyFill="1" applyAlignment="1">
      <alignment horizontal="left" vertical="center" wrapText="1"/>
    </xf>
    <xf numFmtId="0" fontId="9" fillId="7" borderId="0" xfId="0" applyFont="1" applyFill="1" applyAlignment="1" applyProtection="1">
      <alignment horizontal="center" vertical="center"/>
      <protection hidden="1"/>
    </xf>
    <xf numFmtId="0" fontId="9" fillId="0" borderId="0" xfId="0" applyFont="1" applyAlignment="1">
      <alignment horizontal="center" vertical="center"/>
    </xf>
    <xf numFmtId="0" fontId="9" fillId="0" borderId="6" xfId="0" applyFont="1" applyBorder="1" applyAlignment="1">
      <alignment horizontal="center" vertical="center"/>
    </xf>
    <xf numFmtId="0" fontId="13" fillId="8" borderId="1" xfId="0" applyFont="1" applyFill="1" applyBorder="1" applyAlignment="1">
      <alignment horizontal="center" vertical="center"/>
    </xf>
    <xf numFmtId="0" fontId="29" fillId="8"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29" fillId="8" borderId="0" xfId="0" applyFont="1" applyFill="1" applyAlignment="1">
      <alignment horizontal="center" vertical="center"/>
    </xf>
    <xf numFmtId="0" fontId="19" fillId="0" borderId="0" xfId="0" applyFont="1" applyAlignment="1">
      <alignment vertical="center"/>
    </xf>
    <xf numFmtId="0" fontId="19" fillId="0" borderId="0" xfId="0" applyFont="1" applyAlignment="1">
      <alignment horizontal="left" vertical="center" wrapText="1"/>
    </xf>
    <xf numFmtId="0" fontId="19" fillId="0" borderId="8" xfId="0" applyFont="1" applyBorder="1" applyAlignment="1">
      <alignment horizontal="left" vertical="center" wrapText="1"/>
    </xf>
    <xf numFmtId="165" fontId="19" fillId="11" borderId="1" xfId="0" applyNumberFormat="1" applyFont="1" applyFill="1" applyBorder="1" applyAlignment="1" applyProtection="1">
      <alignment horizontal="center" vertical="center" wrapText="1"/>
      <protection locked="0"/>
    </xf>
    <xf numFmtId="0" fontId="19" fillId="3" borderId="18" xfId="0" applyFont="1" applyFill="1" applyBorder="1" applyAlignment="1" applyProtection="1">
      <alignment horizontal="left" vertical="center" wrapText="1"/>
      <protection locked="0"/>
    </xf>
    <xf numFmtId="0" fontId="19" fillId="3" borderId="19" xfId="0" applyFont="1" applyFill="1" applyBorder="1" applyAlignment="1" applyProtection="1">
      <alignment horizontal="left" vertical="center" wrapText="1"/>
      <protection locked="0"/>
    </xf>
    <xf numFmtId="0" fontId="19" fillId="3" borderId="20" xfId="0" applyFont="1" applyFill="1" applyBorder="1" applyAlignment="1" applyProtection="1">
      <alignment horizontal="left" vertical="center" wrapText="1"/>
      <protection locked="0"/>
    </xf>
    <xf numFmtId="0" fontId="19" fillId="11" borderId="1" xfId="0" applyFont="1" applyFill="1" applyBorder="1" applyAlignment="1" applyProtection="1">
      <alignment horizontal="center" vertical="center"/>
      <protection locked="0"/>
    </xf>
    <xf numFmtId="0" fontId="19" fillId="11" borderId="1" xfId="0" applyFont="1" applyFill="1" applyBorder="1" applyAlignment="1" applyProtection="1">
      <alignment horizontal="center" vertical="center" wrapText="1"/>
      <protection locked="0"/>
    </xf>
    <xf numFmtId="0" fontId="13" fillId="0" borderId="0" xfId="0" applyFont="1" applyAlignment="1">
      <alignment horizontal="left" vertical="top" wrapText="1"/>
    </xf>
    <xf numFmtId="0" fontId="19" fillId="0" borderId="0" xfId="0" applyFont="1" applyAlignment="1">
      <alignment horizontal="center" vertical="center"/>
    </xf>
    <xf numFmtId="0" fontId="19" fillId="3" borderId="1" xfId="0" applyFont="1" applyFill="1" applyBorder="1" applyAlignment="1" applyProtection="1">
      <alignment horizontal="center" vertical="center"/>
      <protection locked="0"/>
    </xf>
    <xf numFmtId="0" fontId="29"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1" fillId="8" borderId="0" xfId="0" applyFont="1" applyFill="1" applyAlignment="1">
      <alignment horizontal="center" vertical="center"/>
    </xf>
    <xf numFmtId="0" fontId="9" fillId="3" borderId="18" xfId="0" applyFont="1" applyFill="1" applyBorder="1" applyAlignment="1" applyProtection="1">
      <alignment horizontal="center" vertical="center"/>
      <protection locked="0"/>
    </xf>
    <xf numFmtId="0" fontId="9" fillId="3" borderId="20" xfId="0" applyFont="1" applyFill="1" applyBorder="1" applyAlignment="1" applyProtection="1">
      <alignment horizontal="center" vertical="center"/>
      <protection locked="0"/>
    </xf>
    <xf numFmtId="0" fontId="28" fillId="8" borderId="0" xfId="0" applyFont="1" applyFill="1" applyAlignment="1">
      <alignment horizontal="center" vertical="center"/>
    </xf>
    <xf numFmtId="0" fontId="19" fillId="3" borderId="3" xfId="0" applyFont="1" applyFill="1" applyBorder="1" applyAlignment="1" applyProtection="1">
      <alignment horizontal="left" vertical="top" wrapText="1"/>
      <protection locked="0"/>
    </xf>
    <xf numFmtId="0" fontId="19" fillId="3" borderId="4" xfId="0" applyFont="1" applyFill="1" applyBorder="1" applyAlignment="1" applyProtection="1">
      <alignment horizontal="left" vertical="top" wrapText="1"/>
      <protection locked="0"/>
    </xf>
    <xf numFmtId="0" fontId="19" fillId="3" borderId="5" xfId="0" applyFont="1" applyFill="1" applyBorder="1" applyAlignment="1" applyProtection="1">
      <alignment horizontal="left" vertical="top" wrapText="1"/>
      <protection locked="0"/>
    </xf>
    <xf numFmtId="0" fontId="19" fillId="3" borderId="2" xfId="0" applyFont="1" applyFill="1" applyBorder="1" applyAlignment="1" applyProtection="1">
      <alignment horizontal="left" vertical="top" wrapText="1"/>
      <protection locked="0"/>
    </xf>
    <xf numFmtId="0" fontId="19" fillId="3" borderId="0" xfId="0" applyFont="1" applyFill="1" applyAlignment="1" applyProtection="1">
      <alignment horizontal="left" vertical="top" wrapText="1"/>
      <protection locked="0"/>
    </xf>
    <xf numFmtId="0" fontId="19" fillId="3" borderId="6" xfId="0" applyFont="1" applyFill="1" applyBorder="1" applyAlignment="1" applyProtection="1">
      <alignment horizontal="left" vertical="top" wrapText="1"/>
      <protection locked="0"/>
    </xf>
    <xf numFmtId="0" fontId="19" fillId="3" borderId="7" xfId="0" applyFont="1" applyFill="1" applyBorder="1" applyAlignment="1" applyProtection="1">
      <alignment horizontal="left" vertical="top" wrapText="1"/>
      <protection locked="0"/>
    </xf>
    <xf numFmtId="0" fontId="19" fillId="3" borderId="8" xfId="0" applyFont="1" applyFill="1" applyBorder="1" applyAlignment="1" applyProtection="1">
      <alignment horizontal="left" vertical="top" wrapText="1"/>
      <protection locked="0"/>
    </xf>
    <xf numFmtId="0" fontId="19" fillId="3" borderId="9" xfId="0" applyFont="1" applyFill="1" applyBorder="1" applyAlignment="1" applyProtection="1">
      <alignment horizontal="left" vertical="top" wrapText="1"/>
      <protection locked="0"/>
    </xf>
    <xf numFmtId="0" fontId="9" fillId="3" borderId="3" xfId="0" applyFont="1" applyFill="1" applyBorder="1" applyAlignment="1" applyProtection="1">
      <alignment horizontal="left" vertical="top" wrapText="1"/>
      <protection locked="0"/>
    </xf>
    <xf numFmtId="0" fontId="9" fillId="3" borderId="4" xfId="0" applyFont="1" applyFill="1" applyBorder="1" applyAlignment="1" applyProtection="1">
      <alignment horizontal="left" vertical="top" wrapText="1"/>
      <protection locked="0"/>
    </xf>
    <xf numFmtId="0" fontId="9" fillId="3" borderId="5" xfId="0" applyFont="1" applyFill="1" applyBorder="1" applyAlignment="1" applyProtection="1">
      <alignment horizontal="left" vertical="top" wrapText="1"/>
      <protection locked="0"/>
    </xf>
    <xf numFmtId="0" fontId="9" fillId="3" borderId="2" xfId="0" applyFont="1" applyFill="1" applyBorder="1" applyAlignment="1" applyProtection="1">
      <alignment horizontal="left" vertical="top" wrapText="1"/>
      <protection locked="0"/>
    </xf>
    <xf numFmtId="0" fontId="9" fillId="3" borderId="0" xfId="0" applyFont="1" applyFill="1" applyAlignment="1" applyProtection="1">
      <alignment horizontal="left" vertical="top" wrapText="1"/>
      <protection locked="0"/>
    </xf>
    <xf numFmtId="0" fontId="9" fillId="3" borderId="6" xfId="0" applyFont="1" applyFill="1" applyBorder="1" applyAlignment="1" applyProtection="1">
      <alignment horizontal="left" vertical="top" wrapText="1"/>
      <protection locked="0"/>
    </xf>
    <xf numFmtId="0" fontId="9" fillId="3" borderId="7" xfId="0" applyFont="1" applyFill="1" applyBorder="1" applyAlignment="1" applyProtection="1">
      <alignment horizontal="left" vertical="top" wrapText="1"/>
      <protection locked="0"/>
    </xf>
    <xf numFmtId="0" fontId="9" fillId="3" borderId="8" xfId="0" applyFont="1" applyFill="1" applyBorder="1" applyAlignment="1" applyProtection="1">
      <alignment horizontal="left" vertical="top" wrapText="1"/>
      <protection locked="0"/>
    </xf>
    <xf numFmtId="0" fontId="9" fillId="3" borderId="9" xfId="0" applyFont="1" applyFill="1" applyBorder="1" applyAlignment="1" applyProtection="1">
      <alignment horizontal="left" vertical="top" wrapText="1"/>
      <protection locked="0"/>
    </xf>
    <xf numFmtId="0" fontId="13" fillId="8" borderId="18" xfId="0" applyFont="1" applyFill="1" applyBorder="1" applyAlignment="1">
      <alignment horizontal="center" vertical="center"/>
    </xf>
    <xf numFmtId="0" fontId="13" fillId="8" borderId="20" xfId="0" applyFont="1" applyFill="1" applyBorder="1" applyAlignment="1">
      <alignment horizontal="center" vertical="center"/>
    </xf>
    <xf numFmtId="0" fontId="22" fillId="7" borderId="3" xfId="0" applyFont="1" applyFill="1" applyBorder="1" applyAlignment="1">
      <alignment horizontal="left" vertical="center"/>
    </xf>
    <xf numFmtId="0" fontId="22" fillId="7" borderId="4" xfId="0" applyFont="1" applyFill="1" applyBorder="1" applyAlignment="1">
      <alignment horizontal="left" vertical="center"/>
    </xf>
    <xf numFmtId="0" fontId="22" fillId="7" borderId="5" xfId="0" applyFont="1" applyFill="1" applyBorder="1" applyAlignment="1">
      <alignment horizontal="left" vertical="center"/>
    </xf>
    <xf numFmtId="0" fontId="9" fillId="3" borderId="0" xfId="0" applyFont="1" applyFill="1" applyBorder="1" applyAlignment="1" applyProtection="1">
      <alignment horizontal="left" vertical="top" wrapText="1"/>
      <protection locked="0"/>
    </xf>
    <xf numFmtId="0" fontId="22" fillId="0" borderId="0" xfId="0" applyFont="1" applyAlignment="1">
      <alignment horizontal="left" vertical="center"/>
    </xf>
    <xf numFmtId="0" fontId="9" fillId="0" borderId="0" xfId="0" applyFont="1" applyBorder="1" applyAlignment="1">
      <alignment horizontal="left" vertical="center" wrapText="1"/>
    </xf>
    <xf numFmtId="0" fontId="19" fillId="0" borderId="0" xfId="0" applyFont="1" applyAlignment="1">
      <alignment horizontal="left"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13" fillId="0" borderId="0" xfId="0" applyFont="1" applyAlignment="1">
      <alignment horizontal="center" vertical="center" wrapText="1"/>
    </xf>
    <xf numFmtId="0" fontId="9" fillId="0" borderId="19" xfId="0" applyFont="1" applyBorder="1" applyAlignment="1">
      <alignment horizontal="left" vertical="center" wrapText="1"/>
    </xf>
  </cellXfs>
  <cellStyles count="12">
    <cellStyle name="Comma 2" xfId="2" xr:uid="{EA8A0A5D-F296-4B9E-A3EC-A4E57068EDC4}"/>
    <cellStyle name="Comma 2 2" xfId="6" xr:uid="{FC6E1156-71B9-4890-ADC5-C318196181FB}"/>
    <cellStyle name="Comma 3" xfId="4" xr:uid="{9CE604FA-CAC9-4E35-923D-2392C0F35879}"/>
    <cellStyle name="Currency" xfId="1" builtinId="4"/>
    <cellStyle name="Currency 2" xfId="5" xr:uid="{F1352272-6B0B-48E8-990C-9FB320FE776E}"/>
    <cellStyle name="Followed Hyperlink" xfId="9" builtinId="9" hidden="1"/>
    <cellStyle name="Followed Hyperlink" xfId="8" builtinId="9" hidden="1"/>
    <cellStyle name="Followed Hyperlink" xfId="10" builtinId="9" customBuiltin="1"/>
    <cellStyle name="Hyperlink" xfId="7" builtinId="8" customBuiltin="1"/>
    <cellStyle name="Hyperlink 2" xfId="11" xr:uid="{9FAFE569-6828-455B-A8E6-6520BE37F3D1}"/>
    <cellStyle name="Normal" xfId="0" builtinId="0"/>
    <cellStyle name="Normal 2" xfId="3" xr:uid="{1CA61D1B-4EBE-41EB-91C9-7944C5F003F7}"/>
  </cellStyles>
  <dxfs count="29">
    <dxf>
      <font>
        <color theme="0" tint="-4.9989318521683403E-2"/>
      </font>
      <fill>
        <patternFill patternType="gray0625">
          <fgColor theme="0" tint="-0.14996795556505021"/>
          <bgColor theme="0" tint="-4.9989318521683403E-2"/>
        </patternFill>
      </fill>
    </dxf>
    <dxf>
      <font>
        <b val="0"/>
        <i val="0"/>
      </font>
    </dxf>
    <dxf>
      <fill>
        <patternFill>
          <bgColor theme="0" tint="-4.9989318521683403E-2"/>
        </patternFill>
      </fill>
    </dxf>
    <dxf>
      <fill>
        <patternFill>
          <bgColor rgb="FFFFCCCC"/>
        </patternFill>
      </fill>
    </dxf>
    <dxf>
      <font>
        <color rgb="FF9C0006"/>
      </font>
      <fill>
        <patternFill>
          <bgColor rgb="FFFFC7CE"/>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b val="0"/>
        <i val="0"/>
        <color theme="0" tint="-4.9989318521683403E-2"/>
      </font>
      <fill>
        <patternFill patternType="gray0625">
          <fgColor theme="0" tint="-0.14996795556505021"/>
          <bgColor theme="0" tint="-4.9989318521683403E-2"/>
        </patternFill>
      </fill>
      <border>
        <left/>
        <right/>
        <top/>
        <bottom/>
        <vertical/>
        <horizontal/>
      </border>
    </dxf>
    <dxf>
      <font>
        <b val="0"/>
        <i val="0"/>
        <color theme="0" tint="-4.9989318521683403E-2"/>
      </font>
      <fill>
        <patternFill patternType="gray0625">
          <fgColor theme="0" tint="-0.14996795556505021"/>
          <bgColor theme="0" tint="-4.9989318521683403E-2"/>
        </patternFill>
      </fill>
      <border>
        <left/>
        <right/>
        <top/>
        <bottom/>
        <vertical/>
        <horizontal/>
      </border>
    </dxf>
    <dxf>
      <font>
        <color theme="0"/>
      </font>
    </dxf>
    <dxf>
      <fill>
        <patternFill patternType="gray0625">
          <fgColor theme="0" tint="-0.14996795556505021"/>
          <bgColor theme="0" tint="-4.9989318521683403E-2"/>
        </patternFill>
      </fill>
    </dxf>
    <dxf>
      <font>
        <b/>
        <i val="0"/>
        <color rgb="FFC00000"/>
      </font>
      <fill>
        <patternFill>
          <bgColor rgb="FFFFCCCC"/>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rgb="FFC00000"/>
      </font>
      <fill>
        <patternFill>
          <bgColor rgb="FFFFCCCC"/>
        </patternFill>
      </fill>
    </dxf>
    <dxf>
      <font>
        <color theme="0" tint="-4.9989318521683403E-2"/>
      </font>
      <fill>
        <patternFill patternType="gray0625">
          <fgColor theme="0" tint="-0.14996795556505021"/>
          <bgColor theme="0" tint="-4.9989318521683403E-2"/>
        </patternFill>
      </fill>
    </dxf>
    <dxf>
      <font>
        <color theme="0"/>
      </font>
      <fill>
        <patternFill>
          <bgColor theme="0"/>
        </patternFill>
      </fill>
      <border>
        <left style="thin">
          <color theme="0"/>
        </left>
        <right style="thin">
          <color theme="0"/>
        </right>
        <top style="thin">
          <color theme="0"/>
        </top>
        <bottom style="thin">
          <color theme="0"/>
        </bottom>
      </border>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ont>
        <color theme="0" tint="-4.9989318521683403E-2"/>
      </font>
      <fill>
        <patternFill patternType="gray0625">
          <fgColor theme="0" tint="-0.14996795556505021"/>
          <bgColor theme="0" tint="-4.9989318521683403E-2"/>
        </patternFill>
      </fill>
    </dxf>
    <dxf>
      <fill>
        <patternFill>
          <bgColor rgb="FFFFCCCC"/>
        </patternFill>
      </fill>
    </dxf>
  </dxfs>
  <tableStyles count="0" defaultTableStyle="TableStyleMedium2" defaultPivotStyle="PivotStyleLight16"/>
  <colors>
    <mruColors>
      <color rgb="FFF2F7FC"/>
      <color rgb="FFFFCCCC"/>
      <color rgb="FFF8F8F8"/>
      <color rgb="FFFFC7CE"/>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-6143625</xdr:colOff>
      <xdr:row>0</xdr:row>
      <xdr:rowOff>-1828800</xdr:rowOff>
    </xdr:from>
    <xdr:to>
      <xdr:col>0</xdr:col>
      <xdr:colOff>-6144895</xdr:colOff>
      <xdr:row>0</xdr:row>
      <xdr:rowOff>-1828800</xdr:rowOff>
    </xdr:to>
    <xdr:pic>
      <xdr:nvPicPr>
        <xdr:cNvPr id="2" name="Picture 4">
          <a:extLst>
            <a:ext uri="{FF2B5EF4-FFF2-40B4-BE49-F238E27FC236}">
              <a16:creationId xmlns:a16="http://schemas.microsoft.com/office/drawing/2014/main" id="{F9F17753-40DC-418D-823B-F883390259C2}"/>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6143625" y="-18288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0</xdr:row>
      <xdr:rowOff>0</xdr:rowOff>
    </xdr:from>
    <xdr:ext cx="1371600" cy="446594"/>
    <xdr:pic>
      <xdr:nvPicPr>
        <xdr:cNvPr id="3" name="Picture 2">
          <a:extLst>
            <a:ext uri="{FF2B5EF4-FFF2-40B4-BE49-F238E27FC236}">
              <a16:creationId xmlns:a16="http://schemas.microsoft.com/office/drawing/2014/main" id="{64C168CC-FCAA-46BC-9D3D-79F1ACA2B670}"/>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2" name="Picture 1">
          <a:extLst>
            <a:ext uri="{FF2B5EF4-FFF2-40B4-BE49-F238E27FC236}">
              <a16:creationId xmlns:a16="http://schemas.microsoft.com/office/drawing/2014/main" id="{22F9E6B4-2DEE-459B-8921-4967842DD26D}"/>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3" name="Picture 2">
          <a:extLst>
            <a:ext uri="{FF2B5EF4-FFF2-40B4-BE49-F238E27FC236}">
              <a16:creationId xmlns:a16="http://schemas.microsoft.com/office/drawing/2014/main" id="{20B125F8-BA42-4026-A14F-EBCA4D4677DB}"/>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3" name="Picture 2">
          <a:extLst>
            <a:ext uri="{FF2B5EF4-FFF2-40B4-BE49-F238E27FC236}">
              <a16:creationId xmlns:a16="http://schemas.microsoft.com/office/drawing/2014/main" id="{91734BE1-1188-40C7-BFCE-3893375883F5}"/>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1371600" cy="446594"/>
    <xdr:pic>
      <xdr:nvPicPr>
        <xdr:cNvPr id="4" name="Picture 3">
          <a:extLst>
            <a:ext uri="{FF2B5EF4-FFF2-40B4-BE49-F238E27FC236}">
              <a16:creationId xmlns:a16="http://schemas.microsoft.com/office/drawing/2014/main" id="{0EF55F4A-5BAC-4601-ADCB-9858ED459474}"/>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3" name="Picture 2">
          <a:extLst>
            <a:ext uri="{FF2B5EF4-FFF2-40B4-BE49-F238E27FC236}">
              <a16:creationId xmlns:a16="http://schemas.microsoft.com/office/drawing/2014/main" id="{1FAA5AA6-CFD8-4621-A877-5C60473CB805}"/>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2" name="Picture 1">
          <a:extLst>
            <a:ext uri="{FF2B5EF4-FFF2-40B4-BE49-F238E27FC236}">
              <a16:creationId xmlns:a16="http://schemas.microsoft.com/office/drawing/2014/main" id="{1A1CB437-C34E-417C-AA6E-1C46225669E4}"/>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53" name="Picture 1">
          <a:extLst>
            <a:ext uri="{FF2B5EF4-FFF2-40B4-BE49-F238E27FC236}">
              <a16:creationId xmlns:a16="http://schemas.microsoft.com/office/drawing/2014/main" id="{D26BB7FD-DF49-4410-83CB-6CF3293D71C2}"/>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2" name="Picture 1">
          <a:extLst>
            <a:ext uri="{FF2B5EF4-FFF2-40B4-BE49-F238E27FC236}">
              <a16:creationId xmlns:a16="http://schemas.microsoft.com/office/drawing/2014/main" id="{A8F75B8C-474B-4CA9-913F-3F88E9AA5525}"/>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371600" cy="446594"/>
    <xdr:pic>
      <xdr:nvPicPr>
        <xdr:cNvPr id="3" name="Picture 1">
          <a:extLst>
            <a:ext uri="{FF2B5EF4-FFF2-40B4-BE49-F238E27FC236}">
              <a16:creationId xmlns:a16="http://schemas.microsoft.com/office/drawing/2014/main" id="{F6DB9D70-5289-4D65-BEDF-C042C72ADB46}"/>
            </a:ext>
          </a:extLst>
        </xdr:cNvPr>
        <xdr:cNvPicPr>
          <a:picLocks noChangeAspect="1" noChangeArrowheads="1"/>
        </xdr:cNvPicPr>
      </xdr:nvPicPr>
      <xdr:blipFill>
        <a:blip xmlns:r="http://schemas.openxmlformats.org/officeDocument/2006/relationships" r:embed="rId1">
          <a:lum bright="70000" contrast="-70000"/>
        </a:blip>
        <a:srcRect/>
        <a:stretch/>
      </xdr:blipFill>
      <xdr:spPr bwMode="auto">
        <a:xfrm>
          <a:off x="0" y="0"/>
          <a:ext cx="1371600" cy="44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persons/person.xml><?xml version="1.0" encoding="utf-8"?>
<personList xmlns="http://schemas.microsoft.com/office/spreadsheetml/2018/threadedcomments" xmlns:x="http://schemas.openxmlformats.org/spreadsheetml/2006/main">
  <person displayName="Gallivan, Claire" id="{EBCB6345-99B9-4C5A-B425-6ECA565A6C3D}" userId="S::claire.gallivan@peelregion.ca::03fc9951-955e-49f0-ac4e-b8646511fcbc"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1" dT="2025-04-23T20:50:19.90" personId="{EBCB6345-99B9-4C5A-B425-6ECA565A6C3D}" id="{E38FD5CD-0C47-4039-B485-98ADA64FD79A}">
    <text>Conditional formatting flag - greys out D11 and D12 for:
- All non-profit applicants
- For-profit applicants who are opening a brand new site ("FP_New_Licence")
*Dropdowns won't work for them as they aren't applicable to their situations.</text>
  </threadedComment>
  <threadedComment ref="D11" dT="2025-04-23T20:54:14.30" personId="{EBCB6345-99B9-4C5A-B425-6ECA565A6C3D}" id="{9ED17FD0-E803-4A66-9F0D-772F1FCE15F6}">
    <text>Conditional formatting flag - greys out D13 (CC_in_Peel) and D14 (CC_outside_Peel) for any existing CWELCC providers undergoing expansion
*Don't need to ask for AFS from these providers as we already have this info.</text>
  </threadedComment>
  <threadedComment ref="E11" dT="2025-04-23T21:14:03.19" personId="{EBCB6345-99B9-4C5A-B425-6ECA565A6C3D}" id="{8CA9992E-0E71-4305-96FA-5246BBCAA596}">
    <text>Conditional formatting flag - greys out D14 (CC_outside_Peel) for:
- Applicants opening a brand new centre (regardless of auspice)
*Don't need to ask for AFS from these providers as we already have this info.</text>
  </threadedComment>
  <threadedComment ref="F11" dT="2025-03-20T19:27:03.04" personId="{EBCB6345-99B9-4C5A-B425-6ECA565A6C3D}" id="{BCB52457-6D83-4E0D-AAD8-90A96B8157D3}">
    <text>Conditional formatting flag - greys out "new head office" cell for:
- Any new licensees who don't currently operate in Peel (have to open a new head office)
- Non-profits with an existing site (already have head office)
- For-profits in CWELCC with an existing site (already have head office)
- For-profits who are opting into CWELCC (likely have to open a new head office)
- For-profits who are opting into CWELCC and expanding (likely have to open a new head office)
*For each of these situations, opening a new head office is not a choice - it's either obvious that they will do it or obvious that they won't.</text>
  </threadedComment>
  <threadedComment ref="B31" dT="2025-01-30T15:48:17.49" personId="{EBCB6345-99B9-4C5A-B425-6ECA565A6C3D}" id="{8FA0367A-C9E9-4A40-B22F-99D534C1FA85}">
    <text>Conditional formatting for fiscal year end flag</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5.bin"/><Relationship Id="rId1" Type="http://schemas.openxmlformats.org/officeDocument/2006/relationships/hyperlink" Target="mailto:EarlyYearsSystemDivision@peelregion.ca"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arlyYearsSystemDivision@peelregion.c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peelregion.ca/sites/default/files/2025-04/2025-Centre-Based-CWELCC%20Guideline.pdf" TargetMode="External"/><Relationship Id="rId1" Type="http://schemas.openxmlformats.org/officeDocument/2006/relationships/hyperlink" Target="https://peelregion.ca/sites/default/files/2025-04/2025-Centre-Based-CWELCC%20Guideline.pdf"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ontario.ca/cost-based-child-care-funding-estimator/"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peelregion.ca/sites/default/files/2025-04/2025-Centre-Based-CWELCC%20Guideline.pdf"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CAA65-DDAE-4CF2-B809-42F44ACB5C21}">
  <sheetPr codeName="Sheet3">
    <tabColor theme="0" tint="-4.9989318521683403E-2"/>
  </sheetPr>
  <dimension ref="A2:AE54"/>
  <sheetViews>
    <sheetView showGridLines="0" zoomScaleNormal="100" workbookViewId="0">
      <selection activeCell="B6" sqref="B6"/>
    </sheetView>
  </sheetViews>
  <sheetFormatPr defaultColWidth="8.88671875" defaultRowHeight="14.4" x14ac:dyDescent="0.3"/>
  <cols>
    <col min="1" max="1" width="6" style="1" customWidth="1"/>
    <col min="2" max="2" width="28" style="1" customWidth="1"/>
    <col min="3" max="7" width="30.77734375" style="1" customWidth="1"/>
    <col min="8" max="8" width="7.44140625" style="1" bestFit="1" customWidth="1"/>
    <col min="9" max="20" width="8.6640625" style="1" customWidth="1"/>
    <col min="21" max="27" width="8.88671875" style="1" customWidth="1"/>
    <col min="28" max="28" width="51.5546875" style="1" bestFit="1" customWidth="1"/>
    <col min="29" max="16384" width="8.88671875" style="1"/>
  </cols>
  <sheetData>
    <row r="2" spans="1:31" ht="18" x14ac:dyDescent="0.3">
      <c r="B2" s="2" t="s">
        <v>0</v>
      </c>
    </row>
    <row r="4" spans="1:31" ht="28.8" customHeight="1" x14ac:dyDescent="0.3">
      <c r="B4" s="59" t="str">
        <f>'1. Program Description'!C9</f>
        <v>1) Select your auspice (commercial (for-profit/private) or non-profit)</v>
      </c>
      <c r="C4" s="286" t="str">
        <f>'1. Program Description'!C10</f>
        <v>2) Choose the best statement(s) for your licensing status</v>
      </c>
      <c r="D4" s="286"/>
      <c r="E4" s="286"/>
      <c r="F4" s="286"/>
      <c r="G4" s="286"/>
      <c r="I4" s="59" t="str">
        <f>'1. Program Description'!C13&amp;CHAR(10)&amp;'1. Program Description'!C14&amp;CHAR(10)&amp;'1. Program Description'!C15</f>
        <v>3) Have you owned/operated licensed child care program(s) in Peel Region within the last two years? 
4) Have you owned/operated licensed child care program(s) outside of Peel Region within the last two years?
5) Are you planning on opening a new head office on GovGrants for this site?</v>
      </c>
      <c r="AC4" s="41"/>
      <c r="AE4" s="42"/>
    </row>
    <row r="5" spans="1:31" ht="20.399999999999999" x14ac:dyDescent="0.3">
      <c r="A5" s="245" t="s">
        <v>443</v>
      </c>
      <c r="B5" s="246" t="s">
        <v>453</v>
      </c>
      <c r="C5" s="246" t="str">
        <f>SUBSTITUTE(B6,"-","_")</f>
        <v>Non_profit</v>
      </c>
      <c r="D5" s="246" t="str">
        <f>B7</f>
        <v>Commercial</v>
      </c>
      <c r="E5" s="245" t="str">
        <f>SUBSTITUTE(D7," ","_")</f>
        <v>I_have_an_existing_child_care_centre_in_Peel</v>
      </c>
      <c r="F5" s="245" t="str">
        <f>SUBSTITUTE(SUBSTITUTE(E6,"'","_")," ","_")</f>
        <v>My_existing_child_care_centre_is_enrolled_in_Peel_s_CWELCC_program</v>
      </c>
      <c r="G5" s="245" t="str">
        <f>SUBSTITUTE(SUBSTITUTE(E7,"'","_")," ","_")</f>
        <v>My_existing_child_care_centre_is_not_currently_enrolled_in_Peel_s_CWELCC_program</v>
      </c>
      <c r="I5" s="60" t="s">
        <v>1</v>
      </c>
      <c r="AB5" s="39"/>
      <c r="AC5" s="40"/>
    </row>
    <row r="6" spans="1:31" ht="43.2" x14ac:dyDescent="0.3">
      <c r="A6" s="285" t="s">
        <v>444</v>
      </c>
      <c r="B6" s="60" t="s">
        <v>16</v>
      </c>
      <c r="C6" s="58" t="s">
        <v>445</v>
      </c>
      <c r="D6" s="58" t="s">
        <v>445</v>
      </c>
      <c r="E6" s="58" t="s">
        <v>447</v>
      </c>
      <c r="F6" s="58" t="s">
        <v>449</v>
      </c>
      <c r="G6" s="58" t="s">
        <v>450</v>
      </c>
      <c r="I6" s="60" t="s">
        <v>2</v>
      </c>
      <c r="AB6" s="39"/>
      <c r="AC6" s="40"/>
    </row>
    <row r="7" spans="1:31" ht="43.2" x14ac:dyDescent="0.3">
      <c r="A7" s="285"/>
      <c r="B7" s="60" t="s">
        <v>419</v>
      </c>
      <c r="C7" s="58" t="s">
        <v>442</v>
      </c>
      <c r="D7" s="58" t="s">
        <v>446</v>
      </c>
      <c r="E7" s="58" t="s">
        <v>448</v>
      </c>
      <c r="F7" s="58"/>
      <c r="G7" s="58" t="s">
        <v>451</v>
      </c>
      <c r="AA7" s="39"/>
      <c r="AB7" s="40"/>
    </row>
    <row r="8" spans="1:31" x14ac:dyDescent="0.3">
      <c r="L8" s="282" t="s">
        <v>477</v>
      </c>
      <c r="M8" s="283"/>
      <c r="N8" s="283"/>
      <c r="O8" s="283"/>
      <c r="P8" s="283"/>
    </row>
    <row r="9" spans="1:31" x14ac:dyDescent="0.3">
      <c r="L9" s="283" t="s">
        <v>473</v>
      </c>
      <c r="M9" s="283"/>
      <c r="N9" s="283"/>
      <c r="O9" s="283"/>
      <c r="P9" s="283"/>
    </row>
    <row r="10" spans="1:31" x14ac:dyDescent="0.3">
      <c r="C10" s="257" t="s">
        <v>458</v>
      </c>
      <c r="D10" s="257" t="s">
        <v>459</v>
      </c>
      <c r="E10" s="257" t="s">
        <v>460</v>
      </c>
      <c r="F10" s="257" t="s">
        <v>461</v>
      </c>
      <c r="L10" s="283" t="s">
        <v>474</v>
      </c>
      <c r="M10" s="283"/>
      <c r="N10" s="283"/>
      <c r="O10" s="283"/>
      <c r="P10" s="283"/>
      <c r="AB10" s="41"/>
      <c r="AC10" s="43"/>
    </row>
    <row r="11" spans="1:31" x14ac:dyDescent="0.3">
      <c r="C11" s="64" t="b">
        <f>OR(Auspice="Non-profit",Licensing_Status="FP_New_Licence")</f>
        <v>0</v>
      </c>
      <c r="D11" s="64" t="b">
        <f>OR(
Licensing_Status="NFP_Existing_Licence_Expansion",
Licensing_Status="FP_Existing_CWELCC_Licence_Expansion")</f>
        <v>0</v>
      </c>
      <c r="E11" s="64" t="b">
        <f>OR(AND(Licensing_Status="NFP_New_Licence",CC_in_Peel="Yes"),AND(Licensing_Status="FP_New_Licence",CC_in_Peel="Yes"))</f>
        <v>0</v>
      </c>
      <c r="F11" s="62" t="b">
        <f>OR(
AND(Licensing_Status="NFP_New_Licence",CC_in_Peel="No"),
Licensing_Status="NFP_Existing_Licence_Expansion",
AND(Licensing_Status="FP_New_Licence",CC_in_Peel="No"),
Licensing_Status="FP_Existing_CWELCC_Licence_Expansion",
AND(Licensing_Status="FP_Existing_Licence_Opt_In",CC_in_Peel="No"),
AND(Licensing_Status="FP_Existing_Licence_Opt_In_Expansion",CC_in_Peel="No")
)</f>
        <v>0</v>
      </c>
      <c r="L11" s="283" t="s">
        <v>457</v>
      </c>
      <c r="M11" s="283"/>
      <c r="N11" s="283"/>
      <c r="O11" s="283"/>
      <c r="P11" s="283"/>
      <c r="AB11" s="41"/>
      <c r="AC11" s="43"/>
    </row>
    <row r="12" spans="1:31" ht="27" customHeight="1" x14ac:dyDescent="0.3">
      <c r="L12" s="283" t="s">
        <v>475</v>
      </c>
      <c r="M12" s="283"/>
      <c r="N12" s="283"/>
      <c r="O12" s="283"/>
      <c r="P12" s="283"/>
      <c r="AB12" s="41"/>
      <c r="AC12" s="43"/>
    </row>
    <row r="13" spans="1:31" x14ac:dyDescent="0.3">
      <c r="L13" s="283" t="s">
        <v>471</v>
      </c>
      <c r="M13" s="283"/>
      <c r="N13" s="283"/>
      <c r="O13" s="283"/>
      <c r="P13" s="283"/>
      <c r="AB13" s="41"/>
      <c r="AC13" s="43"/>
    </row>
    <row r="14" spans="1:31" x14ac:dyDescent="0.3">
      <c r="L14" s="283" t="s">
        <v>476</v>
      </c>
      <c r="M14" s="283"/>
      <c r="N14" s="283"/>
      <c r="O14" s="283"/>
      <c r="P14" s="283"/>
      <c r="AB14" s="41"/>
      <c r="AC14" s="43"/>
    </row>
    <row r="15" spans="1:31" ht="18" x14ac:dyDescent="0.3">
      <c r="B15" s="2" t="s">
        <v>3</v>
      </c>
    </row>
    <row r="17" spans="2:22" ht="57.6" x14ac:dyDescent="0.3">
      <c r="B17" s="63" t="str">
        <f>'2. Provider Info'!B14</f>
        <v>Fiscal year end:</v>
      </c>
      <c r="C17" s="61" t="str">
        <f>'2. Provider Info'!$B$35</f>
        <v>Building type:</v>
      </c>
      <c r="D17" s="59" t="str">
        <f>'2. Provider Info'!B40&amp;CHAR(10)&amp;'2. Provider Info'!$B$42</f>
        <v>Will you share the lease cost for this location?
Will the new spaces be co-located?</v>
      </c>
      <c r="F17" s="281" t="s">
        <v>488</v>
      </c>
      <c r="H17" s="58" t="s">
        <v>4</v>
      </c>
      <c r="I17" s="58" t="s">
        <v>5</v>
      </c>
      <c r="J17" s="58" t="s">
        <v>6</v>
      </c>
      <c r="K17" s="58" t="s">
        <v>7</v>
      </c>
      <c r="L17" s="58" t="s">
        <v>8</v>
      </c>
      <c r="M17" s="58" t="s">
        <v>9</v>
      </c>
      <c r="N17" s="58" t="s">
        <v>10</v>
      </c>
      <c r="O17" s="58" t="s">
        <v>11</v>
      </c>
      <c r="P17" s="58" t="s">
        <v>12</v>
      </c>
      <c r="Q17" s="58" t="s">
        <v>13</v>
      </c>
      <c r="R17" s="58" t="s">
        <v>14</v>
      </c>
      <c r="S17" s="58" t="s">
        <v>15</v>
      </c>
      <c r="T17" s="59" t="str">
        <f>'2. Provider Info'!M38</f>
        <v>Year</v>
      </c>
      <c r="U17" s="58"/>
      <c r="V17" s="104"/>
    </row>
    <row r="18" spans="2:22" x14ac:dyDescent="0.3">
      <c r="B18" s="259" t="s">
        <v>4</v>
      </c>
      <c r="C18" s="62" t="s">
        <v>17</v>
      </c>
      <c r="D18" s="60" t="s">
        <v>1</v>
      </c>
      <c r="F18" s="103" t="s">
        <v>462</v>
      </c>
      <c r="H18" s="62">
        <v>1</v>
      </c>
      <c r="I18" s="62">
        <v>1</v>
      </c>
      <c r="J18" s="62">
        <v>1</v>
      </c>
      <c r="K18" s="62">
        <v>1</v>
      </c>
      <c r="L18" s="62">
        <v>1</v>
      </c>
      <c r="M18" s="62">
        <v>1</v>
      </c>
      <c r="N18" s="62">
        <v>1</v>
      </c>
      <c r="O18" s="62">
        <v>1</v>
      </c>
      <c r="P18" s="62">
        <v>1</v>
      </c>
      <c r="Q18" s="62">
        <v>1</v>
      </c>
      <c r="R18" s="62">
        <v>1</v>
      </c>
      <c r="S18" s="62">
        <v>1</v>
      </c>
      <c r="T18" s="60">
        <v>2025</v>
      </c>
      <c r="U18" s="103" t="s">
        <v>18</v>
      </c>
      <c r="V18" s="105" t="s">
        <v>19</v>
      </c>
    </row>
    <row r="19" spans="2:22" x14ac:dyDescent="0.3">
      <c r="B19" s="259" t="s">
        <v>5</v>
      </c>
      <c r="C19" s="62" t="s">
        <v>20</v>
      </c>
      <c r="D19" s="60" t="s">
        <v>2</v>
      </c>
      <c r="F19" s="103" t="s">
        <v>469</v>
      </c>
      <c r="H19" s="62">
        <f>H18+1</f>
        <v>2</v>
      </c>
      <c r="I19" s="62">
        <f>I18+1</f>
        <v>2</v>
      </c>
      <c r="J19" s="62">
        <f>J18+1</f>
        <v>2</v>
      </c>
      <c r="K19" s="62">
        <f t="shared" ref="K19:S34" si="0">K18+1</f>
        <v>2</v>
      </c>
      <c r="L19" s="62">
        <f t="shared" si="0"/>
        <v>2</v>
      </c>
      <c r="M19" s="62">
        <f t="shared" si="0"/>
        <v>2</v>
      </c>
      <c r="N19" s="62">
        <f t="shared" si="0"/>
        <v>2</v>
      </c>
      <c r="O19" s="62">
        <f t="shared" si="0"/>
        <v>2</v>
      </c>
      <c r="P19" s="62">
        <f t="shared" si="0"/>
        <v>2</v>
      </c>
      <c r="Q19" s="62">
        <f t="shared" si="0"/>
        <v>2</v>
      </c>
      <c r="R19" s="62">
        <f t="shared" si="0"/>
        <v>2</v>
      </c>
      <c r="S19" s="62">
        <f t="shared" si="0"/>
        <v>2</v>
      </c>
      <c r="T19" s="60">
        <v>2026</v>
      </c>
      <c r="U19" s="103" t="s">
        <v>21</v>
      </c>
      <c r="V19" s="104" t="s">
        <v>441</v>
      </c>
    </row>
    <row r="20" spans="2:22" x14ac:dyDescent="0.3">
      <c r="B20" s="259" t="s">
        <v>6</v>
      </c>
      <c r="C20" s="62" t="s">
        <v>23</v>
      </c>
      <c r="F20" s="103" t="s">
        <v>463</v>
      </c>
      <c r="H20" s="62">
        <f t="shared" ref="H20:H48" si="1">H19+1</f>
        <v>3</v>
      </c>
      <c r="I20" s="62">
        <f t="shared" ref="I20:I45" si="2">I19+1</f>
        <v>3</v>
      </c>
      <c r="J20" s="62">
        <f t="shared" ref="J20:J48" si="3">J19+1</f>
        <v>3</v>
      </c>
      <c r="K20" s="62">
        <f t="shared" si="0"/>
        <v>3</v>
      </c>
      <c r="L20" s="62">
        <f t="shared" si="0"/>
        <v>3</v>
      </c>
      <c r="M20" s="62">
        <f t="shared" si="0"/>
        <v>3</v>
      </c>
      <c r="N20" s="62">
        <f t="shared" si="0"/>
        <v>3</v>
      </c>
      <c r="O20" s="62">
        <f t="shared" si="0"/>
        <v>3</v>
      </c>
      <c r="P20" s="62">
        <f t="shared" si="0"/>
        <v>3</v>
      </c>
      <c r="Q20" s="62">
        <f t="shared" si="0"/>
        <v>3</v>
      </c>
      <c r="R20" s="62">
        <f t="shared" si="0"/>
        <v>3</v>
      </c>
      <c r="S20" s="62">
        <f t="shared" si="0"/>
        <v>3</v>
      </c>
      <c r="U20" s="103" t="s">
        <v>439</v>
      </c>
      <c r="V20" s="105" t="s">
        <v>22</v>
      </c>
    </row>
    <row r="21" spans="2:22" x14ac:dyDescent="0.3">
      <c r="B21" s="259" t="s">
        <v>7</v>
      </c>
      <c r="C21" s="62" t="s">
        <v>25</v>
      </c>
      <c r="F21" s="103" t="s">
        <v>464</v>
      </c>
      <c r="H21" s="62">
        <f t="shared" si="1"/>
        <v>4</v>
      </c>
      <c r="I21" s="62">
        <f t="shared" si="2"/>
        <v>4</v>
      </c>
      <c r="J21" s="62">
        <f t="shared" si="3"/>
        <v>4</v>
      </c>
      <c r="K21" s="62">
        <f t="shared" si="0"/>
        <v>4</v>
      </c>
      <c r="L21" s="62">
        <f t="shared" si="0"/>
        <v>4</v>
      </c>
      <c r="M21" s="62">
        <f t="shared" si="0"/>
        <v>4</v>
      </c>
      <c r="N21" s="62">
        <f t="shared" si="0"/>
        <v>4</v>
      </c>
      <c r="O21" s="62">
        <f t="shared" si="0"/>
        <v>4</v>
      </c>
      <c r="P21" s="62">
        <f t="shared" si="0"/>
        <v>4</v>
      </c>
      <c r="Q21" s="62">
        <f t="shared" si="0"/>
        <v>4</v>
      </c>
      <c r="R21" s="62">
        <f t="shared" si="0"/>
        <v>4</v>
      </c>
      <c r="S21" s="62">
        <f t="shared" si="0"/>
        <v>4</v>
      </c>
      <c r="U21" s="103" t="s">
        <v>24</v>
      </c>
    </row>
    <row r="22" spans="2:22" x14ac:dyDescent="0.3">
      <c r="B22" s="259" t="s">
        <v>8</v>
      </c>
      <c r="C22" s="62" t="s">
        <v>26</v>
      </c>
      <c r="F22" s="103" t="s">
        <v>470</v>
      </c>
      <c r="H22" s="62">
        <f t="shared" si="1"/>
        <v>5</v>
      </c>
      <c r="I22" s="62">
        <f t="shared" si="2"/>
        <v>5</v>
      </c>
      <c r="J22" s="62">
        <f t="shared" si="3"/>
        <v>5</v>
      </c>
      <c r="K22" s="62">
        <f t="shared" si="0"/>
        <v>5</v>
      </c>
      <c r="L22" s="62">
        <f t="shared" si="0"/>
        <v>5</v>
      </c>
      <c r="M22" s="62">
        <f t="shared" si="0"/>
        <v>5</v>
      </c>
      <c r="N22" s="62">
        <f t="shared" si="0"/>
        <v>5</v>
      </c>
      <c r="O22" s="62">
        <f t="shared" si="0"/>
        <v>5</v>
      </c>
      <c r="P22" s="62">
        <f t="shared" si="0"/>
        <v>5</v>
      </c>
      <c r="Q22" s="62">
        <f t="shared" si="0"/>
        <v>5</v>
      </c>
      <c r="R22" s="62">
        <f t="shared" si="0"/>
        <v>5</v>
      </c>
      <c r="S22" s="62">
        <f t="shared" si="0"/>
        <v>5</v>
      </c>
    </row>
    <row r="23" spans="2:22" x14ac:dyDescent="0.3">
      <c r="B23" s="259" t="s">
        <v>9</v>
      </c>
      <c r="F23" s="103" t="s">
        <v>26</v>
      </c>
      <c r="H23" s="62">
        <f t="shared" si="1"/>
        <v>6</v>
      </c>
      <c r="I23" s="62">
        <f t="shared" si="2"/>
        <v>6</v>
      </c>
      <c r="J23" s="62">
        <f t="shared" si="3"/>
        <v>6</v>
      </c>
      <c r="K23" s="62">
        <f t="shared" si="0"/>
        <v>6</v>
      </c>
      <c r="L23" s="62">
        <f t="shared" si="0"/>
        <v>6</v>
      </c>
      <c r="M23" s="62">
        <f t="shared" si="0"/>
        <v>6</v>
      </c>
      <c r="N23" s="62">
        <f t="shared" si="0"/>
        <v>6</v>
      </c>
      <c r="O23" s="62">
        <f t="shared" si="0"/>
        <v>6</v>
      </c>
      <c r="P23" s="62">
        <f t="shared" si="0"/>
        <v>6</v>
      </c>
      <c r="Q23" s="62">
        <f t="shared" si="0"/>
        <v>6</v>
      </c>
      <c r="R23" s="62">
        <f t="shared" si="0"/>
        <v>6</v>
      </c>
      <c r="S23" s="62">
        <f t="shared" si="0"/>
        <v>6</v>
      </c>
    </row>
    <row r="24" spans="2:22" x14ac:dyDescent="0.3">
      <c r="B24" s="259" t="s">
        <v>10</v>
      </c>
      <c r="H24" s="62">
        <f t="shared" si="1"/>
        <v>7</v>
      </c>
      <c r="I24" s="62">
        <f t="shared" si="2"/>
        <v>7</v>
      </c>
      <c r="J24" s="62">
        <f t="shared" si="3"/>
        <v>7</v>
      </c>
      <c r="K24" s="62">
        <f t="shared" si="0"/>
        <v>7</v>
      </c>
      <c r="L24" s="62">
        <f t="shared" si="0"/>
        <v>7</v>
      </c>
      <c r="M24" s="62">
        <f t="shared" si="0"/>
        <v>7</v>
      </c>
      <c r="N24" s="62">
        <f t="shared" si="0"/>
        <v>7</v>
      </c>
      <c r="O24" s="62">
        <f t="shared" si="0"/>
        <v>7</v>
      </c>
      <c r="P24" s="62">
        <f t="shared" si="0"/>
        <v>7</v>
      </c>
      <c r="Q24" s="62">
        <f t="shared" si="0"/>
        <v>7</v>
      </c>
      <c r="R24" s="62">
        <f t="shared" si="0"/>
        <v>7</v>
      </c>
      <c r="S24" s="62">
        <f t="shared" si="0"/>
        <v>7</v>
      </c>
    </row>
    <row r="25" spans="2:22" x14ac:dyDescent="0.3">
      <c r="B25" s="259" t="s">
        <v>11</v>
      </c>
      <c r="H25" s="62">
        <f t="shared" si="1"/>
        <v>8</v>
      </c>
      <c r="I25" s="62">
        <f t="shared" si="2"/>
        <v>8</v>
      </c>
      <c r="J25" s="62">
        <f t="shared" si="3"/>
        <v>8</v>
      </c>
      <c r="K25" s="62">
        <f t="shared" si="0"/>
        <v>8</v>
      </c>
      <c r="L25" s="62">
        <f t="shared" si="0"/>
        <v>8</v>
      </c>
      <c r="M25" s="62">
        <f t="shared" si="0"/>
        <v>8</v>
      </c>
      <c r="N25" s="62">
        <f t="shared" si="0"/>
        <v>8</v>
      </c>
      <c r="O25" s="62">
        <f t="shared" si="0"/>
        <v>8</v>
      </c>
      <c r="P25" s="62">
        <f t="shared" si="0"/>
        <v>8</v>
      </c>
      <c r="Q25" s="62">
        <f t="shared" si="0"/>
        <v>8</v>
      </c>
      <c r="R25" s="62">
        <f t="shared" si="0"/>
        <v>8</v>
      </c>
      <c r="S25" s="62">
        <f t="shared" si="0"/>
        <v>8</v>
      </c>
    </row>
    <row r="26" spans="2:22" x14ac:dyDescent="0.3">
      <c r="B26" s="259" t="s">
        <v>12</v>
      </c>
      <c r="H26" s="62">
        <f t="shared" si="1"/>
        <v>9</v>
      </c>
      <c r="I26" s="62">
        <f t="shared" si="2"/>
        <v>9</v>
      </c>
      <c r="J26" s="62">
        <f t="shared" si="3"/>
        <v>9</v>
      </c>
      <c r="K26" s="62">
        <f t="shared" si="0"/>
        <v>9</v>
      </c>
      <c r="L26" s="62">
        <f t="shared" si="0"/>
        <v>9</v>
      </c>
      <c r="M26" s="62">
        <f t="shared" si="0"/>
        <v>9</v>
      </c>
      <c r="N26" s="62">
        <f t="shared" si="0"/>
        <v>9</v>
      </c>
      <c r="O26" s="62">
        <f t="shared" si="0"/>
        <v>9</v>
      </c>
      <c r="P26" s="62">
        <f t="shared" si="0"/>
        <v>9</v>
      </c>
      <c r="Q26" s="62">
        <f t="shared" si="0"/>
        <v>9</v>
      </c>
      <c r="R26" s="62">
        <f t="shared" si="0"/>
        <v>9</v>
      </c>
      <c r="S26" s="62">
        <f t="shared" si="0"/>
        <v>9</v>
      </c>
    </row>
    <row r="27" spans="2:22" x14ac:dyDescent="0.3">
      <c r="B27" s="259" t="s">
        <v>13</v>
      </c>
      <c r="H27" s="62">
        <f t="shared" si="1"/>
        <v>10</v>
      </c>
      <c r="I27" s="62">
        <f t="shared" si="2"/>
        <v>10</v>
      </c>
      <c r="J27" s="62">
        <f t="shared" si="3"/>
        <v>10</v>
      </c>
      <c r="K27" s="62">
        <f t="shared" si="0"/>
        <v>10</v>
      </c>
      <c r="L27" s="62">
        <f t="shared" si="0"/>
        <v>10</v>
      </c>
      <c r="M27" s="62">
        <f t="shared" si="0"/>
        <v>10</v>
      </c>
      <c r="N27" s="62">
        <f t="shared" si="0"/>
        <v>10</v>
      </c>
      <c r="O27" s="62">
        <f t="shared" si="0"/>
        <v>10</v>
      </c>
      <c r="P27" s="62">
        <f t="shared" si="0"/>
        <v>10</v>
      </c>
      <c r="Q27" s="62">
        <f t="shared" si="0"/>
        <v>10</v>
      </c>
      <c r="R27" s="62">
        <f t="shared" si="0"/>
        <v>10</v>
      </c>
      <c r="S27" s="62">
        <f t="shared" si="0"/>
        <v>10</v>
      </c>
    </row>
    <row r="28" spans="2:22" x14ac:dyDescent="0.3">
      <c r="B28" s="259" t="s">
        <v>14</v>
      </c>
      <c r="H28" s="62">
        <f t="shared" si="1"/>
        <v>11</v>
      </c>
      <c r="I28" s="62">
        <f t="shared" si="2"/>
        <v>11</v>
      </c>
      <c r="J28" s="62">
        <f t="shared" si="3"/>
        <v>11</v>
      </c>
      <c r="K28" s="62">
        <f t="shared" si="0"/>
        <v>11</v>
      </c>
      <c r="L28" s="62">
        <f t="shared" si="0"/>
        <v>11</v>
      </c>
      <c r="M28" s="62">
        <f t="shared" si="0"/>
        <v>11</v>
      </c>
      <c r="N28" s="62">
        <f t="shared" si="0"/>
        <v>11</v>
      </c>
      <c r="O28" s="62">
        <f t="shared" si="0"/>
        <v>11</v>
      </c>
      <c r="P28" s="62">
        <f t="shared" si="0"/>
        <v>11</v>
      </c>
      <c r="Q28" s="62">
        <f t="shared" si="0"/>
        <v>11</v>
      </c>
      <c r="R28" s="62">
        <f t="shared" si="0"/>
        <v>11</v>
      </c>
      <c r="S28" s="62">
        <f t="shared" si="0"/>
        <v>11</v>
      </c>
    </row>
    <row r="29" spans="2:22" x14ac:dyDescent="0.3">
      <c r="B29" s="259" t="s">
        <v>15</v>
      </c>
      <c r="H29" s="62">
        <f t="shared" si="1"/>
        <v>12</v>
      </c>
      <c r="I29" s="62">
        <f t="shared" si="2"/>
        <v>12</v>
      </c>
      <c r="J29" s="62">
        <f t="shared" si="3"/>
        <v>12</v>
      </c>
      <c r="K29" s="62">
        <f t="shared" si="0"/>
        <v>12</v>
      </c>
      <c r="L29" s="62">
        <f t="shared" si="0"/>
        <v>12</v>
      </c>
      <c r="M29" s="62">
        <f t="shared" si="0"/>
        <v>12</v>
      </c>
      <c r="N29" s="62">
        <f t="shared" si="0"/>
        <v>12</v>
      </c>
      <c r="O29" s="62">
        <f t="shared" si="0"/>
        <v>12</v>
      </c>
      <c r="P29" s="62">
        <f t="shared" si="0"/>
        <v>12</v>
      </c>
      <c r="Q29" s="62">
        <f t="shared" si="0"/>
        <v>12</v>
      </c>
      <c r="R29" s="62">
        <f t="shared" si="0"/>
        <v>12</v>
      </c>
      <c r="S29" s="62">
        <f t="shared" si="0"/>
        <v>12</v>
      </c>
    </row>
    <row r="30" spans="2:22" x14ac:dyDescent="0.3">
      <c r="H30" s="62">
        <f t="shared" si="1"/>
        <v>13</v>
      </c>
      <c r="I30" s="62">
        <f t="shared" si="2"/>
        <v>13</v>
      </c>
      <c r="J30" s="62">
        <f t="shared" si="3"/>
        <v>13</v>
      </c>
      <c r="K30" s="62">
        <f t="shared" si="0"/>
        <v>13</v>
      </c>
      <c r="L30" s="62">
        <f t="shared" si="0"/>
        <v>13</v>
      </c>
      <c r="M30" s="62">
        <f t="shared" si="0"/>
        <v>13</v>
      </c>
      <c r="N30" s="62">
        <f t="shared" si="0"/>
        <v>13</v>
      </c>
      <c r="O30" s="62">
        <f t="shared" si="0"/>
        <v>13</v>
      </c>
      <c r="P30" s="62">
        <f t="shared" si="0"/>
        <v>13</v>
      </c>
      <c r="Q30" s="62">
        <f t="shared" si="0"/>
        <v>13</v>
      </c>
      <c r="R30" s="62">
        <f t="shared" si="0"/>
        <v>13</v>
      </c>
      <c r="S30" s="62">
        <f t="shared" si="0"/>
        <v>13</v>
      </c>
    </row>
    <row r="31" spans="2:22" x14ac:dyDescent="0.3">
      <c r="B31" s="64" t="b">
        <f>AND(NOT(OR('2. Provider Info'!$E$14=Dropdowns!$B$29,ISBLANK('2. Provider Info'!$E$14))))</f>
        <v>0</v>
      </c>
      <c r="H31" s="62">
        <f t="shared" si="1"/>
        <v>14</v>
      </c>
      <c r="I31" s="62">
        <f t="shared" si="2"/>
        <v>14</v>
      </c>
      <c r="J31" s="62">
        <f t="shared" si="3"/>
        <v>14</v>
      </c>
      <c r="K31" s="62">
        <f t="shared" si="0"/>
        <v>14</v>
      </c>
      <c r="L31" s="62">
        <f t="shared" si="0"/>
        <v>14</v>
      </c>
      <c r="M31" s="62">
        <f t="shared" si="0"/>
        <v>14</v>
      </c>
      <c r="N31" s="62">
        <f t="shared" si="0"/>
        <v>14</v>
      </c>
      <c r="O31" s="62">
        <f t="shared" si="0"/>
        <v>14</v>
      </c>
      <c r="P31" s="62">
        <f t="shared" si="0"/>
        <v>14</v>
      </c>
      <c r="Q31" s="62">
        <f t="shared" si="0"/>
        <v>14</v>
      </c>
      <c r="R31" s="62">
        <f t="shared" si="0"/>
        <v>14</v>
      </c>
      <c r="S31" s="62">
        <f t="shared" si="0"/>
        <v>14</v>
      </c>
    </row>
    <row r="32" spans="2:22" x14ac:dyDescent="0.3">
      <c r="H32" s="62">
        <f t="shared" si="1"/>
        <v>15</v>
      </c>
      <c r="I32" s="62">
        <f t="shared" si="2"/>
        <v>15</v>
      </c>
      <c r="J32" s="62">
        <f t="shared" si="3"/>
        <v>15</v>
      </c>
      <c r="K32" s="62">
        <f t="shared" si="0"/>
        <v>15</v>
      </c>
      <c r="L32" s="62">
        <f t="shared" si="0"/>
        <v>15</v>
      </c>
      <c r="M32" s="62">
        <f t="shared" si="0"/>
        <v>15</v>
      </c>
      <c r="N32" s="62">
        <f t="shared" si="0"/>
        <v>15</v>
      </c>
      <c r="O32" s="62">
        <f t="shared" si="0"/>
        <v>15</v>
      </c>
      <c r="P32" s="62">
        <f t="shared" si="0"/>
        <v>15</v>
      </c>
      <c r="Q32" s="62">
        <f t="shared" si="0"/>
        <v>15</v>
      </c>
      <c r="R32" s="62">
        <f t="shared" si="0"/>
        <v>15</v>
      </c>
      <c r="S32" s="62">
        <f t="shared" si="0"/>
        <v>15</v>
      </c>
    </row>
    <row r="33" spans="2:19" x14ac:dyDescent="0.3">
      <c r="H33" s="62">
        <f t="shared" si="1"/>
        <v>16</v>
      </c>
      <c r="I33" s="62">
        <f t="shared" si="2"/>
        <v>16</v>
      </c>
      <c r="J33" s="62">
        <f t="shared" si="3"/>
        <v>16</v>
      </c>
      <c r="K33" s="62">
        <f t="shared" si="0"/>
        <v>16</v>
      </c>
      <c r="L33" s="62">
        <f t="shared" si="0"/>
        <v>16</v>
      </c>
      <c r="M33" s="62">
        <f t="shared" si="0"/>
        <v>16</v>
      </c>
      <c r="N33" s="62">
        <f t="shared" si="0"/>
        <v>16</v>
      </c>
      <c r="O33" s="62">
        <f t="shared" si="0"/>
        <v>16</v>
      </c>
      <c r="P33" s="62">
        <f t="shared" si="0"/>
        <v>16</v>
      </c>
      <c r="Q33" s="62">
        <f t="shared" si="0"/>
        <v>16</v>
      </c>
      <c r="R33" s="62">
        <f t="shared" si="0"/>
        <v>16</v>
      </c>
      <c r="S33" s="62">
        <f t="shared" si="0"/>
        <v>16</v>
      </c>
    </row>
    <row r="34" spans="2:19" ht="18" x14ac:dyDescent="0.3">
      <c r="B34" s="2" t="s">
        <v>27</v>
      </c>
      <c r="H34" s="62">
        <f t="shared" si="1"/>
        <v>17</v>
      </c>
      <c r="I34" s="62">
        <f t="shared" si="2"/>
        <v>17</v>
      </c>
      <c r="J34" s="62">
        <f t="shared" si="3"/>
        <v>17</v>
      </c>
      <c r="K34" s="62">
        <f t="shared" si="0"/>
        <v>17</v>
      </c>
      <c r="L34" s="62">
        <f t="shared" si="0"/>
        <v>17</v>
      </c>
      <c r="M34" s="62">
        <f t="shared" si="0"/>
        <v>17</v>
      </c>
      <c r="N34" s="62">
        <f t="shared" si="0"/>
        <v>17</v>
      </c>
      <c r="O34" s="62">
        <f t="shared" si="0"/>
        <v>17</v>
      </c>
      <c r="P34" s="62">
        <f t="shared" si="0"/>
        <v>17</v>
      </c>
      <c r="Q34" s="62">
        <f t="shared" si="0"/>
        <v>17</v>
      </c>
      <c r="R34" s="62">
        <f t="shared" si="0"/>
        <v>17</v>
      </c>
      <c r="S34" s="62">
        <f t="shared" si="0"/>
        <v>17</v>
      </c>
    </row>
    <row r="35" spans="2:19" x14ac:dyDescent="0.3">
      <c r="H35" s="62">
        <f t="shared" si="1"/>
        <v>18</v>
      </c>
      <c r="I35" s="62">
        <f t="shared" si="2"/>
        <v>18</v>
      </c>
      <c r="J35" s="62">
        <f t="shared" si="3"/>
        <v>18</v>
      </c>
      <c r="K35" s="62">
        <f t="shared" ref="K35:K47" si="4">K34+1</f>
        <v>18</v>
      </c>
      <c r="L35" s="62">
        <f t="shared" ref="L35:L48" si="5">L34+1</f>
        <v>18</v>
      </c>
      <c r="M35" s="62">
        <f t="shared" ref="M35:M47" si="6">M34+1</f>
        <v>18</v>
      </c>
      <c r="N35" s="62">
        <f t="shared" ref="N35:N48" si="7">N34+1</f>
        <v>18</v>
      </c>
      <c r="O35" s="62">
        <f t="shared" ref="O35:O48" si="8">O34+1</f>
        <v>18</v>
      </c>
      <c r="P35" s="62">
        <f t="shared" ref="P35:P47" si="9">P34+1</f>
        <v>18</v>
      </c>
      <c r="Q35" s="62">
        <f t="shared" ref="Q35:Q48" si="10">Q34+1</f>
        <v>18</v>
      </c>
      <c r="R35" s="62">
        <f t="shared" ref="R35:R47" si="11">R34+1</f>
        <v>18</v>
      </c>
      <c r="S35" s="62">
        <f t="shared" ref="S35:S48" si="12">S34+1</f>
        <v>18</v>
      </c>
    </row>
    <row r="36" spans="2:19" x14ac:dyDescent="0.3">
      <c r="B36" s="104" t="s">
        <v>1</v>
      </c>
      <c r="H36" s="62">
        <f t="shared" si="1"/>
        <v>19</v>
      </c>
      <c r="I36" s="62">
        <f t="shared" si="2"/>
        <v>19</v>
      </c>
      <c r="J36" s="62">
        <f t="shared" si="3"/>
        <v>19</v>
      </c>
      <c r="K36" s="62">
        <f t="shared" si="4"/>
        <v>19</v>
      </c>
      <c r="L36" s="62">
        <f t="shared" si="5"/>
        <v>19</v>
      </c>
      <c r="M36" s="62">
        <f t="shared" si="6"/>
        <v>19</v>
      </c>
      <c r="N36" s="62">
        <f t="shared" si="7"/>
        <v>19</v>
      </c>
      <c r="O36" s="62">
        <f t="shared" si="8"/>
        <v>19</v>
      </c>
      <c r="P36" s="62">
        <f t="shared" si="9"/>
        <v>19</v>
      </c>
      <c r="Q36" s="62">
        <f t="shared" si="10"/>
        <v>19</v>
      </c>
      <c r="R36" s="62">
        <f t="shared" si="11"/>
        <v>19</v>
      </c>
      <c r="S36" s="62">
        <f t="shared" si="12"/>
        <v>19</v>
      </c>
    </row>
    <row r="37" spans="2:19" x14ac:dyDescent="0.3">
      <c r="B37" s="104" t="s">
        <v>2</v>
      </c>
      <c r="H37" s="62">
        <f t="shared" si="1"/>
        <v>20</v>
      </c>
      <c r="I37" s="62">
        <f t="shared" si="2"/>
        <v>20</v>
      </c>
      <c r="J37" s="62">
        <f t="shared" si="3"/>
        <v>20</v>
      </c>
      <c r="K37" s="62">
        <f t="shared" si="4"/>
        <v>20</v>
      </c>
      <c r="L37" s="62">
        <f t="shared" si="5"/>
        <v>20</v>
      </c>
      <c r="M37" s="62">
        <f t="shared" si="6"/>
        <v>20</v>
      </c>
      <c r="N37" s="62">
        <f t="shared" si="7"/>
        <v>20</v>
      </c>
      <c r="O37" s="62">
        <f t="shared" si="8"/>
        <v>20</v>
      </c>
      <c r="P37" s="62">
        <f t="shared" si="9"/>
        <v>20</v>
      </c>
      <c r="Q37" s="62">
        <f t="shared" si="10"/>
        <v>20</v>
      </c>
      <c r="R37" s="62">
        <f t="shared" si="11"/>
        <v>20</v>
      </c>
      <c r="S37" s="62">
        <f t="shared" si="12"/>
        <v>20</v>
      </c>
    </row>
    <row r="38" spans="2:19" x14ac:dyDescent="0.3">
      <c r="H38" s="62">
        <f t="shared" si="1"/>
        <v>21</v>
      </c>
      <c r="I38" s="62">
        <f t="shared" si="2"/>
        <v>21</v>
      </c>
      <c r="J38" s="62">
        <f t="shared" si="3"/>
        <v>21</v>
      </c>
      <c r="K38" s="62">
        <f t="shared" si="4"/>
        <v>21</v>
      </c>
      <c r="L38" s="62">
        <f t="shared" si="5"/>
        <v>21</v>
      </c>
      <c r="M38" s="62">
        <f t="shared" si="6"/>
        <v>21</v>
      </c>
      <c r="N38" s="62">
        <f t="shared" si="7"/>
        <v>21</v>
      </c>
      <c r="O38" s="62">
        <f t="shared" si="8"/>
        <v>21</v>
      </c>
      <c r="P38" s="62">
        <f t="shared" si="9"/>
        <v>21</v>
      </c>
      <c r="Q38" s="62">
        <f t="shared" si="10"/>
        <v>21</v>
      </c>
      <c r="R38" s="62">
        <f t="shared" si="11"/>
        <v>21</v>
      </c>
      <c r="S38" s="62">
        <f t="shared" si="12"/>
        <v>21</v>
      </c>
    </row>
    <row r="39" spans="2:19" x14ac:dyDescent="0.3">
      <c r="H39" s="62">
        <f t="shared" si="1"/>
        <v>22</v>
      </c>
      <c r="I39" s="62">
        <f t="shared" si="2"/>
        <v>22</v>
      </c>
      <c r="J39" s="62">
        <f t="shared" si="3"/>
        <v>22</v>
      </c>
      <c r="K39" s="62">
        <f t="shared" si="4"/>
        <v>22</v>
      </c>
      <c r="L39" s="62">
        <f t="shared" si="5"/>
        <v>22</v>
      </c>
      <c r="M39" s="62">
        <f t="shared" si="6"/>
        <v>22</v>
      </c>
      <c r="N39" s="62">
        <f t="shared" si="7"/>
        <v>22</v>
      </c>
      <c r="O39" s="62">
        <f t="shared" si="8"/>
        <v>22</v>
      </c>
      <c r="P39" s="62">
        <f t="shared" si="9"/>
        <v>22</v>
      </c>
      <c r="Q39" s="62">
        <f t="shared" si="10"/>
        <v>22</v>
      </c>
      <c r="R39" s="62">
        <f t="shared" si="11"/>
        <v>22</v>
      </c>
      <c r="S39" s="62">
        <f t="shared" si="12"/>
        <v>22</v>
      </c>
    </row>
    <row r="40" spans="2:19" ht="18" x14ac:dyDescent="0.3">
      <c r="B40" s="2" t="s">
        <v>28</v>
      </c>
      <c r="H40" s="62">
        <f t="shared" si="1"/>
        <v>23</v>
      </c>
      <c r="I40" s="62">
        <f t="shared" si="2"/>
        <v>23</v>
      </c>
      <c r="J40" s="62">
        <f t="shared" si="3"/>
        <v>23</v>
      </c>
      <c r="K40" s="62">
        <f t="shared" si="4"/>
        <v>23</v>
      </c>
      <c r="L40" s="62">
        <f t="shared" si="5"/>
        <v>23</v>
      </c>
      <c r="M40" s="62">
        <f t="shared" si="6"/>
        <v>23</v>
      </c>
      <c r="N40" s="62">
        <f t="shared" si="7"/>
        <v>23</v>
      </c>
      <c r="O40" s="62">
        <f t="shared" si="8"/>
        <v>23</v>
      </c>
      <c r="P40" s="62">
        <f t="shared" si="9"/>
        <v>23</v>
      </c>
      <c r="Q40" s="62">
        <f t="shared" si="10"/>
        <v>23</v>
      </c>
      <c r="R40" s="62">
        <f t="shared" si="11"/>
        <v>23</v>
      </c>
      <c r="S40" s="62">
        <f t="shared" si="12"/>
        <v>23</v>
      </c>
    </row>
    <row r="41" spans="2:19" x14ac:dyDescent="0.3">
      <c r="H41" s="62">
        <f t="shared" si="1"/>
        <v>24</v>
      </c>
      <c r="I41" s="62">
        <f t="shared" si="2"/>
        <v>24</v>
      </c>
      <c r="J41" s="62">
        <f t="shared" si="3"/>
        <v>24</v>
      </c>
      <c r="K41" s="62">
        <f t="shared" si="4"/>
        <v>24</v>
      </c>
      <c r="L41" s="62">
        <f t="shared" si="5"/>
        <v>24</v>
      </c>
      <c r="M41" s="62">
        <f t="shared" si="6"/>
        <v>24</v>
      </c>
      <c r="N41" s="62">
        <f t="shared" si="7"/>
        <v>24</v>
      </c>
      <c r="O41" s="62">
        <f t="shared" si="8"/>
        <v>24</v>
      </c>
      <c r="P41" s="62">
        <f t="shared" si="9"/>
        <v>24</v>
      </c>
      <c r="Q41" s="62">
        <f t="shared" si="10"/>
        <v>24</v>
      </c>
      <c r="R41" s="62">
        <f t="shared" si="11"/>
        <v>24</v>
      </c>
      <c r="S41" s="62">
        <f t="shared" si="12"/>
        <v>24</v>
      </c>
    </row>
    <row r="42" spans="2:19" x14ac:dyDescent="0.3">
      <c r="B42" s="109" t="s">
        <v>455</v>
      </c>
      <c r="C42" s="64" t="s">
        <v>29</v>
      </c>
      <c r="D42" s="64"/>
      <c r="E42" s="64"/>
      <c r="H42" s="62">
        <f t="shared" si="1"/>
        <v>25</v>
      </c>
      <c r="I42" s="62">
        <f t="shared" si="2"/>
        <v>25</v>
      </c>
      <c r="J42" s="62">
        <f t="shared" si="3"/>
        <v>25</v>
      </c>
      <c r="K42" s="62">
        <f t="shared" si="4"/>
        <v>25</v>
      </c>
      <c r="L42" s="62">
        <f t="shared" si="5"/>
        <v>25</v>
      </c>
      <c r="M42" s="62">
        <f t="shared" si="6"/>
        <v>25</v>
      </c>
      <c r="N42" s="62">
        <f t="shared" si="7"/>
        <v>25</v>
      </c>
      <c r="O42" s="62">
        <f t="shared" si="8"/>
        <v>25</v>
      </c>
      <c r="P42" s="62">
        <f t="shared" si="9"/>
        <v>25</v>
      </c>
      <c r="Q42" s="62">
        <f t="shared" si="10"/>
        <v>25</v>
      </c>
      <c r="R42" s="62">
        <f t="shared" si="11"/>
        <v>25</v>
      </c>
      <c r="S42" s="62">
        <f t="shared" si="12"/>
        <v>25</v>
      </c>
    </row>
    <row r="43" spans="2:19" x14ac:dyDescent="0.3">
      <c r="B43" s="109" t="s">
        <v>479</v>
      </c>
      <c r="C43" s="64" t="s">
        <v>30</v>
      </c>
      <c r="D43" s="64"/>
      <c r="E43" s="64"/>
      <c r="H43" s="62">
        <f t="shared" si="1"/>
        <v>26</v>
      </c>
      <c r="I43" s="62">
        <f t="shared" si="2"/>
        <v>26</v>
      </c>
      <c r="J43" s="62">
        <f t="shared" si="3"/>
        <v>26</v>
      </c>
      <c r="K43" s="62">
        <f t="shared" si="4"/>
        <v>26</v>
      </c>
      <c r="L43" s="62">
        <f t="shared" si="5"/>
        <v>26</v>
      </c>
      <c r="M43" s="62">
        <f t="shared" si="6"/>
        <v>26</v>
      </c>
      <c r="N43" s="62">
        <f t="shared" si="7"/>
        <v>26</v>
      </c>
      <c r="O43" s="62">
        <f t="shared" si="8"/>
        <v>26</v>
      </c>
      <c r="P43" s="62">
        <f t="shared" si="9"/>
        <v>26</v>
      </c>
      <c r="Q43" s="62">
        <f t="shared" si="10"/>
        <v>26</v>
      </c>
      <c r="R43" s="62">
        <f t="shared" si="11"/>
        <v>26</v>
      </c>
      <c r="S43" s="62">
        <f t="shared" si="12"/>
        <v>26</v>
      </c>
    </row>
    <row r="44" spans="2:19" x14ac:dyDescent="0.3">
      <c r="B44" s="109" t="s">
        <v>478</v>
      </c>
      <c r="C44" s="64" t="s">
        <v>480</v>
      </c>
      <c r="D44" s="64"/>
      <c r="E44" s="64"/>
      <c r="H44" s="62">
        <f t="shared" si="1"/>
        <v>27</v>
      </c>
      <c r="I44" s="62">
        <f t="shared" si="2"/>
        <v>27</v>
      </c>
      <c r="J44" s="62">
        <f t="shared" si="3"/>
        <v>27</v>
      </c>
      <c r="K44" s="62">
        <f t="shared" si="4"/>
        <v>27</v>
      </c>
      <c r="L44" s="62">
        <f t="shared" si="5"/>
        <v>27</v>
      </c>
      <c r="M44" s="62">
        <f t="shared" si="6"/>
        <v>27</v>
      </c>
      <c r="N44" s="62">
        <f t="shared" si="7"/>
        <v>27</v>
      </c>
      <c r="O44" s="62">
        <f t="shared" si="8"/>
        <v>27</v>
      </c>
      <c r="P44" s="62">
        <f t="shared" si="9"/>
        <v>27</v>
      </c>
      <c r="Q44" s="62">
        <f t="shared" si="10"/>
        <v>27</v>
      </c>
      <c r="R44" s="62">
        <f t="shared" si="11"/>
        <v>27</v>
      </c>
      <c r="S44" s="62">
        <f t="shared" si="12"/>
        <v>27</v>
      </c>
    </row>
    <row r="45" spans="2:19" x14ac:dyDescent="0.3">
      <c r="H45" s="62">
        <f t="shared" si="1"/>
        <v>28</v>
      </c>
      <c r="I45" s="62">
        <f t="shared" si="2"/>
        <v>28</v>
      </c>
      <c r="J45" s="62">
        <f t="shared" si="3"/>
        <v>28</v>
      </c>
      <c r="K45" s="62">
        <f t="shared" si="4"/>
        <v>28</v>
      </c>
      <c r="L45" s="62">
        <f t="shared" si="5"/>
        <v>28</v>
      </c>
      <c r="M45" s="62">
        <f t="shared" si="6"/>
        <v>28</v>
      </c>
      <c r="N45" s="62">
        <f t="shared" si="7"/>
        <v>28</v>
      </c>
      <c r="O45" s="62">
        <f t="shared" si="8"/>
        <v>28</v>
      </c>
      <c r="P45" s="62">
        <f t="shared" si="9"/>
        <v>28</v>
      </c>
      <c r="Q45" s="62">
        <f t="shared" si="10"/>
        <v>28</v>
      </c>
      <c r="R45" s="62">
        <f t="shared" si="11"/>
        <v>28</v>
      </c>
      <c r="S45" s="62">
        <f t="shared" si="12"/>
        <v>28</v>
      </c>
    </row>
    <row r="46" spans="2:19" ht="18" x14ac:dyDescent="0.3">
      <c r="B46" s="2" t="s">
        <v>31</v>
      </c>
      <c r="H46" s="62">
        <f t="shared" si="1"/>
        <v>29</v>
      </c>
      <c r="J46" s="62">
        <f t="shared" si="3"/>
        <v>29</v>
      </c>
      <c r="K46" s="62">
        <f t="shared" si="4"/>
        <v>29</v>
      </c>
      <c r="L46" s="62">
        <f t="shared" si="5"/>
        <v>29</v>
      </c>
      <c r="M46" s="62">
        <f t="shared" si="6"/>
        <v>29</v>
      </c>
      <c r="N46" s="62">
        <f t="shared" si="7"/>
        <v>29</v>
      </c>
      <c r="O46" s="62">
        <f t="shared" si="8"/>
        <v>29</v>
      </c>
      <c r="P46" s="62">
        <f t="shared" si="9"/>
        <v>29</v>
      </c>
      <c r="Q46" s="62">
        <f t="shared" si="10"/>
        <v>29</v>
      </c>
      <c r="R46" s="62">
        <f t="shared" si="11"/>
        <v>29</v>
      </c>
      <c r="S46" s="62">
        <f t="shared" si="12"/>
        <v>29</v>
      </c>
    </row>
    <row r="47" spans="2:19" x14ac:dyDescent="0.3">
      <c r="H47" s="62">
        <f t="shared" si="1"/>
        <v>30</v>
      </c>
      <c r="J47" s="62">
        <f t="shared" si="3"/>
        <v>30</v>
      </c>
      <c r="K47" s="62">
        <f t="shared" si="4"/>
        <v>30</v>
      </c>
      <c r="L47" s="62">
        <f t="shared" si="5"/>
        <v>30</v>
      </c>
      <c r="M47" s="62">
        <f t="shared" si="6"/>
        <v>30</v>
      </c>
      <c r="N47" s="62">
        <f t="shared" si="7"/>
        <v>30</v>
      </c>
      <c r="O47" s="62">
        <f t="shared" si="8"/>
        <v>30</v>
      </c>
      <c r="P47" s="62">
        <f t="shared" si="9"/>
        <v>30</v>
      </c>
      <c r="Q47" s="62">
        <f t="shared" si="10"/>
        <v>30</v>
      </c>
      <c r="R47" s="62">
        <f t="shared" si="11"/>
        <v>30</v>
      </c>
      <c r="S47" s="62">
        <f t="shared" si="12"/>
        <v>30</v>
      </c>
    </row>
    <row r="48" spans="2:19" x14ac:dyDescent="0.3">
      <c r="B48" s="104" t="s">
        <v>1</v>
      </c>
      <c r="C48" s="64" t="s">
        <v>32</v>
      </c>
      <c r="H48" s="62">
        <f t="shared" si="1"/>
        <v>31</v>
      </c>
      <c r="J48" s="62">
        <f t="shared" si="3"/>
        <v>31</v>
      </c>
      <c r="L48" s="62">
        <f t="shared" si="5"/>
        <v>31</v>
      </c>
      <c r="N48" s="62">
        <f t="shared" si="7"/>
        <v>31</v>
      </c>
      <c r="O48" s="62">
        <f t="shared" si="8"/>
        <v>31</v>
      </c>
      <c r="Q48" s="62">
        <f t="shared" si="10"/>
        <v>31</v>
      </c>
      <c r="S48" s="62">
        <f t="shared" si="12"/>
        <v>31</v>
      </c>
    </row>
    <row r="49" spans="2:2" x14ac:dyDescent="0.3">
      <c r="B49" s="104" t="s">
        <v>2</v>
      </c>
    </row>
    <row r="51" spans="2:2" ht="18" x14ac:dyDescent="0.3">
      <c r="B51" s="2" t="s">
        <v>33</v>
      </c>
    </row>
    <row r="53" spans="2:2" x14ac:dyDescent="0.3">
      <c r="B53" s="104" t="s">
        <v>34</v>
      </c>
    </row>
    <row r="54" spans="2:2" x14ac:dyDescent="0.3">
      <c r="B54" s="104" t="s">
        <v>35</v>
      </c>
    </row>
  </sheetData>
  <mergeCells count="2">
    <mergeCell ref="A6:A7"/>
    <mergeCell ref="C4:G4"/>
  </mergeCells>
  <phoneticPr fontId="10" type="noConversion"/>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BDD00-1095-4A6C-A78C-2450455D6EB9}">
  <sheetPr codeName="Sheet2">
    <tabColor theme="7" tint="0.39997558519241921"/>
  </sheetPr>
  <dimension ref="B2:G59"/>
  <sheetViews>
    <sheetView showGridLines="0" zoomScaleNormal="100" workbookViewId="0">
      <selection activeCell="F29" sqref="F29"/>
    </sheetView>
  </sheetViews>
  <sheetFormatPr defaultColWidth="8.5546875" defaultRowHeight="15.6" x14ac:dyDescent="0.3"/>
  <cols>
    <col min="1" max="1" width="5.88671875" style="3" customWidth="1"/>
    <col min="2" max="2" width="3.88671875" style="3" customWidth="1"/>
    <col min="3" max="3" width="8.5546875" style="3"/>
    <col min="4" max="4" width="50.5546875" style="3" customWidth="1"/>
    <col min="5" max="5" width="13.5546875" style="3" customWidth="1"/>
    <col min="6" max="6" width="20.44140625" style="3" customWidth="1"/>
    <col min="7" max="7" width="3.88671875" style="3" customWidth="1"/>
    <col min="8" max="8" width="5.88671875" style="3" customWidth="1"/>
    <col min="9" max="16384" width="8.5546875" style="3"/>
  </cols>
  <sheetData>
    <row r="2" spans="2:7" ht="28.95" customHeight="1" x14ac:dyDescent="0.3">
      <c r="B2" s="403" t="s">
        <v>33</v>
      </c>
      <c r="C2" s="403"/>
      <c r="D2" s="403"/>
      <c r="E2" s="403"/>
      <c r="F2" s="403"/>
      <c r="G2" s="403"/>
    </row>
    <row r="3" spans="2:7" x14ac:dyDescent="0.3">
      <c r="B3" s="85"/>
      <c r="C3" s="85"/>
      <c r="D3" s="85"/>
      <c r="E3" s="85"/>
      <c r="F3" s="85"/>
      <c r="G3" s="85"/>
    </row>
    <row r="4" spans="2:7" x14ac:dyDescent="0.3">
      <c r="B4" s="293" t="s">
        <v>356</v>
      </c>
      <c r="C4" s="293"/>
      <c r="D4" s="293"/>
      <c r="E4" s="293"/>
      <c r="F4" s="293"/>
      <c r="G4" s="293"/>
    </row>
    <row r="5" spans="2:7" x14ac:dyDescent="0.3">
      <c r="B5" s="293"/>
      <c r="C5" s="293"/>
      <c r="D5" s="293"/>
      <c r="E5" s="293"/>
      <c r="F5" s="293"/>
      <c r="G5" s="293"/>
    </row>
    <row r="6" spans="2:7" ht="15" customHeight="1" thickBot="1" x14ac:dyDescent="0.35"/>
    <row r="7" spans="2:7" ht="15" customHeight="1" thickTop="1" x14ac:dyDescent="0.3">
      <c r="B7" s="28"/>
      <c r="C7" s="29"/>
      <c r="D7" s="29"/>
      <c r="E7" s="29"/>
      <c r="F7" s="29"/>
      <c r="G7" s="30"/>
    </row>
    <row r="8" spans="2:7" ht="28.95" customHeight="1" x14ac:dyDescent="0.3">
      <c r="B8" s="31"/>
      <c r="C8" s="309" t="s">
        <v>357</v>
      </c>
      <c r="D8" s="309"/>
      <c r="E8" s="309"/>
      <c r="F8" s="309"/>
      <c r="G8" s="32"/>
    </row>
    <row r="9" spans="2:7" ht="15" customHeight="1" x14ac:dyDescent="0.3">
      <c r="B9" s="31"/>
      <c r="G9" s="32"/>
    </row>
    <row r="10" spans="2:7" ht="25.2" customHeight="1" x14ac:dyDescent="0.3">
      <c r="B10" s="31"/>
      <c r="C10" s="98" t="s">
        <v>358</v>
      </c>
      <c r="D10" s="346" t="s">
        <v>359</v>
      </c>
      <c r="E10" s="347"/>
      <c r="F10" s="22" t="str">
        <f>IF('1. Program Description'!C17="Please fill in all green cells above","REQUIRED","✔")</f>
        <v>REQUIRED</v>
      </c>
      <c r="G10" s="32"/>
    </row>
    <row r="11" spans="2:7" ht="25.2" customHeight="1" x14ac:dyDescent="0.3">
      <c r="B11" s="31"/>
      <c r="C11" s="98" t="s">
        <v>360</v>
      </c>
      <c r="D11" s="346" t="s">
        <v>42</v>
      </c>
      <c r="E11" s="347"/>
      <c r="F11" s="22" t="str">
        <f>IF(OR('2. Provider Info'!E10="",'2. Provider Info'!E12="",'2. Provider Info'!E14="",'2. Provider Info'!E16="",'2. Provider Info'!E18="",'2. Provider Info'!E20=""),"REQUIRED","✔")</f>
        <v>REQUIRED</v>
      </c>
      <c r="G11" s="32"/>
    </row>
    <row r="12" spans="2:7" ht="25.2" customHeight="1" x14ac:dyDescent="0.3">
      <c r="B12" s="31"/>
      <c r="C12" s="98" t="s">
        <v>360</v>
      </c>
      <c r="D12" s="346" t="s">
        <v>49</v>
      </c>
      <c r="E12" s="347"/>
      <c r="F12" s="22" t="str">
        <f>IF(OR('2. Provider Info'!E24,'2. Provider Info'!E26="",'2. Provider Info'!E28="",'2. Provider Info'!E30="",'2. Provider Info'!E32="",'2. Provider Info'!E35="",'2. Provider Info'!E37="",'2. Provider Info'!I37="",'2. Provider Info'!M37="",'2. Provider Info'!E40="",'2. Provider Info'!E42=""),"REQUIRED","✔")</f>
        <v>REQUIRED</v>
      </c>
      <c r="G12" s="32"/>
    </row>
    <row r="13" spans="2:7" ht="25.2" customHeight="1" x14ac:dyDescent="0.3">
      <c r="B13" s="31"/>
      <c r="C13" s="237" t="s">
        <v>360</v>
      </c>
      <c r="D13" s="234" t="s">
        <v>481</v>
      </c>
      <c r="E13" s="235"/>
      <c r="F13" s="241" t="str">
        <f>IF(OR(Licensing_Status="NFP_New_Licence",Licensing_Status="FP_New_Licence"),"N/A",IF('2. Provider Info'!D55=0,"REQUIRED","✔"))</f>
        <v>REQUIRED</v>
      </c>
      <c r="G13" s="32"/>
    </row>
    <row r="14" spans="2:7" ht="25.2" customHeight="1" x14ac:dyDescent="0.3">
      <c r="B14" s="31"/>
      <c r="C14" s="237" t="s">
        <v>360</v>
      </c>
      <c r="D14" s="234" t="s">
        <v>482</v>
      </c>
      <c r="E14" s="235"/>
      <c r="F14" s="241" t="str">
        <f>IF(OR(Licensing_Status="NFP_New_Licence",Licensing_Status="FP_New_Licence"),"N/A",IF('2. Provider Info'!F55=0,"REQUIRED","✔"))</f>
        <v>REQUIRED</v>
      </c>
      <c r="G14" s="32"/>
    </row>
    <row r="15" spans="2:7" ht="25.2" customHeight="1" x14ac:dyDescent="0.3">
      <c r="B15" s="31"/>
      <c r="C15" s="98" t="s">
        <v>360</v>
      </c>
      <c r="D15" s="346" t="s">
        <v>70</v>
      </c>
      <c r="E15" s="347"/>
      <c r="F15" s="22" t="str">
        <f>IF(Licensing_Status="FP_Existing_Licence_Opt_In","N/A",IF('2. Provider Info'!H55=0,"REQUIRED","✔"))</f>
        <v>REQUIRED</v>
      </c>
      <c r="G15" s="32"/>
    </row>
    <row r="16" spans="2:7" ht="25.2" customHeight="1" x14ac:dyDescent="0.3">
      <c r="B16" s="31"/>
      <c r="C16" s="98" t="s">
        <v>360</v>
      </c>
      <c r="D16" s="3" t="s">
        <v>361</v>
      </c>
      <c r="F16" s="22" t="str">
        <f>IF(Licensing_Status="FP_Existing_Licence_Opt_In","N/A",IF('2. Provider Info'!O74=0,"REQUIRED","✔"))</f>
        <v>REQUIRED</v>
      </c>
      <c r="G16" s="32"/>
    </row>
    <row r="17" spans="2:7" ht="25.2" customHeight="1" x14ac:dyDescent="0.3">
      <c r="B17" s="31"/>
      <c r="C17" s="98" t="s">
        <v>360</v>
      </c>
      <c r="D17" s="36" t="s">
        <v>362</v>
      </c>
      <c r="E17" s="37"/>
      <c r="F17" s="22" t="str">
        <f>IF('2. Provider Info'!L93="","REQUIRED","✔")</f>
        <v>REQUIRED</v>
      </c>
      <c r="G17" s="32"/>
    </row>
    <row r="18" spans="2:7" ht="25.2" customHeight="1" x14ac:dyDescent="0.3">
      <c r="B18" s="31"/>
      <c r="C18" s="98" t="s">
        <v>360</v>
      </c>
      <c r="D18" s="36" t="s">
        <v>363</v>
      </c>
      <c r="E18" s="37"/>
      <c r="F18" s="22" t="str">
        <f>IF(AND('2. Provider Info'!H104="",'2. Provider Info'!H105=""),"REQUIRED","✔")</f>
        <v>REQUIRED</v>
      </c>
      <c r="G18" s="32"/>
    </row>
    <row r="19" spans="2:7" ht="25.2" customHeight="1" x14ac:dyDescent="0.3">
      <c r="B19" s="31"/>
      <c r="C19" s="98" t="s">
        <v>360</v>
      </c>
      <c r="D19" s="346" t="s">
        <v>364</v>
      </c>
      <c r="E19" s="347"/>
      <c r="F19" s="22" t="str">
        <f>IF('2. Provider Info'!B133="","REQUIRED","✔")</f>
        <v>REQUIRED</v>
      </c>
      <c r="G19" s="32"/>
    </row>
    <row r="20" spans="2:7" ht="25.2" customHeight="1" x14ac:dyDescent="0.3">
      <c r="B20" s="31"/>
      <c r="C20" s="98" t="s">
        <v>365</v>
      </c>
      <c r="D20" s="346" t="s">
        <v>366</v>
      </c>
      <c r="E20" s="347"/>
      <c r="F20" s="22" t="str">
        <f>IF(OR('3. Service &amp; Closure Days'!$F$10=0,'3. Service &amp; Closure Days'!$E$37=0),"REQUIRED", "✔")</f>
        <v>REQUIRED</v>
      </c>
      <c r="G20" s="32"/>
    </row>
    <row r="21" spans="2:7" ht="25.2" customHeight="1" x14ac:dyDescent="0.3">
      <c r="B21" s="31"/>
      <c r="C21" s="98" t="s">
        <v>367</v>
      </c>
      <c r="D21" s="346" t="s">
        <v>368</v>
      </c>
      <c r="E21" s="347"/>
      <c r="F21" s="22" t="str">
        <f>IF(OR('4a. Financial Reporting'!P16=0,'4a. Financial Reporting'!P75=0),"REQUIRED", "✔")</f>
        <v>REQUIRED</v>
      </c>
      <c r="G21" s="32"/>
    </row>
    <row r="22" spans="2:7" ht="25.2" customHeight="1" x14ac:dyDescent="0.3">
      <c r="B22" s="31"/>
      <c r="C22" s="98" t="s">
        <v>369</v>
      </c>
      <c r="D22" s="397" t="s">
        <v>503</v>
      </c>
      <c r="E22" s="514"/>
      <c r="F22" s="95" t="str">
        <f>IF(ISBLANK(Auspice),"Optional",
IF(Licensing_Status="FP_Existing_Licence_Opt_In","N/A",
IF(AND(Auspice="Commercial",OR('5a. Commercial Expansion Grant'!C38="",'5a. Commercial Expansion Grant'!C40="",'5a. Commercial Expansion Grant'!C45="",'5a. Commercial Expansion Grant'!C47="",'5a. Commercial Expansion Grant'!C49="",'5a. Commercial Expansion Grant'!L51="",'5a. Commercial Expansion Grant'!C64="",'5a. Commercial Expansion Grant'!C94="",'5a. Commercial Expansion Grant'!C105="",'5a. Commercial Expansion Grant'!C111="",'5a. Commercial Expansion Grant'!C117="",'5a. Commercial Expansion Grant'!C125="",'5a. Commercial Expansion Grant'!F125="",'5a. Commercial Expansion Grant'!I125="",'5a. Commercial Expansion Grant'!D134="",'5a. Commercial Expansion Grant'!N134="",'5a. Commercial Expansion Grant'!C146="",'5a. Commercial Expansion Grant'!C151="",'5a. Commercial Expansion Grant'!C157="")),"Optional",
IF(AND(Auspice="Non-profit",OR('5b. Non-profit Expansion Grant'!C37="",'5b. Non-profit Expansion Grant'!C39="",'5b. Non-profit Expansion Grant'!C44="",'5b. Non-profit Expansion Grant'!C46="",'5b. Non-profit Expansion Grant'!C48="",'5b. Non-profit Expansion Grant'!C50="",'5b. Non-profit Expansion Grant'!C52="",'5b. Non-profit Expansion Grant'!L54="",'5b. Non-profit Expansion Grant'!C61="",'5b. Non-profit Expansion Grant'!C68="",'5b. Non-profit Expansion Grant'!C75="",'5b. Non-profit Expansion Grant'!C82="",'5b. Non-profit Expansion Grant'!C90="",'5b. Non-profit Expansion Grant'!C99="",'5b. Non-profit Expansion Grant'!C101="",'5b. Non-profit Expansion Grant'!C130="",'5b. Non-profit Expansion Grant'!C141="",'5b. Non-profit Expansion Grant'!C147="",'5b. Non-profit Expansion Grant'!C155="",'5b. Non-profit Expansion Grant'!C163="",'5b. Non-profit Expansion Grant'!F163="",'5b. Non-profit Expansion Grant'!I163="",'5b. Non-profit Expansion Grant'!D172="",'5b. Non-profit Expansion Grant'!N172="",'5b. Non-profit Expansion Grant'!C184="",'5b. Non-profit Expansion Grant'!C189="",'5b. Non-profit Expansion Grant'!C195="",)),"Optional",
"✔"))))</f>
        <v>Optional</v>
      </c>
      <c r="G22" s="32"/>
    </row>
    <row r="23" spans="2:7" ht="15" customHeight="1" thickBot="1" x14ac:dyDescent="0.35">
      <c r="B23" s="33"/>
      <c r="C23" s="34"/>
      <c r="D23" s="34"/>
      <c r="E23" s="34"/>
      <c r="F23" s="34"/>
      <c r="G23" s="35"/>
    </row>
    <row r="24" spans="2:7" ht="41.4" customHeight="1" thickTop="1" thickBot="1" x14ac:dyDescent="0.35"/>
    <row r="25" spans="2:7" ht="16.2" thickTop="1" x14ac:dyDescent="0.3">
      <c r="B25" s="45"/>
      <c r="C25" s="46"/>
      <c r="D25" s="86"/>
      <c r="E25" s="87"/>
      <c r="F25" s="46"/>
      <c r="G25" s="47"/>
    </row>
    <row r="26" spans="2:7" ht="28.95" customHeight="1" x14ac:dyDescent="0.3">
      <c r="B26" s="48"/>
      <c r="C26" s="309" t="s">
        <v>370</v>
      </c>
      <c r="D26" s="309"/>
      <c r="E26" s="309"/>
      <c r="F26" s="309"/>
      <c r="G26" s="49"/>
    </row>
    <row r="27" spans="2:7" ht="18" x14ac:dyDescent="0.3">
      <c r="B27" s="48"/>
      <c r="C27" s="88"/>
      <c r="D27" s="88"/>
      <c r="E27" s="88"/>
      <c r="F27" s="88"/>
      <c r="G27" s="49"/>
    </row>
    <row r="28" spans="2:7" ht="31.2" x14ac:dyDescent="0.3">
      <c r="B28" s="48"/>
      <c r="C28" s="511" t="s">
        <v>371</v>
      </c>
      <c r="D28" s="512"/>
      <c r="E28" s="89" t="s">
        <v>372</v>
      </c>
      <c r="F28" s="90" t="s">
        <v>373</v>
      </c>
      <c r="G28" s="49"/>
    </row>
    <row r="29" spans="2:7" ht="30" customHeight="1" x14ac:dyDescent="0.3">
      <c r="B29" s="48"/>
      <c r="C29" s="295" t="s">
        <v>374</v>
      </c>
      <c r="D29" s="295"/>
      <c r="E29" s="84" t="str">
        <f>IF(ISBLANK(F29),"Please attach","✔")</f>
        <v>Please attach</v>
      </c>
      <c r="F29" s="17"/>
      <c r="G29" s="49"/>
    </row>
    <row r="30" spans="2:7" ht="30" customHeight="1" x14ac:dyDescent="0.3">
      <c r="B30" s="48"/>
      <c r="C30" s="295" t="s">
        <v>375</v>
      </c>
      <c r="D30" s="295"/>
      <c r="E30" s="84" t="str">
        <f>IF(NOT(ISBLANK(F30)),"✔",IF(ISNUMBER(SEARCH("audited financial statements",'1. Program Description'!C17)),"Please attach","N/A"))</f>
        <v>N/A</v>
      </c>
      <c r="F30" s="17"/>
      <c r="G30" s="49"/>
    </row>
    <row r="31" spans="2:7" ht="30" customHeight="1" x14ac:dyDescent="0.3">
      <c r="B31" s="48"/>
      <c r="C31" s="295" t="s">
        <v>376</v>
      </c>
      <c r="D31" s="295"/>
      <c r="E31" s="84" t="str">
        <f>IF(NOT(ISBLANK(F31)),"✔",IF(OR(AND(Auspice="Non-profit",ISBLANK(F31)),ISBLANK(Auspice)),"Please attach","N/A"))</f>
        <v>Please attach</v>
      </c>
      <c r="F31" s="17"/>
      <c r="G31" s="49"/>
    </row>
    <row r="32" spans="2:7" ht="30" customHeight="1" x14ac:dyDescent="0.3">
      <c r="B32" s="48"/>
      <c r="C32" s="295" t="s">
        <v>377</v>
      </c>
      <c r="D32" s="295"/>
      <c r="E32" s="84" t="str">
        <f>IF(ISBLANK(F32),"Please attach","✔")</f>
        <v>Please attach</v>
      </c>
      <c r="F32" s="18"/>
      <c r="G32" s="49"/>
    </row>
    <row r="33" spans="2:7" ht="30" customHeight="1" x14ac:dyDescent="0.3">
      <c r="B33" s="48"/>
      <c r="C33" s="295" t="s">
        <v>378</v>
      </c>
      <c r="D33" s="295"/>
      <c r="E33" s="84" t="str">
        <f>IF(NOT(ISBLANK(F33)),"✔",
IF(AND(Auspice="Commercial",OR('5a. Commercial Expansion Grant'!C45="Yes",'5a. Commercial Expansion Grant'!C47="Yes",'5a. Commercial Expansion Grant'!C49="Yes")),"Please attach",
IF(AND(Auspice="Non-profit",OR('5b. Non-profit Expansion Grant'!C44="Yes",'5b. Non-profit Expansion Grant'!C46="Yes",'5b. Non-profit Expansion Grant'!C48="Yes",'5b. Non-profit Expansion Grant'!C50="Yes",'5b. Non-profit Expansion Grant'!C52="Yes")),"Please attach",
"N/A")))</f>
        <v>N/A</v>
      </c>
      <c r="F33" s="17"/>
      <c r="G33" s="49"/>
    </row>
    <row r="34" spans="2:7" ht="30" customHeight="1" x14ac:dyDescent="0.3">
      <c r="B34" s="48"/>
      <c r="C34" s="295" t="s">
        <v>379</v>
      </c>
      <c r="D34" s="295"/>
      <c r="E34" s="84" t="str">
        <f>IF(NOT(ISBLANK(F34)),"✔",
IF(AND(Auspice="Commercial",OR('5a. Commercial Expansion Grant'!C45="Yes",'5a. Commercial Expansion Grant'!C47="Yes",'5a. Commercial Expansion Grant'!C49="Yes")),"Please attach",
IF(AND(Auspice="Non-profit",OR('5b. Non-profit Expansion Grant'!C44="Yes",'5b. Non-profit Expansion Grant'!C46="Yes",'5b. Non-profit Expansion Grant'!C48="Yes",'5b. Non-profit Expansion Grant'!C50="Yes",'5b. Non-profit Expansion Grant'!C52="Yes")),"Please attach",
"N/A")))</f>
        <v>N/A</v>
      </c>
      <c r="F34" s="17"/>
      <c r="G34" s="49"/>
    </row>
    <row r="35" spans="2:7" x14ac:dyDescent="0.3">
      <c r="B35" s="48"/>
      <c r="C35" s="21"/>
      <c r="D35" s="21"/>
      <c r="E35" s="38"/>
      <c r="F35" s="7"/>
      <c r="G35" s="49"/>
    </row>
    <row r="36" spans="2:7" x14ac:dyDescent="0.3">
      <c r="B36" s="48"/>
      <c r="C36" s="82" t="s">
        <v>96</v>
      </c>
      <c r="D36" s="83"/>
      <c r="E36" s="91"/>
      <c r="F36" s="92"/>
      <c r="G36" s="49"/>
    </row>
    <row r="37" spans="2:7" x14ac:dyDescent="0.3">
      <c r="B37" s="48"/>
      <c r="C37" s="315" t="s">
        <v>380</v>
      </c>
      <c r="D37" s="316"/>
      <c r="E37" s="316"/>
      <c r="F37" s="317"/>
      <c r="G37" s="49"/>
    </row>
    <row r="38" spans="2:7" x14ac:dyDescent="0.3">
      <c r="B38" s="48"/>
      <c r="C38" s="315"/>
      <c r="D38" s="316"/>
      <c r="E38" s="316"/>
      <c r="F38" s="317"/>
      <c r="G38" s="49"/>
    </row>
    <row r="39" spans="2:7" x14ac:dyDescent="0.3">
      <c r="B39" s="48"/>
      <c r="C39" s="315"/>
      <c r="D39" s="316"/>
      <c r="E39" s="316"/>
      <c r="F39" s="317"/>
      <c r="G39" s="49"/>
    </row>
    <row r="40" spans="2:7" x14ac:dyDescent="0.3">
      <c r="B40" s="48"/>
      <c r="C40" s="315" t="s">
        <v>381</v>
      </c>
      <c r="D40" s="316"/>
      <c r="E40" s="316"/>
      <c r="F40" s="317"/>
      <c r="G40" s="49"/>
    </row>
    <row r="41" spans="2:7" x14ac:dyDescent="0.3">
      <c r="B41" s="48"/>
      <c r="C41" s="315"/>
      <c r="D41" s="316"/>
      <c r="E41" s="316"/>
      <c r="F41" s="317"/>
      <c r="G41" s="49"/>
    </row>
    <row r="42" spans="2:7" x14ac:dyDescent="0.3">
      <c r="B42" s="48"/>
      <c r="C42" s="315"/>
      <c r="D42" s="316"/>
      <c r="E42" s="316"/>
      <c r="F42" s="317"/>
      <c r="G42" s="49"/>
    </row>
    <row r="43" spans="2:7" x14ac:dyDescent="0.3">
      <c r="B43" s="48"/>
      <c r="C43" s="315"/>
      <c r="D43" s="316"/>
      <c r="E43" s="316"/>
      <c r="F43" s="317"/>
      <c r="G43" s="49"/>
    </row>
    <row r="44" spans="2:7" x14ac:dyDescent="0.3">
      <c r="B44" s="48"/>
      <c r="C44" s="315"/>
      <c r="D44" s="316"/>
      <c r="E44" s="316"/>
      <c r="F44" s="317"/>
      <c r="G44" s="49"/>
    </row>
    <row r="45" spans="2:7" x14ac:dyDescent="0.3">
      <c r="B45" s="48"/>
      <c r="C45" s="315"/>
      <c r="D45" s="316"/>
      <c r="E45" s="316"/>
      <c r="F45" s="317"/>
      <c r="G45" s="49"/>
    </row>
    <row r="46" spans="2:7" x14ac:dyDescent="0.3">
      <c r="B46" s="48"/>
      <c r="C46" s="315" t="s">
        <v>504</v>
      </c>
      <c r="D46" s="316"/>
      <c r="E46" s="316"/>
      <c r="F46" s="317"/>
      <c r="G46" s="49"/>
    </row>
    <row r="47" spans="2:7" x14ac:dyDescent="0.3">
      <c r="B47" s="48"/>
      <c r="C47" s="325"/>
      <c r="D47" s="326"/>
      <c r="E47" s="326"/>
      <c r="F47" s="327"/>
      <c r="G47" s="49"/>
    </row>
    <row r="48" spans="2:7" ht="16.2" thickBot="1" x14ac:dyDescent="0.35">
      <c r="B48" s="53"/>
      <c r="C48" s="93"/>
      <c r="D48" s="94"/>
      <c r="E48" s="94"/>
      <c r="F48" s="54"/>
      <c r="G48" s="55"/>
    </row>
    <row r="49" spans="2:7" ht="21" customHeight="1" thickTop="1" x14ac:dyDescent="0.3"/>
    <row r="50" spans="2:7" ht="15.6" customHeight="1" x14ac:dyDescent="0.3">
      <c r="B50" s="513" t="s">
        <v>382</v>
      </c>
      <c r="C50" s="513"/>
      <c r="D50" s="513"/>
      <c r="E50" s="513"/>
      <c r="F50" s="513"/>
      <c r="G50" s="513"/>
    </row>
    <row r="51" spans="2:7" x14ac:dyDescent="0.3">
      <c r="B51" s="513"/>
      <c r="C51" s="513"/>
      <c r="D51" s="513"/>
      <c r="E51" s="513"/>
      <c r="F51" s="513"/>
      <c r="G51" s="513"/>
    </row>
    <row r="52" spans="2:7" x14ac:dyDescent="0.3">
      <c r="B52" s="23"/>
      <c r="C52" s="23"/>
      <c r="D52" s="23"/>
      <c r="E52" s="23"/>
      <c r="F52" s="23"/>
      <c r="G52" s="23"/>
    </row>
    <row r="53" spans="2:7" x14ac:dyDescent="0.3">
      <c r="B53" s="310" t="s">
        <v>383</v>
      </c>
      <c r="C53" s="310"/>
      <c r="D53" s="310"/>
      <c r="E53" s="310"/>
      <c r="F53" s="310"/>
      <c r="G53" s="310"/>
    </row>
    <row r="54" spans="2:7" x14ac:dyDescent="0.3">
      <c r="B54" s="310"/>
      <c r="C54" s="310"/>
      <c r="D54" s="310"/>
      <c r="E54" s="310"/>
      <c r="F54" s="310"/>
      <c r="G54" s="310"/>
    </row>
    <row r="55" spans="2:7" x14ac:dyDescent="0.3">
      <c r="B55" s="310"/>
      <c r="C55" s="310"/>
      <c r="D55" s="310"/>
      <c r="E55" s="310"/>
      <c r="F55" s="310"/>
      <c r="G55" s="310"/>
    </row>
    <row r="56" spans="2:7" x14ac:dyDescent="0.3">
      <c r="B56" s="310"/>
      <c r="C56" s="310"/>
      <c r="D56" s="310"/>
      <c r="E56" s="310"/>
      <c r="F56" s="310"/>
      <c r="G56" s="310"/>
    </row>
    <row r="57" spans="2:7" x14ac:dyDescent="0.3">
      <c r="B57" s="310"/>
      <c r="C57" s="310"/>
      <c r="D57" s="310"/>
      <c r="E57" s="310"/>
      <c r="F57" s="310"/>
      <c r="G57" s="310"/>
    </row>
    <row r="59" spans="2:7" ht="19.95" customHeight="1" x14ac:dyDescent="0.3">
      <c r="B59" s="290" t="s">
        <v>40</v>
      </c>
      <c r="C59" s="290"/>
      <c r="D59" s="290"/>
      <c r="E59" s="290"/>
      <c r="F59" s="290"/>
      <c r="G59" s="290"/>
    </row>
  </sheetData>
  <sheetProtection algorithmName="SHA-512" hashValue="chXbNZZ2ik2ADbrT+X8RKeAyQJzX2nRVZnRrdHGsWR7kRXhk0lnhrUEYGXsSAl+POG/vDFb9bFkjFOgh6zhiJg==" saltValue="ObPFksNfz11+o1R326bXQw==" spinCount="100000" sheet="1" objects="1" scenarios="1"/>
  <mergeCells count="25">
    <mergeCell ref="D12:E12"/>
    <mergeCell ref="D10:E10"/>
    <mergeCell ref="C32:D32"/>
    <mergeCell ref="B2:G2"/>
    <mergeCell ref="B4:G5"/>
    <mergeCell ref="C29:D29"/>
    <mergeCell ref="C30:D30"/>
    <mergeCell ref="C31:D31"/>
    <mergeCell ref="D22:E22"/>
    <mergeCell ref="C26:F26"/>
    <mergeCell ref="C8:F8"/>
    <mergeCell ref="D11:E11"/>
    <mergeCell ref="D15:E15"/>
    <mergeCell ref="D19:E19"/>
    <mergeCell ref="D20:E20"/>
    <mergeCell ref="D21:E21"/>
    <mergeCell ref="C28:D28"/>
    <mergeCell ref="C37:F39"/>
    <mergeCell ref="B59:G59"/>
    <mergeCell ref="C33:D33"/>
    <mergeCell ref="C34:D34"/>
    <mergeCell ref="C40:F45"/>
    <mergeCell ref="C46:F47"/>
    <mergeCell ref="B53:G57"/>
    <mergeCell ref="B50:G51"/>
  </mergeCells>
  <phoneticPr fontId="10" type="noConversion"/>
  <conditionalFormatting sqref="E29:E34">
    <cfRule type="containsText" dxfId="4" priority="7" operator="containsText" text="Please Attach">
      <formula>NOT(ISERROR(SEARCH("Please Attach",E29)))</formula>
    </cfRule>
  </conditionalFormatting>
  <conditionalFormatting sqref="F10:F22">
    <cfRule type="cellIs" dxfId="3" priority="3" operator="equal">
      <formula>"REQUIRED"</formula>
    </cfRule>
  </conditionalFormatting>
  <conditionalFormatting sqref="F13:F16">
    <cfRule type="expression" dxfId="2" priority="1">
      <formula>$F13="N/A"</formula>
    </cfRule>
  </conditionalFormatting>
  <conditionalFormatting sqref="F22">
    <cfRule type="expression" dxfId="1" priority="2">
      <formula>$F$22="✔"</formula>
    </cfRule>
  </conditionalFormatting>
  <conditionalFormatting sqref="F29:F34">
    <cfRule type="expression" dxfId="0" priority="4">
      <formula>$E29="N/A"</formula>
    </cfRule>
  </conditionalFormatting>
  <hyperlinks>
    <hyperlink ref="B59" r:id="rId1" display="EarlyYearsSystemDivision@peelregion.ca" xr:uid="{65F25BF8-180A-4C17-9FB9-1505A271FF6A}"/>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7F1F67F-6FFB-49C6-A247-25ECBF277C99}">
          <x14:formula1>
            <xm:f>Dropdowns!$B$53:$B$54</xm:f>
          </x14:formula1>
          <xm:sqref>F29:F36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BE856-E3EC-4319-96EE-D539A57E549A}">
  <sheetPr codeName="Sheet1">
    <tabColor theme="7" tint="0.39997558519241921"/>
    <pageSetUpPr fitToPage="1"/>
  </sheetPr>
  <dimension ref="B1:H74"/>
  <sheetViews>
    <sheetView showGridLines="0" tabSelected="1" zoomScaleNormal="100" workbookViewId="0">
      <selection activeCell="D9" sqref="D9"/>
    </sheetView>
  </sheetViews>
  <sheetFormatPr defaultColWidth="8.5546875" defaultRowHeight="15.6" x14ac:dyDescent="0.3"/>
  <cols>
    <col min="1" max="1" width="5.88671875" style="16" customWidth="1"/>
    <col min="2" max="2" width="3.88671875" style="16" customWidth="1"/>
    <col min="3" max="3" width="74.88671875" style="16" customWidth="1"/>
    <col min="4" max="4" width="45.44140625" style="16" customWidth="1"/>
    <col min="5" max="5" width="3.88671875" style="16" customWidth="1"/>
    <col min="6" max="6" width="5.88671875" style="16" customWidth="1"/>
    <col min="7" max="7" width="11.77734375" style="16" hidden="1" customWidth="1"/>
    <col min="8" max="8" width="48.6640625" style="16" customWidth="1"/>
    <col min="9" max="16384" width="8.5546875" style="16"/>
  </cols>
  <sheetData>
    <row r="1" spans="2:8" ht="15" customHeight="1" x14ac:dyDescent="0.3"/>
    <row r="2" spans="2:8" ht="38.4" customHeight="1" x14ac:dyDescent="0.3">
      <c r="B2" s="291" t="s">
        <v>36</v>
      </c>
      <c r="C2" s="291"/>
      <c r="D2" s="291"/>
      <c r="E2" s="291"/>
    </row>
    <row r="3" spans="2:8" ht="38.4" customHeight="1" x14ac:dyDescent="0.3">
      <c r="B3" s="291" t="s">
        <v>37</v>
      </c>
      <c r="C3" s="291"/>
      <c r="D3" s="291"/>
      <c r="E3" s="291"/>
    </row>
    <row r="4" spans="2:8" ht="14.4" customHeight="1" x14ac:dyDescent="0.3">
      <c r="B4" s="292" t="s">
        <v>420</v>
      </c>
      <c r="C4" s="292"/>
      <c r="D4" s="292"/>
      <c r="E4" s="292"/>
    </row>
    <row r="6" spans="2:8" x14ac:dyDescent="0.3">
      <c r="B6" s="293" t="s">
        <v>38</v>
      </c>
      <c r="C6" s="293"/>
      <c r="D6" s="293"/>
      <c r="E6" s="293"/>
      <c r="F6" s="65"/>
    </row>
    <row r="7" spans="2:8" ht="16.2" thickBot="1" x14ac:dyDescent="0.35"/>
    <row r="8" spans="2:8" ht="16.2" thickTop="1" x14ac:dyDescent="0.3">
      <c r="B8" s="45"/>
      <c r="C8" s="46"/>
      <c r="D8" s="66"/>
      <c r="E8" s="67"/>
    </row>
    <row r="9" spans="2:8" ht="49.95" customHeight="1" x14ac:dyDescent="0.3">
      <c r="B9" s="68"/>
      <c r="C9" s="188" t="s">
        <v>421</v>
      </c>
      <c r="D9" s="18"/>
      <c r="E9" s="69"/>
    </row>
    <row r="10" spans="2:8" ht="49.95" customHeight="1" thickBot="1" x14ac:dyDescent="0.35">
      <c r="B10" s="68"/>
      <c r="C10" s="295" t="s">
        <v>452</v>
      </c>
      <c r="D10" s="18"/>
      <c r="E10" s="69"/>
      <c r="G10" s="289" t="str">
        <f>IF(AND(Auspice="Non-profit",D10=Dropdowns!C6),"NFP_New_Licence",
IF(AND(Auspice="Non-profit",D10=Dropdowns!C7),"NFP_Existing_Licence_Expansion",
IF(AND(Auspice="Commercial",D10=Dropdowns!D6),"FP_New_Licence",
IF(AND(Auspice="Commercial",D10=Dropdowns!D7,D11=Dropdowns!E6,D12=My_existing_child_care_centre_is_enrolled_in_Peel_s_CWELCC_program),"FP_Existing_CWELCC_Licence_Expansion",
IF(AND(Auspice="Commercial",D10=Dropdowns!D7,D11=Dropdowns!E7,D12=Dropdowns!G6),"FP_Existing_Licence_Opt_In",
IF(AND(Auspice="Commercial",D10=Dropdowns!D7,D11=Dropdowns!E7,D12=Dropdowns!G7),"FP_Existing_Licence_Opt_In_Expansion",
"--"))))))</f>
        <v>--</v>
      </c>
    </row>
    <row r="11" spans="2:8" ht="49.95" customHeight="1" x14ac:dyDescent="0.3">
      <c r="B11" s="68"/>
      <c r="C11" s="295"/>
      <c r="D11" s="18"/>
      <c r="E11" s="69"/>
      <c r="G11" s="289"/>
      <c r="H11" s="287" t="s">
        <v>491</v>
      </c>
    </row>
    <row r="12" spans="2:8" ht="49.95" customHeight="1" x14ac:dyDescent="0.3">
      <c r="B12" s="68"/>
      <c r="C12" s="295"/>
      <c r="D12" s="18"/>
      <c r="E12" s="69"/>
      <c r="G12" s="289"/>
      <c r="H12" s="288"/>
    </row>
    <row r="13" spans="2:8" ht="49.95" customHeight="1" x14ac:dyDescent="0.3">
      <c r="B13" s="68"/>
      <c r="C13" s="244" t="s">
        <v>417</v>
      </c>
      <c r="D13" s="18"/>
      <c r="E13" s="69"/>
      <c r="H13" s="288"/>
    </row>
    <row r="14" spans="2:8" ht="49.95" customHeight="1" thickBot="1" x14ac:dyDescent="0.35">
      <c r="B14" s="68"/>
      <c r="C14" s="244" t="s">
        <v>418</v>
      </c>
      <c r="D14" s="18"/>
      <c r="E14" s="69"/>
      <c r="H14" s="280" t="str">
        <f>IF(Auspice="Commercial","June 13, 2025",IF(Auspice="Non-profit","September 29, 2025",""))</f>
        <v/>
      </c>
    </row>
    <row r="15" spans="2:8" ht="49.95" customHeight="1" x14ac:dyDescent="0.3">
      <c r="B15" s="70"/>
      <c r="C15" s="188" t="s">
        <v>454</v>
      </c>
      <c r="D15" s="18"/>
      <c r="E15" s="71"/>
      <c r="H15" s="279"/>
    </row>
    <row r="16" spans="2:8" ht="15" customHeight="1" x14ac:dyDescent="0.3">
      <c r="B16" s="72"/>
      <c r="C16" s="73"/>
      <c r="D16" s="74"/>
      <c r="E16" s="75"/>
    </row>
    <row r="17" spans="2:8" ht="69.599999999999994" customHeight="1" x14ac:dyDescent="0.3">
      <c r="B17" s="76"/>
      <c r="C17" s="294" t="str">
        <f>IF(AND(Licensing_Status="NFP_New_Licence",CC_in_Peel="Yes",OR(FS_HO="Yes",FS_HO="No")),"Submission requirements: Complete tabs 2, 3, 4a, and 5b",
IF(AND(Licensing_Status="NFP_New_Licence",CC_in_Peel="No",CC_outside_Peel="Yes"),"Submission requirements: Complete tabs 2, 3, 4a, and 5b and submit Audited Financial Statements for all sites outside of Peel for which you are a controlling owner",
IF(AND(Licensing_Status="NFP_New_Licence",CC_in_Peel="No",CC_outside_Peel="No"),"Submission requirements: Complete tabs 2, 3, 4a, and 5b",
IF(AND(Licensing_Status="NFP_Existing_Licence_Expansion"),"Submission requirements: Complete tabs 2, 3, 4a, and 5b",
IF(AND(Licensing_Status="FP_New_Licence",CC_in_Peel="Yes",OR(FS_HO="Yes",FS_HO="No")),"Submission requirements: Complete tabs 2, 3, 4a, and 5a",
IF(AND(Licensing_Status="FP_New_Licence",CC_in_Peel="No",CC_outside_Peel="Yes"),"Submission requirements: Complete tabs 2, 3, 4a, and 5a and submit Audited Financial Statements for all sites outside of Peel for which you are a controlling owner",
IF(AND(Licensing_Status="FP_New_Licence",CC_in_Peel="No",CC_outside_Peel="No"),"Submission requirements: Complete tabs 2, 3, 4a, and 5a",
IF(Licensing_Status="FP_Existing_CWELCC_Licence_Expansion","Submission requirements: Complete tabs 2, 3, 4a, and 5a",
IF(AND(Licensing_Status="FP_Existing_Licence_Opt_In",CC_in_Peel="Yes", OR(CC_outside_Peel="Yes",CC_outside_Peel="No"),OR(FS_HO="Yes",FS_HO="No")),"Submission requirements: Complete tabs 2, 3, and 4a and submit Audited Financial Statements for all sites for which you are a controlling owner",
IF(AND(Licensing_Status="FP_Existing_Licence_Opt_In",CC_in_Peel="No",CC_outside_Peel="Yes"),"Submission requirements: Complete tabs 2, 3, and 4a and submit Audited Financial Statements for all sites for which you are a controlling owner",
IF(AND(Licensing_Status="FP_Existing_Licence_Opt_In",CC_in_Peel="No",CC_outside_Peel="No"),"Submission requirements: Complete tabs 2, 3, and 4a",
IF(AND(Licensing_Status="FP_Existing_Licence_Opt_In_Expansion",CC_in_Peel="Yes", OR(CC_outside_Peel="Yes",CC_outside_Peel="No"),OR(FS_HO="Yes",FS_HO="No")),"Submission requirements: Complete tabs 2, 3, 4a, and 5a and submit Audited Financial Statements for all sites for which you are a controlling owner",
IF(AND(Licensing_Status="FP_Existing_Licence_Opt_In_Expansion",CC_in_Peel="No",CC_outside_Peel="Yes"),"Submission requirements: Complete tabs 2, 3, 4a, and 5a and submit Audited Financial Statements for all sites for which you are a controlling owner",
IF(AND(Licensing_Status="FP_Existing_Licence_Opt_In_Expansion",CC_in_Peel="No",CC_outside_Peel="No"),"Submission requirements: Complete tabs 2, 3, 4a, and 5a",
"Please fill in all green cells above"
))))))))))))))</f>
        <v>Please fill in all green cells above</v>
      </c>
      <c r="D17" s="294"/>
      <c r="E17" s="71"/>
    </row>
    <row r="18" spans="2:8" ht="15" customHeight="1" x14ac:dyDescent="0.3">
      <c r="B18" s="76"/>
      <c r="D18" s="77"/>
      <c r="E18" s="71"/>
    </row>
    <row r="19" spans="2:8" ht="19.95" customHeight="1" x14ac:dyDescent="0.3">
      <c r="B19" s="76"/>
      <c r="C19" s="293" t="s">
        <v>39</v>
      </c>
      <c r="D19" s="293"/>
      <c r="E19" s="71"/>
    </row>
    <row r="20" spans="2:8" ht="19.95" customHeight="1" x14ac:dyDescent="0.3">
      <c r="B20" s="76"/>
      <c r="C20" s="290" t="s">
        <v>40</v>
      </c>
      <c r="D20" s="290"/>
      <c r="E20" s="71"/>
    </row>
    <row r="21" spans="2:8" ht="16.2" thickBot="1" x14ac:dyDescent="0.35">
      <c r="B21" s="78"/>
      <c r="C21" s="79"/>
      <c r="D21" s="79"/>
      <c r="E21" s="80"/>
    </row>
    <row r="22" spans="2:8" ht="16.2" thickTop="1" x14ac:dyDescent="0.3"/>
    <row r="24" spans="2:8" s="81" customFormat="1" x14ac:dyDescent="0.3">
      <c r="F24" s="16"/>
      <c r="G24" s="16"/>
      <c r="H24" s="16"/>
    </row>
    <row r="25" spans="2:8" s="74" customFormat="1" x14ac:dyDescent="0.3"/>
    <row r="26" spans="2:8" s="74" customFormat="1" x14ac:dyDescent="0.3"/>
    <row r="27" spans="2:8" s="74" customFormat="1" x14ac:dyDescent="0.3"/>
    <row r="28" spans="2:8" s="74" customFormat="1" x14ac:dyDescent="0.3"/>
    <row r="29" spans="2:8" s="74" customFormat="1" x14ac:dyDescent="0.3"/>
    <row r="30" spans="2:8" s="74" customFormat="1" x14ac:dyDescent="0.3"/>
    <row r="31" spans="2:8" s="74" customFormat="1" x14ac:dyDescent="0.3"/>
    <row r="32" spans="2:8" s="74" customFormat="1" x14ac:dyDescent="0.3"/>
    <row r="33" s="74" customFormat="1" x14ac:dyDescent="0.3"/>
    <row r="34" s="74" customFormat="1" x14ac:dyDescent="0.3"/>
    <row r="35" s="74" customFormat="1" x14ac:dyDescent="0.3"/>
    <row r="36" s="74" customFormat="1" x14ac:dyDescent="0.3"/>
    <row r="37" s="74" customFormat="1" x14ac:dyDescent="0.3"/>
    <row r="38" s="74" customFormat="1" x14ac:dyDescent="0.3"/>
    <row r="39" s="74" customFormat="1" x14ac:dyDescent="0.3"/>
    <row r="40" s="74" customFormat="1" x14ac:dyDescent="0.3"/>
    <row r="41" s="74" customFormat="1" x14ac:dyDescent="0.3"/>
    <row r="42" s="74" customFormat="1" x14ac:dyDescent="0.3"/>
    <row r="43" s="74" customFormat="1" x14ac:dyDescent="0.3"/>
    <row r="44" s="74" customFormat="1" x14ac:dyDescent="0.3"/>
    <row r="45" s="74" customFormat="1" x14ac:dyDescent="0.3"/>
    <row r="46" s="74" customFormat="1" x14ac:dyDescent="0.3"/>
    <row r="47" s="74" customFormat="1" x14ac:dyDescent="0.3"/>
    <row r="48" s="74" customFormat="1" x14ac:dyDescent="0.3"/>
    <row r="49" s="74" customFormat="1" x14ac:dyDescent="0.3"/>
    <row r="50" s="74" customFormat="1" x14ac:dyDescent="0.3"/>
    <row r="51" s="74" customFormat="1" x14ac:dyDescent="0.3"/>
    <row r="52" s="74" customFormat="1" x14ac:dyDescent="0.3"/>
    <row r="53" s="74" customFormat="1" x14ac:dyDescent="0.3"/>
    <row r="54" s="74" customFormat="1" x14ac:dyDescent="0.3"/>
    <row r="55" s="74" customFormat="1" x14ac:dyDescent="0.3"/>
    <row r="56" s="74" customFormat="1" x14ac:dyDescent="0.3"/>
    <row r="57" s="74" customFormat="1" x14ac:dyDescent="0.3"/>
    <row r="58" s="74" customFormat="1" x14ac:dyDescent="0.3"/>
    <row r="59" s="74" customFormat="1" x14ac:dyDescent="0.3"/>
    <row r="60" s="74" customFormat="1" x14ac:dyDescent="0.3"/>
    <row r="61" s="74" customFormat="1" x14ac:dyDescent="0.3"/>
    <row r="62" s="74" customFormat="1" x14ac:dyDescent="0.3"/>
    <row r="63" s="74" customFormat="1" x14ac:dyDescent="0.3"/>
    <row r="64" s="74" customFormat="1" x14ac:dyDescent="0.3"/>
    <row r="65" s="74" customFormat="1" x14ac:dyDescent="0.3"/>
    <row r="66" s="74" customFormat="1" x14ac:dyDescent="0.3"/>
    <row r="67" s="74" customFormat="1" x14ac:dyDescent="0.3"/>
    <row r="68" s="74" customFormat="1" x14ac:dyDescent="0.3"/>
    <row r="69" s="74" customFormat="1" x14ac:dyDescent="0.3"/>
    <row r="70" s="74" customFormat="1" x14ac:dyDescent="0.3"/>
    <row r="71" s="74" customFormat="1" x14ac:dyDescent="0.3"/>
    <row r="72" s="74" customFormat="1" x14ac:dyDescent="0.3"/>
    <row r="73" s="74" customFormat="1" x14ac:dyDescent="0.3"/>
    <row r="74" s="74" customFormat="1" x14ac:dyDescent="0.3"/>
  </sheetData>
  <sheetProtection algorithmName="SHA-512" hashValue="x1n7U6hkVjP60Ni1RLB4PR5M/kMSMv+fbm+9+oD7bHOj0ZW+vYSYxy7ENfst/zmPCn9WkiItmjaCe+m/g+dItQ==" saltValue="OD5Oimh6pkOuS4Wx/T+NCw==" spinCount="100000" sheet="1" objects="1" scenarios="1"/>
  <mergeCells count="10">
    <mergeCell ref="H11:H13"/>
    <mergeCell ref="G10:G12"/>
    <mergeCell ref="C20:D20"/>
    <mergeCell ref="B2:E2"/>
    <mergeCell ref="B4:E4"/>
    <mergeCell ref="B6:E6"/>
    <mergeCell ref="C19:D19"/>
    <mergeCell ref="C17:D17"/>
    <mergeCell ref="B3:E3"/>
    <mergeCell ref="C10:C12"/>
  </mergeCells>
  <phoneticPr fontId="10" type="noConversion"/>
  <conditionalFormatting sqref="C17:D17">
    <cfRule type="expression" dxfId="28" priority="109">
      <formula>$C$17="Please fill in all green cells above"</formula>
    </cfRule>
  </conditionalFormatting>
  <conditionalFormatting sqref="H11:H14">
    <cfRule type="expression" dxfId="23" priority="1">
      <formula>ISBLANK(Auspice)</formula>
    </cfRule>
  </conditionalFormatting>
  <dataValidations count="4">
    <dataValidation type="list" allowBlank="1" showInputMessage="1" showErrorMessage="1" sqref="D9" xr:uid="{E596386D-FE1C-444B-A4CA-C9A162B18107}">
      <formula1>dd_Auspice</formula1>
    </dataValidation>
    <dataValidation type="list" allowBlank="1" showInputMessage="1" showErrorMessage="1" sqref="D11" xr:uid="{21AF1600-51FA-45B3-B0F5-B5AF89918BDE}">
      <formula1>INDIRECT(SUBSTITUTE($D$10," ","_"))</formula1>
    </dataValidation>
    <dataValidation type="list" allowBlank="1" showInputMessage="1" showErrorMessage="1" sqref="D12" xr:uid="{C1166618-CBC0-4FA4-9C45-0B85A2DE5198}">
      <formula1>INDIRECT(SUBSTITUTE(SUBSTITUTE(D11,"'","_")," ","_"))</formula1>
    </dataValidation>
    <dataValidation type="list" allowBlank="1" showInputMessage="1" showErrorMessage="1" sqref="D10" xr:uid="{F351A60E-DECD-4275-863B-55B03DF36B32}">
      <formula1>INDIRECT(SUBSTITUTE(Auspice,"-","_"))</formula1>
    </dataValidation>
  </dataValidations>
  <hyperlinks>
    <hyperlink ref="C20" r:id="rId1" display="EarlyYearsSystemDivision@peelregion.ca" xr:uid="{E2D34EE7-70C1-4DCA-BE03-35F3EF43BAEA}"/>
  </hyperlinks>
  <pageMargins left="0.7" right="0.7" top="0.75" bottom="0.75" header="0.3" footer="0.3"/>
  <pageSetup scale="64" orientation="landscape" r:id="rId2"/>
  <drawing r:id="rId3"/>
  <extLst>
    <ext xmlns:x14="http://schemas.microsoft.com/office/spreadsheetml/2009/9/main" uri="{78C0D931-6437-407d-A8EE-F0AAD7539E65}">
      <x14:conditionalFormattings>
        <x14:conditionalFormatting xmlns:xm="http://schemas.microsoft.com/office/excel/2006/main">
          <x14:cfRule type="expression" priority="2" id="{BB47D941-F4A0-4FE7-A0AC-7E1511CCBDB4}">
            <xm:f>Dropdowns!$C$11</xm:f>
            <x14:dxf>
              <font>
                <color theme="0" tint="-4.9989318521683403E-2"/>
              </font>
              <fill>
                <patternFill patternType="gray0625">
                  <fgColor theme="0" tint="-0.14996795556505021"/>
                  <bgColor theme="0" tint="-4.9989318521683403E-2"/>
                </patternFill>
              </fill>
            </x14:dxf>
          </x14:cfRule>
          <xm:sqref>D11:D12</xm:sqref>
        </x14:conditionalFormatting>
        <x14:conditionalFormatting xmlns:xm="http://schemas.microsoft.com/office/excel/2006/main">
          <x14:cfRule type="expression" priority="5" id="{00000000-000E-0000-0100-000001000000}">
            <xm:f>Dropdowns!$D$11</xm:f>
            <x14:dxf>
              <font>
                <color theme="0" tint="-4.9989318521683403E-2"/>
              </font>
              <fill>
                <patternFill patternType="gray0625">
                  <fgColor theme="0" tint="-0.14996795556505021"/>
                  <bgColor theme="0" tint="-4.9989318521683403E-2"/>
                </patternFill>
              </fill>
            </x14:dxf>
          </x14:cfRule>
          <xm:sqref>D13:D14</xm:sqref>
        </x14:conditionalFormatting>
        <x14:conditionalFormatting xmlns:xm="http://schemas.microsoft.com/office/excel/2006/main">
          <x14:cfRule type="expression" priority="6" id="{00000000-000E-0000-0100-000002000000}">
            <xm:f>Dropdowns!$E$11</xm:f>
            <x14:dxf>
              <font>
                <color theme="0" tint="-4.9989318521683403E-2"/>
              </font>
              <fill>
                <patternFill patternType="gray0625">
                  <fgColor theme="0" tint="-0.14996795556505021"/>
                  <bgColor theme="0" tint="-4.9989318521683403E-2"/>
                </patternFill>
              </fill>
            </x14:dxf>
          </x14:cfRule>
          <xm:sqref>D14</xm:sqref>
        </x14:conditionalFormatting>
        <x14:conditionalFormatting xmlns:xm="http://schemas.microsoft.com/office/excel/2006/main">
          <x14:cfRule type="expression" priority="9" id="{7617F7AA-F973-4826-A3CF-29B64B5AE48E}">
            <xm:f>Dropdowns!$F$11</xm:f>
            <x14:dxf>
              <font>
                <color theme="0" tint="-4.9989318521683403E-2"/>
              </font>
              <fill>
                <patternFill patternType="gray0625">
                  <fgColor theme="0" tint="-0.14996795556505021"/>
                  <bgColor theme="0" tint="-4.9989318521683403E-2"/>
                </patternFill>
              </fill>
            </x14:dxf>
          </x14:cfRule>
          <xm:sqref>D15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6F1C03F-819F-46BB-B424-814ABD448B79}">
          <x14:formula1>
            <xm:f>Dropdowns!$I$5:$I$6</xm:f>
          </x14:formula1>
          <xm:sqref>D13:D15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507B6-120C-438F-B071-B757539B95E9}">
  <sheetPr codeName="Sheet4">
    <tabColor theme="7" tint="0.39997558519241921"/>
  </sheetPr>
  <dimension ref="B2:Y139"/>
  <sheetViews>
    <sheetView showGridLines="0" workbookViewId="0">
      <selection activeCell="E10" sqref="E10:O10"/>
    </sheetView>
  </sheetViews>
  <sheetFormatPr defaultColWidth="8.88671875" defaultRowHeight="15.6" x14ac:dyDescent="0.3"/>
  <cols>
    <col min="1" max="1" width="5.88671875" style="3" customWidth="1"/>
    <col min="2" max="15" width="9.77734375" style="3" customWidth="1"/>
    <col min="16" max="16" width="5.88671875" style="3" customWidth="1"/>
    <col min="17" max="17" width="21.6640625" style="3" customWidth="1"/>
    <col min="18" max="18" width="21.88671875" style="3" customWidth="1"/>
    <col min="19" max="16384" width="8.88671875" style="3"/>
  </cols>
  <sheetData>
    <row r="2" spans="2:19" ht="38.4" customHeight="1" x14ac:dyDescent="0.3">
      <c r="B2" s="296" t="s">
        <v>41</v>
      </c>
      <c r="C2" s="296"/>
      <c r="D2" s="296"/>
      <c r="E2" s="296"/>
      <c r="F2" s="296"/>
      <c r="G2" s="296"/>
      <c r="H2" s="296"/>
      <c r="I2" s="296"/>
      <c r="J2" s="296"/>
      <c r="K2" s="296"/>
      <c r="L2" s="296"/>
      <c r="M2" s="296"/>
      <c r="N2" s="296"/>
      <c r="O2" s="296"/>
      <c r="P2" s="239"/>
    </row>
    <row r="3" spans="2:19" x14ac:dyDescent="0.3">
      <c r="I3" s="9"/>
      <c r="P3" s="9"/>
    </row>
    <row r="4" spans="2:19" x14ac:dyDescent="0.3">
      <c r="B4" s="308" t="str">
        <f>'1. Program Description'!$B$6</f>
        <v>Please fill out all green cells. Failure to submit a complete application will result in delays in processing your request</v>
      </c>
      <c r="C4" s="308"/>
      <c r="D4" s="308"/>
      <c r="E4" s="308"/>
      <c r="F4" s="308"/>
      <c r="G4" s="308"/>
      <c r="H4" s="308"/>
      <c r="I4" s="308"/>
      <c r="J4" s="308"/>
      <c r="K4" s="308"/>
      <c r="L4" s="308"/>
      <c r="M4" s="308"/>
      <c r="N4" s="308"/>
      <c r="O4" s="308"/>
      <c r="P4" s="9"/>
    </row>
    <row r="5" spans="2:19" x14ac:dyDescent="0.3">
      <c r="I5" s="9"/>
      <c r="P5" s="9"/>
    </row>
    <row r="6" spans="2:19" ht="15.6" customHeight="1" x14ac:dyDescent="0.3">
      <c r="B6" s="368" t="s">
        <v>490</v>
      </c>
      <c r="C6" s="368"/>
      <c r="D6" s="368"/>
      <c r="E6" s="368"/>
      <c r="F6" s="368"/>
      <c r="G6" s="368"/>
      <c r="H6" s="368"/>
      <c r="I6" s="368"/>
      <c r="J6" s="368"/>
      <c r="K6" s="368"/>
      <c r="L6" s="368"/>
      <c r="M6" s="368"/>
      <c r="N6" s="368"/>
      <c r="O6" s="368"/>
      <c r="P6" s="239"/>
    </row>
    <row r="7" spans="2:19" ht="15" customHeight="1" x14ac:dyDescent="0.3">
      <c r="I7" s="9"/>
      <c r="P7" s="239"/>
    </row>
    <row r="8" spans="2:19" ht="28.95" customHeight="1" x14ac:dyDescent="0.3">
      <c r="B8" s="309" t="s">
        <v>42</v>
      </c>
      <c r="C8" s="309"/>
      <c r="D8" s="309"/>
      <c r="E8" s="309"/>
      <c r="F8" s="309"/>
      <c r="G8" s="309"/>
      <c r="H8" s="309"/>
      <c r="I8" s="309"/>
      <c r="J8" s="309"/>
      <c r="K8" s="309"/>
      <c r="L8" s="309"/>
      <c r="M8" s="309"/>
      <c r="N8" s="309"/>
      <c r="O8" s="309"/>
      <c r="P8" s="239"/>
    </row>
    <row r="9" spans="2:19" ht="15" customHeight="1" x14ac:dyDescent="0.3">
      <c r="I9" s="9"/>
      <c r="P9" s="239"/>
    </row>
    <row r="10" spans="2:19" ht="30" customHeight="1" x14ac:dyDescent="0.3">
      <c r="B10" s="297" t="s">
        <v>43</v>
      </c>
      <c r="C10" s="297"/>
      <c r="D10" s="298"/>
      <c r="E10" s="302"/>
      <c r="F10" s="303"/>
      <c r="G10" s="303"/>
      <c r="H10" s="303"/>
      <c r="I10" s="303"/>
      <c r="J10" s="303"/>
      <c r="K10" s="303"/>
      <c r="L10" s="303"/>
      <c r="M10" s="303"/>
      <c r="N10" s="303"/>
      <c r="O10" s="304"/>
      <c r="P10" s="239"/>
    </row>
    <row r="11" spans="2:19" ht="15" customHeight="1" x14ac:dyDescent="0.3">
      <c r="I11" s="9"/>
      <c r="L11" s="140"/>
      <c r="P11" s="239"/>
    </row>
    <row r="12" spans="2:19" ht="30" customHeight="1" x14ac:dyDescent="0.3">
      <c r="B12" s="297" t="s">
        <v>44</v>
      </c>
      <c r="C12" s="297"/>
      <c r="D12" s="298"/>
      <c r="E12" s="302"/>
      <c r="F12" s="303"/>
      <c r="G12" s="303"/>
      <c r="H12" s="303"/>
      <c r="I12" s="303"/>
      <c r="J12" s="303"/>
      <c r="K12" s="303"/>
      <c r="L12" s="303"/>
      <c r="M12" s="303"/>
      <c r="N12" s="303"/>
      <c r="O12" s="304"/>
      <c r="P12" s="239"/>
      <c r="Q12" s="267"/>
      <c r="R12" s="267"/>
      <c r="S12" s="267"/>
    </row>
    <row r="13" spans="2:19" ht="15" customHeight="1" x14ac:dyDescent="0.3">
      <c r="I13" s="9"/>
      <c r="P13" s="239"/>
      <c r="Q13" s="267"/>
      <c r="R13" s="267"/>
      <c r="S13" s="267"/>
    </row>
    <row r="14" spans="2:19" ht="30" customHeight="1" x14ac:dyDescent="0.3">
      <c r="B14" s="310" t="s">
        <v>45</v>
      </c>
      <c r="C14" s="310"/>
      <c r="D14" s="310"/>
      <c r="E14" s="302"/>
      <c r="F14" s="304"/>
      <c r="G14" s="376" t="s">
        <v>465</v>
      </c>
      <c r="H14" s="376"/>
      <c r="I14" s="376"/>
      <c r="J14" s="376"/>
      <c r="K14" s="376"/>
      <c r="L14" s="376"/>
      <c r="M14" s="376"/>
      <c r="N14" s="376"/>
      <c r="O14" s="376"/>
      <c r="P14" s="239"/>
      <c r="Q14" s="361" t="str">
        <f>IF(OR(E14="December",ISBLANK(E14)),"","If you need an exemption, choose from the dropdown. Peel will determine if the exemption can be granted")</f>
        <v/>
      </c>
      <c r="R14" s="362"/>
      <c r="S14" s="267"/>
    </row>
    <row r="15" spans="2:19" ht="15" customHeight="1" x14ac:dyDescent="0.3">
      <c r="B15" s="240"/>
      <c r="C15" s="240"/>
      <c r="D15" s="240"/>
      <c r="E15" s="258"/>
      <c r="F15" s="258"/>
      <c r="G15" s="258"/>
      <c r="H15" s="258"/>
      <c r="I15" s="258"/>
      <c r="J15" s="258"/>
      <c r="K15" s="258"/>
      <c r="L15" s="258"/>
      <c r="M15" s="258"/>
      <c r="N15" s="258"/>
      <c r="O15" s="258"/>
      <c r="P15" s="239"/>
      <c r="Q15" s="361"/>
      <c r="R15" s="363"/>
      <c r="S15" s="267"/>
    </row>
    <row r="16" spans="2:19" ht="30" customHeight="1" x14ac:dyDescent="0.3">
      <c r="B16" s="297" t="s">
        <v>46</v>
      </c>
      <c r="C16" s="297"/>
      <c r="D16" s="298"/>
      <c r="E16" s="302"/>
      <c r="F16" s="303"/>
      <c r="G16" s="303"/>
      <c r="H16" s="303"/>
      <c r="I16" s="303"/>
      <c r="J16" s="303"/>
      <c r="K16" s="303"/>
      <c r="L16" s="303"/>
      <c r="M16" s="303"/>
      <c r="N16" s="303"/>
      <c r="O16" s="304"/>
      <c r="P16" s="239"/>
      <c r="Q16" s="361"/>
      <c r="R16" s="363"/>
      <c r="S16" s="267"/>
    </row>
    <row r="17" spans="2:19" ht="15" customHeight="1" x14ac:dyDescent="0.3">
      <c r="I17" s="9"/>
      <c r="P17" s="239"/>
      <c r="Q17" s="361"/>
      <c r="R17" s="364"/>
      <c r="S17" s="267"/>
    </row>
    <row r="18" spans="2:19" ht="30" customHeight="1" x14ac:dyDescent="0.3">
      <c r="B18" s="297" t="s">
        <v>47</v>
      </c>
      <c r="C18" s="297"/>
      <c r="D18" s="298"/>
      <c r="E18" s="302"/>
      <c r="F18" s="303"/>
      <c r="G18" s="303"/>
      <c r="H18" s="303"/>
      <c r="I18" s="303"/>
      <c r="J18" s="303"/>
      <c r="K18" s="303"/>
      <c r="L18" s="303"/>
      <c r="M18" s="303"/>
      <c r="N18" s="303"/>
      <c r="O18" s="304"/>
      <c r="P18" s="239"/>
      <c r="Q18" s="267"/>
      <c r="R18" s="267"/>
      <c r="S18" s="267"/>
    </row>
    <row r="19" spans="2:19" ht="15" customHeight="1" x14ac:dyDescent="0.3">
      <c r="I19" s="9"/>
      <c r="P19" s="239"/>
      <c r="Q19" s="367" t="s">
        <v>468</v>
      </c>
      <c r="R19" s="365"/>
      <c r="S19" s="267"/>
    </row>
    <row r="20" spans="2:19" ht="30" customHeight="1" x14ac:dyDescent="0.3">
      <c r="B20" s="297" t="s">
        <v>48</v>
      </c>
      <c r="C20" s="297"/>
      <c r="D20" s="298"/>
      <c r="E20" s="302"/>
      <c r="F20" s="303"/>
      <c r="G20" s="303"/>
      <c r="H20" s="303"/>
      <c r="I20" s="303"/>
      <c r="J20" s="303"/>
      <c r="K20" s="303"/>
      <c r="L20" s="303"/>
      <c r="M20" s="303"/>
      <c r="N20" s="303"/>
      <c r="O20" s="304"/>
      <c r="P20" s="239"/>
      <c r="Q20" s="367"/>
      <c r="R20" s="366"/>
      <c r="S20" s="267"/>
    </row>
    <row r="21" spans="2:19" ht="30" customHeight="1" x14ac:dyDescent="0.3">
      <c r="I21" s="141"/>
      <c r="P21" s="239"/>
    </row>
    <row r="22" spans="2:19" ht="28.95" customHeight="1" x14ac:dyDescent="0.3">
      <c r="B22" s="309" t="s">
        <v>49</v>
      </c>
      <c r="C22" s="309"/>
      <c r="D22" s="309"/>
      <c r="E22" s="309"/>
      <c r="F22" s="309"/>
      <c r="G22" s="309"/>
      <c r="H22" s="309"/>
      <c r="I22" s="309"/>
      <c r="J22" s="309"/>
      <c r="K22" s="309"/>
      <c r="L22" s="309"/>
      <c r="M22" s="309"/>
      <c r="N22" s="309"/>
      <c r="O22" s="309"/>
      <c r="P22" s="239"/>
    </row>
    <row r="23" spans="2:19" ht="15" customHeight="1" x14ac:dyDescent="0.3">
      <c r="I23" s="9"/>
      <c r="P23" s="239"/>
    </row>
    <row r="24" spans="2:19" ht="30" customHeight="1" x14ac:dyDescent="0.3">
      <c r="B24" s="297" t="str">
        <f>IF(OR(Licensing_Status="--",Licensing_Status="NFP_New_Licence",Licensing_Status="FP_New_Licence"),"Proposed site name:","Site name:")</f>
        <v>Proposed site name:</v>
      </c>
      <c r="C24" s="297"/>
      <c r="D24" s="298"/>
      <c r="E24" s="302"/>
      <c r="F24" s="303"/>
      <c r="G24" s="303"/>
      <c r="H24" s="303"/>
      <c r="I24" s="303"/>
      <c r="J24" s="303"/>
      <c r="K24" s="303"/>
      <c r="L24" s="303"/>
      <c r="M24" s="303"/>
      <c r="N24" s="303"/>
      <c r="O24" s="304"/>
      <c r="P24" s="239"/>
    </row>
    <row r="25" spans="2:19" ht="15" customHeight="1" x14ac:dyDescent="0.3">
      <c r="B25" s="8"/>
      <c r="I25" s="9"/>
      <c r="P25" s="239"/>
    </row>
    <row r="26" spans="2:19" ht="30" customHeight="1" x14ac:dyDescent="0.3">
      <c r="B26" s="297" t="s">
        <v>50</v>
      </c>
      <c r="C26" s="297"/>
      <c r="D26" s="298"/>
      <c r="E26" s="302"/>
      <c r="F26" s="303"/>
      <c r="G26" s="303"/>
      <c r="H26" s="303"/>
      <c r="I26" s="303"/>
      <c r="J26" s="303"/>
      <c r="K26" s="303"/>
      <c r="L26" s="303"/>
      <c r="M26" s="303"/>
      <c r="N26" s="303"/>
      <c r="O26" s="304"/>
      <c r="P26" s="239"/>
    </row>
    <row r="27" spans="2:19" ht="15" customHeight="1" x14ac:dyDescent="0.3">
      <c r="B27" s="8"/>
      <c r="I27" s="9"/>
      <c r="P27" s="239"/>
    </row>
    <row r="28" spans="2:19" ht="30" customHeight="1" x14ac:dyDescent="0.3">
      <c r="B28" s="297" t="s">
        <v>51</v>
      </c>
      <c r="C28" s="297"/>
      <c r="D28" s="298"/>
      <c r="E28" s="302"/>
      <c r="F28" s="303"/>
      <c r="G28" s="303"/>
      <c r="H28" s="303"/>
      <c r="I28" s="303"/>
      <c r="J28" s="303"/>
      <c r="K28" s="303"/>
      <c r="L28" s="303"/>
      <c r="M28" s="303"/>
      <c r="N28" s="303"/>
      <c r="O28" s="304"/>
      <c r="P28" s="239"/>
    </row>
    <row r="29" spans="2:19" ht="15" customHeight="1" x14ac:dyDescent="0.3">
      <c r="B29" s="8"/>
      <c r="I29" s="9"/>
      <c r="P29" s="239"/>
    </row>
    <row r="30" spans="2:19" ht="30" customHeight="1" x14ac:dyDescent="0.3">
      <c r="B30" s="297" t="s">
        <v>52</v>
      </c>
      <c r="C30" s="297"/>
      <c r="D30" s="298"/>
      <c r="E30" s="302"/>
      <c r="F30" s="303"/>
      <c r="G30" s="303"/>
      <c r="H30" s="303"/>
      <c r="I30" s="303"/>
      <c r="J30" s="303"/>
      <c r="K30" s="303"/>
      <c r="L30" s="303"/>
      <c r="M30" s="303"/>
      <c r="N30" s="303"/>
      <c r="O30" s="304"/>
      <c r="P30" s="239"/>
    </row>
    <row r="31" spans="2:19" ht="15" customHeight="1" x14ac:dyDescent="0.3">
      <c r="B31" s="8"/>
      <c r="I31" s="9"/>
      <c r="P31" s="239"/>
    </row>
    <row r="32" spans="2:19" ht="30" customHeight="1" x14ac:dyDescent="0.3">
      <c r="B32" s="299" t="s">
        <v>53</v>
      </c>
      <c r="C32" s="299"/>
      <c r="D32" s="300"/>
      <c r="E32" s="302"/>
      <c r="F32" s="303"/>
      <c r="G32" s="303"/>
      <c r="H32" s="303"/>
      <c r="I32" s="303"/>
      <c r="J32" s="303"/>
      <c r="K32" s="303"/>
      <c r="L32" s="303"/>
      <c r="M32" s="303"/>
      <c r="N32" s="303"/>
      <c r="O32" s="304"/>
      <c r="P32" s="239"/>
    </row>
    <row r="33" spans="2:16" ht="15" customHeight="1" x14ac:dyDescent="0.3">
      <c r="B33" s="8"/>
      <c r="E33" s="373" t="s">
        <v>54</v>
      </c>
      <c r="F33" s="373"/>
      <c r="G33" s="373"/>
      <c r="H33" s="373"/>
      <c r="I33" s="373"/>
      <c r="J33" s="373"/>
      <c r="K33" s="373"/>
      <c r="L33" s="373"/>
      <c r="M33" s="373"/>
      <c r="N33" s="373"/>
      <c r="O33" s="373"/>
      <c r="P33" s="239"/>
    </row>
    <row r="34" spans="2:16" ht="15" customHeight="1" x14ac:dyDescent="0.3">
      <c r="B34" s="8"/>
      <c r="I34" s="9"/>
      <c r="P34" s="239"/>
    </row>
    <row r="35" spans="2:16" ht="30" customHeight="1" x14ac:dyDescent="0.3">
      <c r="B35" s="299" t="s">
        <v>55</v>
      </c>
      <c r="C35" s="299"/>
      <c r="D35" s="300"/>
      <c r="E35" s="302"/>
      <c r="F35" s="303"/>
      <c r="G35" s="303"/>
      <c r="H35" s="304"/>
      <c r="I35" s="301" t="s">
        <v>56</v>
      </c>
      <c r="J35" s="301"/>
      <c r="K35" s="305"/>
      <c r="L35" s="306"/>
      <c r="M35" s="306"/>
      <c r="N35" s="306"/>
      <c r="O35" s="307"/>
      <c r="P35" s="239"/>
    </row>
    <row r="36" spans="2:16" ht="15" customHeight="1" x14ac:dyDescent="0.3">
      <c r="B36" s="8"/>
      <c r="I36" s="9"/>
      <c r="P36" s="239"/>
    </row>
    <row r="37" spans="2:16" ht="30" customHeight="1" x14ac:dyDescent="0.3">
      <c r="B37" s="339" t="str">
        <f>IF(
OR(Licensing_Status="NFP_New_Licence",Licensing_Status="FP_New_Licence"),"Estimated date of operation under new licence:",
IF(OR(Licensing_Status="NFP_Existing_Licence_Expansion",Licensing_Status="FP_Existing_CWELCC_Licence_Expansion",Licensing_Status="FP_Existing_Licence_Opt_In_Expansion"),"Estimated date of operation under revised licence:",
IF(Licensing_Status="FP_Existing_Licence_Opt_In","Estimated date of enrollment into Peel's CWELCC program:",
"Estimated date of operation under new or revised licence:")))</f>
        <v>Estimated date of operation under new or revised licence:</v>
      </c>
      <c r="C37" s="339"/>
      <c r="D37" s="339"/>
      <c r="E37" s="305"/>
      <c r="F37" s="306"/>
      <c r="G37" s="307"/>
      <c r="H37" s="142"/>
      <c r="I37" s="305"/>
      <c r="J37" s="306"/>
      <c r="K37" s="307"/>
      <c r="M37" s="305"/>
      <c r="N37" s="306"/>
      <c r="O37" s="307"/>
      <c r="P37" s="239"/>
    </row>
    <row r="38" spans="2:16" ht="15" customHeight="1" x14ac:dyDescent="0.3">
      <c r="B38" s="21"/>
      <c r="C38" s="21"/>
      <c r="E38" s="338" t="s">
        <v>57</v>
      </c>
      <c r="F38" s="338"/>
      <c r="G38" s="338"/>
      <c r="H38" s="143"/>
      <c r="I38" s="338" t="s">
        <v>58</v>
      </c>
      <c r="J38" s="338"/>
      <c r="K38" s="338"/>
      <c r="L38" s="144"/>
      <c r="M38" s="338" t="s">
        <v>59</v>
      </c>
      <c r="N38" s="338"/>
      <c r="O38" s="338"/>
      <c r="P38" s="239"/>
    </row>
    <row r="39" spans="2:16" ht="15" customHeight="1" x14ac:dyDescent="0.3">
      <c r="B39" s="8"/>
      <c r="I39" s="9"/>
      <c r="P39" s="239"/>
    </row>
    <row r="40" spans="2:16" ht="30" customHeight="1" x14ac:dyDescent="0.3">
      <c r="B40" s="355" t="str">
        <f>IF(
OR(Licensing_Status="NFP_Existing_Licence_Expansion",Licensing_Status="FP_Existing_CWELCC_Licence_Expansion",Licensing_Status="FP_Existing_Licence_Opt_In",Licensing_Status="FP_Existing_Licence_Opt_In_Expansion"),"Do you share the lease cost for this location?",
"Will you share the lease cost for this location?")</f>
        <v>Will you share the lease cost for this location?</v>
      </c>
      <c r="C40" s="355"/>
      <c r="D40" s="375"/>
      <c r="E40" s="302"/>
      <c r="F40" s="303"/>
      <c r="G40" s="303"/>
      <c r="H40" s="304"/>
      <c r="I40" s="301" t="s">
        <v>60</v>
      </c>
      <c r="J40" s="354"/>
      <c r="K40" s="305"/>
      <c r="L40" s="306"/>
      <c r="M40" s="306"/>
      <c r="N40" s="306"/>
      <c r="O40" s="307"/>
      <c r="P40" s="239"/>
    </row>
    <row r="41" spans="2:16" ht="15" customHeight="1" x14ac:dyDescent="0.3">
      <c r="I41" s="9"/>
      <c r="P41" s="239"/>
    </row>
    <row r="42" spans="2:16" ht="30" customHeight="1" x14ac:dyDescent="0.3">
      <c r="B42" s="355" t="str">
        <f>IF(Licensing_Status="FP_Existing_Licence_Opt_In","Is your centre co-located?","Will the new spaces be co-located?")</f>
        <v>Will the new spaces be co-located?</v>
      </c>
      <c r="C42" s="355"/>
      <c r="D42" s="355"/>
      <c r="E42" s="302"/>
      <c r="F42" s="303"/>
      <c r="G42" s="303"/>
      <c r="H42" s="304"/>
      <c r="I42" s="301" t="s">
        <v>61</v>
      </c>
      <c r="J42" s="354"/>
      <c r="K42" s="305"/>
      <c r="L42" s="306"/>
      <c r="M42" s="306"/>
      <c r="N42" s="306"/>
      <c r="O42" s="307"/>
      <c r="P42" s="239"/>
    </row>
    <row r="43" spans="2:16" ht="15" customHeight="1" x14ac:dyDescent="0.3">
      <c r="B43" s="8"/>
      <c r="E43" s="374" t="s">
        <v>62</v>
      </c>
      <c r="F43" s="374"/>
      <c r="G43" s="374"/>
      <c r="H43" s="374"/>
      <c r="I43" s="374"/>
      <c r="J43" s="374"/>
      <c r="K43" s="374"/>
      <c r="L43" s="374"/>
      <c r="M43" s="374"/>
      <c r="N43" s="374"/>
      <c r="O43" s="374"/>
      <c r="P43" s="239"/>
    </row>
    <row r="44" spans="2:16" ht="30" customHeight="1" x14ac:dyDescent="0.3">
      <c r="I44" s="141"/>
      <c r="P44" s="239"/>
    </row>
    <row r="45" spans="2:16" ht="28.95" customHeight="1" x14ac:dyDescent="0.3">
      <c r="B45" s="309" t="s">
        <v>63</v>
      </c>
      <c r="C45" s="309"/>
      <c r="D45" s="309"/>
      <c r="E45" s="309"/>
      <c r="F45" s="309"/>
      <c r="G45" s="309"/>
      <c r="H45" s="309"/>
      <c r="I45" s="309"/>
      <c r="J45" s="309"/>
      <c r="K45" s="309"/>
      <c r="L45" s="309"/>
      <c r="M45" s="309"/>
      <c r="N45" s="309"/>
      <c r="O45" s="309"/>
      <c r="P45" s="239"/>
    </row>
    <row r="46" spans="2:16" ht="15" customHeight="1" x14ac:dyDescent="0.3">
      <c r="I46" s="9"/>
      <c r="J46" s="8"/>
      <c r="P46" s="239"/>
    </row>
    <row r="47" spans="2:16" ht="15.6" customHeight="1" x14ac:dyDescent="0.3">
      <c r="B47" s="372" t="str">
        <f>IF(OR(Licensing_Status="NFP_New_Licence",Licensing_Status="FP_New_Licence"),Dropdowns!U18,IF(OR(Licensing_Status="NFP_Existing_Licence_Expansion",Licensing_Status="FP_Existing_CWELCC_Licence_Expansion",Licensing_Status="FP_Existing_Licence_Opt_In_Expansion"),Dropdowns!U19,IF(Licensing_Status="FP_Existing_Licence_Opt_In",Dropdowns!U20,Dropdowns!U21)))</f>
        <v>Enter your current licensed and operating capacities in the chart below (if applicable), then enter the proposed licensed capacity for your expanded spaces. The licensed capacities that you enter must be the same as what you report in CCLS</v>
      </c>
      <c r="C47" s="372"/>
      <c r="D47" s="372"/>
      <c r="E47" s="372"/>
      <c r="F47" s="372"/>
      <c r="G47" s="372"/>
      <c r="H47" s="372"/>
      <c r="I47" s="372"/>
      <c r="J47" s="372"/>
      <c r="K47" s="372"/>
      <c r="L47" s="372"/>
      <c r="M47" s="372"/>
      <c r="N47" s="372"/>
      <c r="O47" s="372"/>
      <c r="P47" s="239"/>
    </row>
    <row r="48" spans="2:16" ht="15" customHeight="1" x14ac:dyDescent="0.3">
      <c r="B48" s="372"/>
      <c r="C48" s="372"/>
      <c r="D48" s="372"/>
      <c r="E48" s="372"/>
      <c r="F48" s="372"/>
      <c r="G48" s="372"/>
      <c r="H48" s="372"/>
      <c r="I48" s="372"/>
      <c r="J48" s="372"/>
      <c r="K48" s="372"/>
      <c r="L48" s="372"/>
      <c r="M48" s="372"/>
      <c r="N48" s="372"/>
      <c r="O48" s="372"/>
      <c r="P48" s="239"/>
    </row>
    <row r="49" spans="2:23" ht="15" customHeight="1" x14ac:dyDescent="0.3">
      <c r="B49" s="7"/>
      <c r="C49" s="7"/>
      <c r="D49" s="7"/>
      <c r="E49" s="7"/>
      <c r="F49" s="7"/>
      <c r="G49" s="7"/>
      <c r="H49" s="7"/>
      <c r="I49" s="9"/>
      <c r="J49" s="8"/>
      <c r="P49" s="239"/>
    </row>
    <row r="50" spans="2:23" ht="35.4" customHeight="1" x14ac:dyDescent="0.3">
      <c r="B50" s="330"/>
      <c r="C50" s="330"/>
      <c r="D50" s="340" t="s">
        <v>64</v>
      </c>
      <c r="E50" s="340"/>
      <c r="F50" s="340"/>
      <c r="G50" s="340"/>
      <c r="H50" s="340" t="s">
        <v>65</v>
      </c>
      <c r="I50" s="340"/>
      <c r="J50" s="340"/>
      <c r="K50" s="340"/>
      <c r="L50" s="340" t="s">
        <v>66</v>
      </c>
      <c r="M50" s="340"/>
      <c r="N50" s="340"/>
      <c r="O50" s="340"/>
      <c r="P50" s="239"/>
    </row>
    <row r="51" spans="2:23" ht="35.4" customHeight="1" x14ac:dyDescent="0.3">
      <c r="B51" s="343" t="s">
        <v>67</v>
      </c>
      <c r="C51" s="343"/>
      <c r="D51" s="311" t="s">
        <v>68</v>
      </c>
      <c r="E51" s="311"/>
      <c r="F51" s="311" t="s">
        <v>69</v>
      </c>
      <c r="G51" s="311"/>
      <c r="H51" s="311" t="s">
        <v>70</v>
      </c>
      <c r="I51" s="311"/>
      <c r="J51" s="311" t="s">
        <v>71</v>
      </c>
      <c r="K51" s="311"/>
      <c r="L51" s="342" t="s">
        <v>72</v>
      </c>
      <c r="M51" s="342"/>
      <c r="N51" s="311" t="s">
        <v>73</v>
      </c>
      <c r="O51" s="311"/>
      <c r="P51" s="239"/>
    </row>
    <row r="52" spans="2:23" ht="30" customHeight="1" x14ac:dyDescent="0.3">
      <c r="B52" s="343" t="s">
        <v>74</v>
      </c>
      <c r="C52" s="343"/>
      <c r="D52" s="329"/>
      <c r="E52" s="329"/>
      <c r="F52" s="329"/>
      <c r="G52" s="329"/>
      <c r="H52" s="329"/>
      <c r="I52" s="329"/>
      <c r="J52" s="331">
        <f>O71</f>
        <v>0</v>
      </c>
      <c r="K52" s="331"/>
      <c r="L52" s="328">
        <f>IF(Licensing_Status="FP_Existing_Licence_Opt_In",D52,D52+H52)</f>
        <v>0</v>
      </c>
      <c r="M52" s="328"/>
      <c r="N52" s="328">
        <f>IF(Licensing_Status="FP_Existing_Licence_Opt_In",F52,F52+J52)</f>
        <v>0</v>
      </c>
      <c r="O52" s="328"/>
      <c r="P52" s="239"/>
      <c r="Q52" s="268" t="str">
        <f>IF(OR(F52&gt;D52,J52&gt;H52),"Operating capacity cannot be greater than licensed capacity","")</f>
        <v/>
      </c>
    </row>
    <row r="53" spans="2:23" ht="30" customHeight="1" x14ac:dyDescent="0.3">
      <c r="B53" s="343" t="s">
        <v>75</v>
      </c>
      <c r="C53" s="343"/>
      <c r="D53" s="329"/>
      <c r="E53" s="329"/>
      <c r="F53" s="329"/>
      <c r="G53" s="329"/>
      <c r="H53" s="329"/>
      <c r="I53" s="329"/>
      <c r="J53" s="331">
        <f>O72</f>
        <v>0</v>
      </c>
      <c r="K53" s="331"/>
      <c r="L53" s="328">
        <f>IF(Licensing_Status="FP_Existing_Licence_Opt_In",D53,D53+H53)</f>
        <v>0</v>
      </c>
      <c r="M53" s="328"/>
      <c r="N53" s="328">
        <f>IF(Licensing_Status="FP_Existing_Licence_Opt_In",F53,F53+J53)</f>
        <v>0</v>
      </c>
      <c r="O53" s="328"/>
      <c r="P53" s="239"/>
      <c r="Q53" s="268" t="str">
        <f t="shared" ref="Q53:Q54" si="0">IF(OR(F53&gt;D53,J53&gt;H53),"Operating capacity cannot be greater than licensed capacity","")</f>
        <v/>
      </c>
    </row>
    <row r="54" spans="2:23" ht="30" customHeight="1" x14ac:dyDescent="0.3">
      <c r="B54" s="343" t="s">
        <v>76</v>
      </c>
      <c r="C54" s="343"/>
      <c r="D54" s="329"/>
      <c r="E54" s="329"/>
      <c r="F54" s="329"/>
      <c r="G54" s="329"/>
      <c r="H54" s="329"/>
      <c r="I54" s="329"/>
      <c r="J54" s="331">
        <f>O73</f>
        <v>0</v>
      </c>
      <c r="K54" s="331"/>
      <c r="L54" s="328">
        <f>IF(Licensing_Status="FP_Existing_Licence_Opt_In",D54,D54+H54)</f>
        <v>0</v>
      </c>
      <c r="M54" s="328"/>
      <c r="N54" s="328">
        <f>IF(Licensing_Status="FP_Existing_Licence_Opt_In",F54,F54+J54)</f>
        <v>0</v>
      </c>
      <c r="O54" s="328"/>
      <c r="P54" s="239"/>
      <c r="Q54" s="268" t="str">
        <f t="shared" si="0"/>
        <v/>
      </c>
    </row>
    <row r="55" spans="2:23" ht="28.95" customHeight="1" x14ac:dyDescent="0.3">
      <c r="B55" s="330" t="s">
        <v>77</v>
      </c>
      <c r="C55" s="330"/>
      <c r="D55" s="318">
        <f>SUM(D52:E54)</f>
        <v>0</v>
      </c>
      <c r="E55" s="318"/>
      <c r="F55" s="318">
        <f>SUM(F52:G54)</f>
        <v>0</v>
      </c>
      <c r="G55" s="318"/>
      <c r="H55" s="318">
        <f>SUM(H52:I54)</f>
        <v>0</v>
      </c>
      <c r="I55" s="318"/>
      <c r="J55" s="341">
        <f>SUM(J52:K54)</f>
        <v>0</v>
      </c>
      <c r="K55" s="341"/>
      <c r="L55" s="318">
        <f>SUM(L52:M54)</f>
        <v>0</v>
      </c>
      <c r="M55" s="318"/>
      <c r="N55" s="318">
        <f>SUM(N52:O54)</f>
        <v>0</v>
      </c>
      <c r="O55" s="318"/>
      <c r="P55" s="239"/>
    </row>
    <row r="56" spans="2:23" ht="15" customHeight="1" x14ac:dyDescent="0.3">
      <c r="I56" s="9"/>
      <c r="P56" s="239"/>
    </row>
    <row r="57" spans="2:23" ht="15" customHeight="1" x14ac:dyDescent="0.3">
      <c r="B57" s="312" t="s">
        <v>92</v>
      </c>
      <c r="C57" s="313"/>
      <c r="D57" s="313"/>
      <c r="E57" s="313"/>
      <c r="F57" s="313"/>
      <c r="G57" s="313"/>
      <c r="H57" s="313"/>
      <c r="I57" s="313"/>
      <c r="J57" s="313"/>
      <c r="K57" s="313"/>
      <c r="L57" s="313"/>
      <c r="M57" s="313"/>
      <c r="N57" s="313"/>
      <c r="O57" s="314"/>
      <c r="P57" s="239"/>
      <c r="Q57" s="23"/>
      <c r="R57" s="23"/>
      <c r="S57" s="23"/>
      <c r="T57" s="23"/>
      <c r="U57" s="23"/>
      <c r="V57" s="23"/>
      <c r="W57" s="23"/>
    </row>
    <row r="58" spans="2:23" ht="15" customHeight="1" x14ac:dyDescent="0.3">
      <c r="B58" s="315" t="s">
        <v>93</v>
      </c>
      <c r="C58" s="316"/>
      <c r="D58" s="316"/>
      <c r="E58" s="316"/>
      <c r="F58" s="316"/>
      <c r="G58" s="316"/>
      <c r="H58" s="316"/>
      <c r="I58" s="316"/>
      <c r="J58" s="316"/>
      <c r="K58" s="316"/>
      <c r="L58" s="316"/>
      <c r="M58" s="316"/>
      <c r="N58" s="316"/>
      <c r="O58" s="317"/>
      <c r="P58" s="239"/>
      <c r="R58" s="23"/>
      <c r="S58" s="23"/>
      <c r="T58" s="23"/>
      <c r="U58" s="23"/>
      <c r="V58" s="23"/>
      <c r="W58" s="23"/>
    </row>
    <row r="59" spans="2:23" ht="15" customHeight="1" x14ac:dyDescent="0.3">
      <c r="B59" s="315"/>
      <c r="C59" s="316"/>
      <c r="D59" s="316"/>
      <c r="E59" s="316"/>
      <c r="F59" s="316"/>
      <c r="G59" s="316"/>
      <c r="H59" s="316"/>
      <c r="I59" s="316"/>
      <c r="J59" s="316"/>
      <c r="K59" s="316"/>
      <c r="L59" s="316"/>
      <c r="M59" s="316"/>
      <c r="N59" s="316"/>
      <c r="O59" s="317"/>
      <c r="P59" s="239"/>
      <c r="R59" s="23"/>
      <c r="S59" s="23"/>
      <c r="T59" s="23"/>
      <c r="U59" s="23"/>
      <c r="V59" s="23"/>
      <c r="W59" s="23"/>
    </row>
    <row r="60" spans="2:23" ht="15" customHeight="1" x14ac:dyDescent="0.3">
      <c r="B60" s="315" t="s">
        <v>94</v>
      </c>
      <c r="C60" s="316"/>
      <c r="D60" s="316"/>
      <c r="E60" s="316"/>
      <c r="F60" s="316"/>
      <c r="G60" s="316"/>
      <c r="H60" s="316"/>
      <c r="I60" s="316"/>
      <c r="J60" s="316"/>
      <c r="K60" s="316"/>
      <c r="L60" s="316"/>
      <c r="M60" s="316"/>
      <c r="N60" s="316"/>
      <c r="O60" s="317"/>
      <c r="P60" s="239"/>
    </row>
    <row r="61" spans="2:23" ht="15" customHeight="1" x14ac:dyDescent="0.3">
      <c r="B61" s="315"/>
      <c r="C61" s="316"/>
      <c r="D61" s="316"/>
      <c r="E61" s="316"/>
      <c r="F61" s="316"/>
      <c r="G61" s="316"/>
      <c r="H61" s="316"/>
      <c r="I61" s="316"/>
      <c r="J61" s="316"/>
      <c r="K61" s="316"/>
      <c r="L61" s="316"/>
      <c r="M61" s="316"/>
      <c r="N61" s="316"/>
      <c r="O61" s="317"/>
      <c r="P61" s="239"/>
    </row>
    <row r="62" spans="2:23" ht="15" customHeight="1" x14ac:dyDescent="0.3">
      <c r="B62" s="377" t="s">
        <v>440</v>
      </c>
      <c r="C62" s="378"/>
      <c r="D62" s="378"/>
      <c r="E62" s="378"/>
      <c r="F62" s="378"/>
      <c r="G62" s="378"/>
      <c r="H62" s="378"/>
      <c r="I62" s="378"/>
      <c r="J62" s="378"/>
      <c r="K62" s="378"/>
      <c r="L62" s="378"/>
      <c r="M62" s="378"/>
      <c r="N62" s="378"/>
      <c r="O62" s="379"/>
      <c r="P62" s="239"/>
    </row>
    <row r="63" spans="2:23" ht="15" customHeight="1" x14ac:dyDescent="0.3">
      <c r="B63" s="377"/>
      <c r="C63" s="378"/>
      <c r="D63" s="378"/>
      <c r="E63" s="378"/>
      <c r="F63" s="378"/>
      <c r="G63" s="378"/>
      <c r="H63" s="378"/>
      <c r="I63" s="378"/>
      <c r="J63" s="378"/>
      <c r="K63" s="378"/>
      <c r="L63" s="378"/>
      <c r="M63" s="378"/>
      <c r="N63" s="378"/>
      <c r="O63" s="379"/>
      <c r="P63" s="239"/>
    </row>
    <row r="64" spans="2:23" ht="15" customHeight="1" x14ac:dyDescent="0.3">
      <c r="B64" s="380" t="str">
        <f>IF(OR(Licensing_Status="NFP_New_Licence",Licensing_Status="FP_New_Licence"),_xlfn.UNICHAR(8308)&amp;"Final anticipated licence - Total licensed capacity: Your expanded spaces must appear in the primary capacity of Schedule 1 of your new licence by December 31, 2026",
IF(OR(Licensing_Status="NFP_Existing_Licence_Expansion",Licensing_Status="FP_Existing_CWELCC_Licence_Expansion",Licensing_Status="FP_Existing_Licence_Opt_In_Expansion"),_xlfn.UNICHAR(8308)&amp;"Final anticipated licence - Total licensed capacity: Your expanded spaces must appear in the primary capacity of Schedule 1 of your revised licence by December 31, 2026",
IF(Licensing_Status="FP_Existing_Licence_Opt_In",_xlfn.UNICHAR(8308)&amp;"Final anticipated licence - Total licensed capacity: Your expanded spaces must appear in the primary capacity of Schedule 1 of your new / revised licence by December 31, 2026 - N/A for commercial providers opting into CWELCC without expanding",
_xlfn.UNICHAR(8308)&amp;"Final anticipated licence - Total licensed capacity: Your expanded spaces must appear in the primary capacity of Schedule 1 of your revised / new licence by December 31, 2026")))</f>
        <v>⁴Final anticipated licence - Total licensed capacity: Your expanded spaces must appear in the primary capacity of Schedule 1 of your revised / new licence by December 31, 2026</v>
      </c>
      <c r="C64" s="381"/>
      <c r="D64" s="381"/>
      <c r="E64" s="381"/>
      <c r="F64" s="381"/>
      <c r="G64" s="381"/>
      <c r="H64" s="381"/>
      <c r="I64" s="381"/>
      <c r="J64" s="381"/>
      <c r="K64" s="381"/>
      <c r="L64" s="381"/>
      <c r="M64" s="381"/>
      <c r="N64" s="381"/>
      <c r="O64" s="382"/>
      <c r="P64" s="239"/>
    </row>
    <row r="65" spans="2:25" ht="15" customHeight="1" x14ac:dyDescent="0.3">
      <c r="B65" s="383"/>
      <c r="C65" s="384"/>
      <c r="D65" s="384"/>
      <c r="E65" s="384"/>
      <c r="F65" s="384"/>
      <c r="G65" s="384"/>
      <c r="H65" s="384"/>
      <c r="I65" s="384"/>
      <c r="J65" s="384"/>
      <c r="K65" s="384"/>
      <c r="L65" s="384"/>
      <c r="M65" s="384"/>
      <c r="N65" s="384"/>
      <c r="O65" s="385"/>
      <c r="P65" s="239"/>
    </row>
    <row r="66" spans="2:25" ht="28.8" x14ac:dyDescent="0.3">
      <c r="P66" s="239"/>
    </row>
    <row r="67" spans="2:25" ht="15" customHeight="1" x14ac:dyDescent="0.3">
      <c r="B67" s="299" t="str">
        <f>IF(Licensing_Status="FP_Existing_Licence_Opt_In","Note: The chart below is not required for providers opting into CWELCC without expanding","Enter the proposed operating capacity for your expanded spaces in the chart below")</f>
        <v>Enter the proposed operating capacity for your expanded spaces in the chart below</v>
      </c>
      <c r="C67" s="299"/>
      <c r="D67" s="299"/>
      <c r="E67" s="299"/>
      <c r="F67" s="299"/>
      <c r="G67" s="299"/>
      <c r="H67" s="299"/>
      <c r="I67" s="299"/>
      <c r="J67" s="299"/>
      <c r="K67" s="299"/>
      <c r="L67" s="299"/>
      <c r="M67" s="299"/>
      <c r="N67" s="299"/>
      <c r="O67" s="299"/>
      <c r="P67" s="239"/>
      <c r="Q67" s="23"/>
    </row>
    <row r="68" spans="2:25" ht="15" customHeight="1" x14ac:dyDescent="0.3">
      <c r="B68" s="23"/>
      <c r="C68" s="23"/>
      <c r="D68" s="23"/>
      <c r="E68" s="23"/>
      <c r="F68" s="23"/>
      <c r="G68" s="23"/>
      <c r="H68" s="23"/>
      <c r="I68" s="23"/>
      <c r="J68" s="23"/>
      <c r="K68" s="23"/>
      <c r="L68" s="23"/>
      <c r="M68" s="23"/>
      <c r="N68" s="23"/>
      <c r="O68" s="23"/>
      <c r="P68" s="239"/>
      <c r="Q68" s="23"/>
    </row>
    <row r="69" spans="2:25" ht="15.6" customHeight="1" x14ac:dyDescent="0.3">
      <c r="B69" s="369" t="s">
        <v>78</v>
      </c>
      <c r="C69" s="370"/>
      <c r="D69" s="370"/>
      <c r="E69" s="370"/>
      <c r="F69" s="370"/>
      <c r="G69" s="370"/>
      <c r="H69" s="370"/>
      <c r="I69" s="370"/>
      <c r="J69" s="370"/>
      <c r="K69" s="370"/>
      <c r="L69" s="370"/>
      <c r="M69" s="370"/>
      <c r="N69" s="370"/>
      <c r="O69" s="371"/>
      <c r="P69" s="239"/>
      <c r="Q69" s="238"/>
    </row>
    <row r="70" spans="2:25" ht="31.2" x14ac:dyDescent="0.3">
      <c r="B70" s="243" t="s">
        <v>151</v>
      </c>
      <c r="C70" s="145" t="s">
        <v>79</v>
      </c>
      <c r="D70" s="145" t="s">
        <v>80</v>
      </c>
      <c r="E70" s="145" t="s">
        <v>81</v>
      </c>
      <c r="F70" s="145" t="s">
        <v>82</v>
      </c>
      <c r="G70" s="145" t="s">
        <v>83</v>
      </c>
      <c r="H70" s="145" t="s">
        <v>84</v>
      </c>
      <c r="I70" s="145" t="s">
        <v>85</v>
      </c>
      <c r="J70" s="145" t="s">
        <v>86</v>
      </c>
      <c r="K70" s="145" t="s">
        <v>87</v>
      </c>
      <c r="L70" s="145" t="s">
        <v>88</v>
      </c>
      <c r="M70" s="145" t="s">
        <v>89</v>
      </c>
      <c r="N70" s="145" t="s">
        <v>90</v>
      </c>
      <c r="O70" s="146" t="s">
        <v>91</v>
      </c>
      <c r="P70" s="239"/>
    </row>
    <row r="71" spans="2:25" ht="30" customHeight="1" x14ac:dyDescent="0.3">
      <c r="B71" s="147" t="s">
        <v>74</v>
      </c>
      <c r="C71" s="269"/>
      <c r="D71" s="269"/>
      <c r="E71" s="269"/>
      <c r="F71" s="269"/>
      <c r="G71" s="269"/>
      <c r="H71" s="269"/>
      <c r="I71" s="269"/>
      <c r="J71" s="269"/>
      <c r="K71" s="269"/>
      <c r="L71" s="269"/>
      <c r="M71" s="269"/>
      <c r="N71" s="269"/>
      <c r="O71" s="270">
        <f>IF(ISERROR(ROUND(AVERAGE(C71:N71),0)),0,(ROUND(AVERAGE(C71:N71),0)))</f>
        <v>0</v>
      </c>
      <c r="P71" s="239"/>
      <c r="Q71" s="268" t="str">
        <f>IF(Licensing_Status="FP_Existing_Licence_Opt_In","",
IF(OR(C71&gt;$H52,D71&gt;$H52,E71&gt;$H52,F71&gt;$H52,G71&gt;$H52,H71&gt;$H52,I71&gt;$H52,J71&gt;$H52,K71&gt;$H52,L71&gt;$H52,M71&gt;$H52,N71&gt;$H52),"Operating capacity cannot be greater than licensed capacity",""))</f>
        <v/>
      </c>
    </row>
    <row r="72" spans="2:25" ht="30" customHeight="1" x14ac:dyDescent="0.3">
      <c r="B72" s="147" t="s">
        <v>75</v>
      </c>
      <c r="C72" s="269"/>
      <c r="D72" s="269"/>
      <c r="E72" s="269"/>
      <c r="F72" s="269"/>
      <c r="G72" s="269"/>
      <c r="H72" s="269"/>
      <c r="I72" s="269"/>
      <c r="J72" s="269"/>
      <c r="K72" s="269"/>
      <c r="L72" s="269"/>
      <c r="M72" s="269"/>
      <c r="N72" s="269"/>
      <c r="O72" s="270">
        <f t="shared" ref="O72:O73" si="1">IF(ISERROR(ROUND(AVERAGE(C72:N72),0)),0,(ROUND(AVERAGE(C72:N72),0)))</f>
        <v>0</v>
      </c>
      <c r="P72" s="239"/>
      <c r="Q72" s="268" t="str">
        <f>IF(Licensing_Status="FP_Existing_Licence_Opt_In","",
IF(OR(C72&gt;$H53,D72&gt;$H53,E72&gt;$H53,F72&gt;$H53,G72&gt;$H53,H72&gt;$H53,I72&gt;$H53,J72&gt;$H53,K72&gt;$H53,L72&gt;$H53,M72&gt;$H53,N72&gt;$H53),"Operating capacity cannot be greater than licensed capacity",""))</f>
        <v/>
      </c>
    </row>
    <row r="73" spans="2:25" ht="30" customHeight="1" x14ac:dyDescent="0.3">
      <c r="B73" s="147" t="s">
        <v>76</v>
      </c>
      <c r="C73" s="269"/>
      <c r="D73" s="269"/>
      <c r="E73" s="269"/>
      <c r="F73" s="269"/>
      <c r="G73" s="269"/>
      <c r="H73" s="269"/>
      <c r="I73" s="269"/>
      <c r="J73" s="269"/>
      <c r="K73" s="269"/>
      <c r="L73" s="269"/>
      <c r="M73" s="269"/>
      <c r="N73" s="269"/>
      <c r="O73" s="270">
        <f t="shared" si="1"/>
        <v>0</v>
      </c>
      <c r="P73" s="239"/>
      <c r="Q73" s="268" t="str">
        <f>IF(Licensing_Status="FP_Existing_Licence_Opt_In","",
IF(OR(C73&gt;$H54,D73&gt;$H54,E73&gt;$H54,F73&gt;$H54,G73&gt;$H54,H73&gt;$H54,I73&gt;$H54,J73&gt;$H54,K73&gt;$H54,L73&gt;$H54,M73&gt;$H54,N73&gt;$H54),"Operating capacity cannot be greater than licensed capacity",""))</f>
        <v/>
      </c>
    </row>
    <row r="74" spans="2:25" ht="30" customHeight="1" x14ac:dyDescent="0.3">
      <c r="B74" s="148" t="s">
        <v>77</v>
      </c>
      <c r="C74" s="271">
        <f t="shared" ref="C74:N74" si="2">SUM(C71:C73)</f>
        <v>0</v>
      </c>
      <c r="D74" s="271">
        <f t="shared" si="2"/>
        <v>0</v>
      </c>
      <c r="E74" s="271">
        <f t="shared" si="2"/>
        <v>0</v>
      </c>
      <c r="F74" s="271">
        <f t="shared" si="2"/>
        <v>0</v>
      </c>
      <c r="G74" s="271">
        <f t="shared" si="2"/>
        <v>0</v>
      </c>
      <c r="H74" s="271">
        <f t="shared" si="2"/>
        <v>0</v>
      </c>
      <c r="I74" s="271">
        <f t="shared" si="2"/>
        <v>0</v>
      </c>
      <c r="J74" s="271">
        <f t="shared" si="2"/>
        <v>0</v>
      </c>
      <c r="K74" s="271">
        <f t="shared" si="2"/>
        <v>0</v>
      </c>
      <c r="L74" s="271">
        <f t="shared" si="2"/>
        <v>0</v>
      </c>
      <c r="M74" s="271">
        <f t="shared" si="2"/>
        <v>0</v>
      </c>
      <c r="N74" s="271">
        <f t="shared" si="2"/>
        <v>0</v>
      </c>
      <c r="O74" s="271">
        <f>IF(ISERROR(AVERAGE(C74:N74)),"",(AVERAGE(C74:N74)))</f>
        <v>0</v>
      </c>
      <c r="P74" s="239"/>
      <c r="R74" s="265"/>
      <c r="S74" s="264"/>
      <c r="T74" s="264"/>
      <c r="U74" s="264"/>
      <c r="V74" s="264"/>
      <c r="W74" s="264"/>
      <c r="X74" s="264"/>
      <c r="Y74" s="264"/>
    </row>
    <row r="75" spans="2:25" ht="15" customHeight="1" x14ac:dyDescent="0.3">
      <c r="B75" s="247"/>
      <c r="C75" s="248"/>
      <c r="D75" s="248"/>
      <c r="E75" s="248"/>
      <c r="F75" s="248"/>
      <c r="G75" s="248"/>
      <c r="H75" s="248"/>
      <c r="I75" s="248"/>
      <c r="J75" s="248"/>
      <c r="K75" s="248"/>
      <c r="L75" s="248"/>
      <c r="M75" s="248"/>
      <c r="N75" s="248"/>
      <c r="O75" s="249"/>
      <c r="P75" s="239"/>
      <c r="R75" s="233"/>
    </row>
    <row r="76" spans="2:25" ht="15" customHeight="1" x14ac:dyDescent="0.3">
      <c r="B76" s="357" t="s">
        <v>467</v>
      </c>
      <c r="C76" s="357"/>
      <c r="D76" s="357"/>
      <c r="E76" s="357"/>
      <c r="F76" s="357"/>
      <c r="G76" s="357"/>
      <c r="H76" s="357"/>
      <c r="I76" s="357"/>
      <c r="J76" s="357"/>
      <c r="K76" s="357"/>
      <c r="L76" s="357"/>
      <c r="M76" s="357"/>
      <c r="N76" s="357"/>
      <c r="O76" s="357"/>
      <c r="P76" s="239"/>
      <c r="R76" s="266"/>
    </row>
    <row r="77" spans="2:25" ht="22.05" customHeight="1" x14ac:dyDescent="0.3">
      <c r="B77" s="263" t="s">
        <v>319</v>
      </c>
      <c r="C77" s="356" t="s">
        <v>483</v>
      </c>
      <c r="D77" s="356"/>
      <c r="E77" s="356"/>
      <c r="F77" s="356"/>
      <c r="G77" s="356"/>
      <c r="H77" s="356"/>
      <c r="I77" s="356"/>
      <c r="J77" s="356"/>
      <c r="K77" s="356"/>
      <c r="L77" s="356"/>
      <c r="M77" s="356"/>
      <c r="N77" s="356"/>
      <c r="O77" s="356"/>
      <c r="P77" s="239"/>
      <c r="R77" s="233"/>
    </row>
    <row r="78" spans="2:25" ht="15" customHeight="1" x14ac:dyDescent="0.3">
      <c r="C78" s="332"/>
      <c r="D78" s="333"/>
      <c r="E78" s="333"/>
      <c r="F78" s="333"/>
      <c r="G78" s="333"/>
      <c r="H78" s="333"/>
      <c r="I78" s="333"/>
      <c r="J78" s="333"/>
      <c r="K78" s="333"/>
      <c r="L78" s="333"/>
      <c r="M78" s="333"/>
      <c r="N78" s="333"/>
      <c r="O78" s="334"/>
      <c r="P78" s="239"/>
      <c r="R78" s="233"/>
    </row>
    <row r="79" spans="2:25" ht="15" customHeight="1" x14ac:dyDescent="0.3">
      <c r="C79" s="335"/>
      <c r="D79" s="336"/>
      <c r="E79" s="336"/>
      <c r="F79" s="336"/>
      <c r="G79" s="336"/>
      <c r="H79" s="336"/>
      <c r="I79" s="336"/>
      <c r="J79" s="336"/>
      <c r="K79" s="336"/>
      <c r="L79" s="336"/>
      <c r="M79" s="336"/>
      <c r="N79" s="336"/>
      <c r="O79" s="337"/>
      <c r="P79" s="239"/>
      <c r="R79" s="233"/>
    </row>
    <row r="80" spans="2:25" ht="22.05" customHeight="1" x14ac:dyDescent="0.3">
      <c r="B80" s="262" t="s">
        <v>319</v>
      </c>
      <c r="C80" s="356" t="s">
        <v>484</v>
      </c>
      <c r="D80" s="356"/>
      <c r="E80" s="356"/>
      <c r="F80" s="356"/>
      <c r="G80" s="356"/>
      <c r="H80" s="356"/>
      <c r="I80" s="356"/>
      <c r="J80" s="356"/>
      <c r="K80" s="356"/>
      <c r="L80" s="356"/>
      <c r="M80" s="356"/>
      <c r="N80" s="356"/>
      <c r="O80" s="356"/>
      <c r="P80" s="239"/>
    </row>
    <row r="81" spans="2:16" ht="15" customHeight="1" x14ac:dyDescent="0.3">
      <c r="B81" s="262"/>
      <c r="C81" s="332"/>
      <c r="D81" s="333"/>
      <c r="E81" s="333"/>
      <c r="F81" s="333"/>
      <c r="G81" s="333"/>
      <c r="H81" s="333"/>
      <c r="I81" s="333"/>
      <c r="J81" s="333"/>
      <c r="K81" s="333"/>
      <c r="L81" s="333"/>
      <c r="M81" s="333"/>
      <c r="N81" s="333"/>
      <c r="O81" s="334"/>
      <c r="P81" s="239"/>
    </row>
    <row r="82" spans="2:16" ht="15" customHeight="1" x14ac:dyDescent="0.3">
      <c r="B82" s="262"/>
      <c r="C82" s="335"/>
      <c r="D82" s="336"/>
      <c r="E82" s="336"/>
      <c r="F82" s="336"/>
      <c r="G82" s="336"/>
      <c r="H82" s="336"/>
      <c r="I82" s="336"/>
      <c r="J82" s="336"/>
      <c r="K82" s="336"/>
      <c r="L82" s="336"/>
      <c r="M82" s="336"/>
      <c r="N82" s="336"/>
      <c r="O82" s="337"/>
      <c r="P82" s="239"/>
    </row>
    <row r="83" spans="2:16" ht="22.05" customHeight="1" x14ac:dyDescent="0.3">
      <c r="B83" s="262" t="s">
        <v>319</v>
      </c>
      <c r="C83" s="356" t="s">
        <v>500</v>
      </c>
      <c r="D83" s="356"/>
      <c r="E83" s="356"/>
      <c r="F83" s="356"/>
      <c r="G83" s="356"/>
      <c r="H83" s="356"/>
      <c r="I83" s="356"/>
      <c r="J83" s="356"/>
      <c r="K83" s="356"/>
      <c r="L83" s="356"/>
      <c r="M83" s="356"/>
      <c r="N83" s="356"/>
      <c r="O83" s="356"/>
      <c r="P83" s="239"/>
    </row>
    <row r="84" spans="2:16" ht="15" customHeight="1" x14ac:dyDescent="0.3">
      <c r="B84" s="262"/>
      <c r="C84" s="332"/>
      <c r="D84" s="333"/>
      <c r="E84" s="333"/>
      <c r="F84" s="333"/>
      <c r="G84" s="333"/>
      <c r="H84" s="333"/>
      <c r="I84" s="333"/>
      <c r="J84" s="333"/>
      <c r="K84" s="333"/>
      <c r="L84" s="333"/>
      <c r="M84" s="333"/>
      <c r="N84" s="333"/>
      <c r="O84" s="334"/>
      <c r="P84" s="239"/>
    </row>
    <row r="85" spans="2:16" ht="15" customHeight="1" x14ac:dyDescent="0.3">
      <c r="B85" s="262"/>
      <c r="C85" s="335"/>
      <c r="D85" s="336"/>
      <c r="E85" s="336"/>
      <c r="F85" s="336"/>
      <c r="G85" s="336"/>
      <c r="H85" s="336"/>
      <c r="I85" s="336"/>
      <c r="J85" s="336"/>
      <c r="K85" s="336"/>
      <c r="L85" s="336"/>
      <c r="M85" s="336"/>
      <c r="N85" s="336"/>
      <c r="O85" s="337"/>
      <c r="P85" s="239"/>
    </row>
    <row r="86" spans="2:16" ht="15" customHeight="1" x14ac:dyDescent="0.3">
      <c r="P86" s="239"/>
    </row>
    <row r="87" spans="2:16" ht="15" customHeight="1" x14ac:dyDescent="0.3">
      <c r="B87" s="316" t="s">
        <v>472</v>
      </c>
      <c r="C87" s="316"/>
      <c r="D87" s="316"/>
      <c r="E87" s="316"/>
      <c r="F87" s="316"/>
      <c r="G87" s="316"/>
      <c r="H87" s="316"/>
      <c r="I87" s="316"/>
      <c r="J87" s="316"/>
      <c r="K87" s="316"/>
      <c r="L87" s="316"/>
      <c r="M87" s="316"/>
      <c r="N87" s="316"/>
      <c r="O87" s="316"/>
      <c r="P87" s="239"/>
    </row>
    <row r="88" spans="2:16" ht="15" customHeight="1" x14ac:dyDescent="0.3">
      <c r="B88" s="316"/>
      <c r="C88" s="316"/>
      <c r="D88" s="316"/>
      <c r="E88" s="316"/>
      <c r="F88" s="316"/>
      <c r="G88" s="316"/>
      <c r="H88" s="316"/>
      <c r="I88" s="316"/>
      <c r="J88" s="316"/>
      <c r="K88" s="316"/>
      <c r="L88" s="316"/>
      <c r="M88" s="316"/>
      <c r="N88" s="316"/>
      <c r="O88" s="316"/>
      <c r="P88" s="239"/>
    </row>
    <row r="89" spans="2:16" ht="15" customHeight="1" x14ac:dyDescent="0.3">
      <c r="B89" s="316"/>
      <c r="C89" s="316"/>
      <c r="D89" s="316"/>
      <c r="E89" s="316"/>
      <c r="F89" s="316"/>
      <c r="G89" s="316"/>
      <c r="H89" s="316"/>
      <c r="I89" s="316"/>
      <c r="J89" s="316"/>
      <c r="K89" s="316"/>
      <c r="L89" s="316"/>
      <c r="M89" s="316"/>
      <c r="N89" s="316"/>
      <c r="O89" s="316"/>
      <c r="P89" s="239"/>
    </row>
    <row r="90" spans="2:16" ht="30" customHeight="1" x14ac:dyDescent="0.3">
      <c r="P90" s="239"/>
    </row>
    <row r="91" spans="2:16" ht="28.95" customHeight="1" x14ac:dyDescent="0.3">
      <c r="B91" s="309" t="s">
        <v>95</v>
      </c>
      <c r="C91" s="309"/>
      <c r="D91" s="309"/>
      <c r="E91" s="309"/>
      <c r="F91" s="309"/>
      <c r="G91" s="309"/>
      <c r="H91" s="309"/>
      <c r="I91" s="309"/>
      <c r="J91" s="309"/>
      <c r="K91" s="309"/>
      <c r="L91" s="309"/>
      <c r="M91" s="309"/>
      <c r="N91" s="309"/>
      <c r="O91" s="309"/>
      <c r="P91" s="239"/>
    </row>
    <row r="92" spans="2:16" ht="15" customHeight="1" x14ac:dyDescent="0.3">
      <c r="I92" s="9"/>
      <c r="P92" s="239"/>
    </row>
    <row r="93" spans="2:16" ht="30" customHeight="1" x14ac:dyDescent="0.3">
      <c r="B93" s="299" t="s">
        <v>466</v>
      </c>
      <c r="C93" s="299"/>
      <c r="D93" s="299"/>
      <c r="E93" s="299"/>
      <c r="F93" s="299"/>
      <c r="G93" s="299"/>
      <c r="H93" s="299"/>
      <c r="I93" s="299"/>
      <c r="J93" s="299"/>
      <c r="K93" s="299"/>
      <c r="L93" s="319"/>
      <c r="M93" s="320"/>
      <c r="N93" s="320"/>
      <c r="O93" s="321"/>
      <c r="P93" s="239"/>
    </row>
    <row r="94" spans="2:16" ht="15" customHeight="1" x14ac:dyDescent="0.3">
      <c r="B94" s="8"/>
      <c r="C94" s="8"/>
      <c r="D94" s="8"/>
      <c r="E94" s="8"/>
      <c r="F94" s="8"/>
      <c r="G94" s="9"/>
      <c r="H94" s="9"/>
      <c r="I94" s="9"/>
      <c r="P94" s="239"/>
    </row>
    <row r="95" spans="2:16" x14ac:dyDescent="0.3">
      <c r="B95" s="322" t="s">
        <v>96</v>
      </c>
      <c r="C95" s="323"/>
      <c r="D95" s="323"/>
      <c r="E95" s="323"/>
      <c r="F95" s="323"/>
      <c r="G95" s="323"/>
      <c r="H95" s="323"/>
      <c r="I95" s="323"/>
      <c r="J95" s="323"/>
      <c r="K95" s="323"/>
      <c r="L95" s="323"/>
      <c r="M95" s="323"/>
      <c r="N95" s="323"/>
      <c r="O95" s="324"/>
      <c r="P95" s="9"/>
    </row>
    <row r="96" spans="2:16" ht="15.6" customHeight="1" x14ac:dyDescent="0.3">
      <c r="B96" s="315" t="s">
        <v>97</v>
      </c>
      <c r="C96" s="316"/>
      <c r="D96" s="316"/>
      <c r="E96" s="316"/>
      <c r="F96" s="316"/>
      <c r="G96" s="316"/>
      <c r="H96" s="316"/>
      <c r="I96" s="316"/>
      <c r="J96" s="316"/>
      <c r="K96" s="316"/>
      <c r="L96" s="316"/>
      <c r="M96" s="316"/>
      <c r="N96" s="316"/>
      <c r="O96" s="317"/>
      <c r="P96" s="239"/>
    </row>
    <row r="97" spans="2:16" ht="15.6" customHeight="1" x14ac:dyDescent="0.3">
      <c r="B97" s="315" t="s">
        <v>98</v>
      </c>
      <c r="C97" s="316"/>
      <c r="D97" s="316"/>
      <c r="E97" s="316"/>
      <c r="F97" s="316"/>
      <c r="G97" s="316"/>
      <c r="H97" s="316"/>
      <c r="I97" s="316"/>
      <c r="J97" s="316"/>
      <c r="K97" s="316"/>
      <c r="L97" s="316"/>
      <c r="M97" s="316"/>
      <c r="N97" s="316"/>
      <c r="O97" s="317"/>
      <c r="P97" s="239"/>
    </row>
    <row r="98" spans="2:16" ht="15" customHeight="1" x14ac:dyDescent="0.3">
      <c r="B98" s="325"/>
      <c r="C98" s="326"/>
      <c r="D98" s="326"/>
      <c r="E98" s="326"/>
      <c r="F98" s="326"/>
      <c r="G98" s="326"/>
      <c r="H98" s="326"/>
      <c r="I98" s="326"/>
      <c r="J98" s="326"/>
      <c r="K98" s="326"/>
      <c r="L98" s="326"/>
      <c r="M98" s="326"/>
      <c r="N98" s="326"/>
      <c r="O98" s="327"/>
      <c r="P98" s="239"/>
    </row>
    <row r="99" spans="2:16" ht="30" customHeight="1" x14ac:dyDescent="0.3">
      <c r="I99" s="141"/>
      <c r="P99" s="239"/>
    </row>
    <row r="100" spans="2:16" ht="28.95" customHeight="1" x14ac:dyDescent="0.3">
      <c r="B100" s="309" t="s">
        <v>99</v>
      </c>
      <c r="C100" s="309"/>
      <c r="D100" s="309"/>
      <c r="E100" s="309"/>
      <c r="F100" s="309"/>
      <c r="G100" s="309"/>
      <c r="H100" s="309"/>
      <c r="I100" s="309"/>
      <c r="J100" s="309"/>
      <c r="K100" s="309"/>
      <c r="L100" s="309"/>
      <c r="M100" s="309"/>
      <c r="N100" s="309"/>
      <c r="O100" s="309"/>
      <c r="P100" s="239"/>
    </row>
    <row r="101" spans="2:16" ht="15" customHeight="1" x14ac:dyDescent="0.3">
      <c r="I101" s="9"/>
      <c r="P101" s="239"/>
    </row>
    <row r="102" spans="2:16" ht="15" customHeight="1" x14ac:dyDescent="0.3">
      <c r="B102" s="330" t="s">
        <v>100</v>
      </c>
      <c r="C102" s="330"/>
      <c r="D102" s="330"/>
      <c r="E102" s="330"/>
      <c r="F102" s="330"/>
      <c r="G102" s="330"/>
      <c r="H102" s="330"/>
      <c r="I102" s="330"/>
      <c r="J102" s="330"/>
      <c r="K102" s="330"/>
      <c r="L102" s="330"/>
      <c r="M102" s="330"/>
      <c r="N102" s="330"/>
      <c r="O102" s="330"/>
      <c r="P102" s="239"/>
    </row>
    <row r="103" spans="2:16" ht="28.95" customHeight="1" x14ac:dyDescent="0.3">
      <c r="B103" s="358" t="s">
        <v>101</v>
      </c>
      <c r="C103" s="359"/>
      <c r="D103" s="359"/>
      <c r="E103" s="359"/>
      <c r="F103" s="359"/>
      <c r="G103" s="360"/>
      <c r="H103" s="330" t="s">
        <v>102</v>
      </c>
      <c r="I103" s="330"/>
      <c r="J103" s="330"/>
      <c r="K103" s="330"/>
      <c r="L103" s="330"/>
      <c r="M103" s="330"/>
      <c r="N103" s="330"/>
      <c r="O103" s="330"/>
      <c r="P103" s="239"/>
    </row>
    <row r="104" spans="2:16" ht="30" customHeight="1" x14ac:dyDescent="0.3">
      <c r="B104" s="346" t="s">
        <v>103</v>
      </c>
      <c r="C104" s="347"/>
      <c r="D104" s="347"/>
      <c r="E104" s="347"/>
      <c r="F104" s="347"/>
      <c r="G104" s="348"/>
      <c r="H104" s="351"/>
      <c r="I104" s="351"/>
      <c r="J104" s="351"/>
      <c r="K104" s="351"/>
      <c r="L104" s="351"/>
      <c r="M104" s="351"/>
      <c r="N104" s="351"/>
      <c r="O104" s="351"/>
      <c r="P104" s="239"/>
    </row>
    <row r="105" spans="2:16" ht="30" customHeight="1" x14ac:dyDescent="0.3">
      <c r="B105" s="346" t="s">
        <v>104</v>
      </c>
      <c r="C105" s="347"/>
      <c r="D105" s="347"/>
      <c r="E105" s="347"/>
      <c r="F105" s="347"/>
      <c r="G105" s="348"/>
      <c r="H105" s="351"/>
      <c r="I105" s="351"/>
      <c r="J105" s="351"/>
      <c r="K105" s="351"/>
      <c r="L105" s="351"/>
      <c r="M105" s="351"/>
      <c r="N105" s="351"/>
      <c r="O105" s="351"/>
      <c r="P105" s="239"/>
    </row>
    <row r="106" spans="2:16" ht="30" customHeight="1" x14ac:dyDescent="0.3">
      <c r="B106" s="346" t="s">
        <v>105</v>
      </c>
      <c r="C106" s="347"/>
      <c r="D106" s="347"/>
      <c r="E106" s="347"/>
      <c r="F106" s="347"/>
      <c r="G106" s="348"/>
      <c r="H106" s="351"/>
      <c r="I106" s="351"/>
      <c r="J106" s="351"/>
      <c r="K106" s="351"/>
      <c r="L106" s="351"/>
      <c r="M106" s="351"/>
      <c r="N106" s="351"/>
      <c r="O106" s="351"/>
      <c r="P106" s="239"/>
    </row>
    <row r="107" spans="2:16" ht="30" customHeight="1" x14ac:dyDescent="0.3">
      <c r="B107" s="346" t="s">
        <v>106</v>
      </c>
      <c r="C107" s="347"/>
      <c r="D107" s="347"/>
      <c r="E107" s="347"/>
      <c r="F107" s="347"/>
      <c r="G107" s="348"/>
      <c r="H107" s="351"/>
      <c r="I107" s="351"/>
      <c r="J107" s="351"/>
      <c r="K107" s="351"/>
      <c r="L107" s="351"/>
      <c r="M107" s="351"/>
      <c r="N107" s="351"/>
      <c r="O107" s="351"/>
      <c r="P107" s="239"/>
    </row>
    <row r="108" spans="2:16" ht="28.8" x14ac:dyDescent="0.3">
      <c r="B108" s="23"/>
      <c r="C108" s="23"/>
      <c r="D108" s="23"/>
      <c r="P108" s="239"/>
    </row>
    <row r="109" spans="2:16" ht="15" customHeight="1" x14ac:dyDescent="0.3">
      <c r="B109" s="299" t="s">
        <v>107</v>
      </c>
      <c r="C109" s="299"/>
      <c r="D109" s="299"/>
      <c r="E109" s="299"/>
      <c r="F109" s="299"/>
      <c r="G109" s="299"/>
      <c r="H109" s="299"/>
      <c r="I109" s="299"/>
      <c r="J109" s="299"/>
      <c r="K109" s="299"/>
      <c r="L109" s="299"/>
      <c r="M109" s="299"/>
      <c r="N109" s="299"/>
      <c r="O109" s="299"/>
      <c r="P109" s="239"/>
    </row>
    <row r="110" spans="2:16" ht="15" customHeight="1" x14ac:dyDescent="0.3">
      <c r="B110" s="299"/>
      <c r="C110" s="299"/>
      <c r="D110" s="299"/>
      <c r="E110" s="299"/>
      <c r="F110" s="299"/>
      <c r="G110" s="299"/>
      <c r="H110" s="299"/>
      <c r="I110" s="299"/>
      <c r="J110" s="299"/>
      <c r="K110" s="299"/>
      <c r="L110" s="299"/>
      <c r="M110" s="299"/>
      <c r="N110" s="299"/>
      <c r="O110" s="299"/>
      <c r="P110" s="239"/>
    </row>
    <row r="111" spans="2:16" ht="15" customHeight="1" x14ac:dyDescent="0.3">
      <c r="B111" s="349"/>
      <c r="C111" s="349"/>
      <c r="D111" s="349"/>
      <c r="E111" s="349"/>
      <c r="F111" s="349"/>
      <c r="G111" s="349"/>
      <c r="H111" s="349"/>
      <c r="I111" s="349"/>
      <c r="J111" s="349"/>
      <c r="K111" s="349"/>
      <c r="L111" s="349"/>
      <c r="M111" s="349"/>
      <c r="N111" s="349"/>
      <c r="O111" s="349"/>
      <c r="P111" s="239"/>
    </row>
    <row r="112" spans="2:16" ht="15" customHeight="1" x14ac:dyDescent="0.3">
      <c r="B112" s="349"/>
      <c r="C112" s="349"/>
      <c r="D112" s="349"/>
      <c r="E112" s="349"/>
      <c r="F112" s="349"/>
      <c r="G112" s="349"/>
      <c r="H112" s="349"/>
      <c r="I112" s="349"/>
      <c r="J112" s="349"/>
      <c r="K112" s="349"/>
      <c r="L112" s="349"/>
      <c r="M112" s="349"/>
      <c r="N112" s="349"/>
      <c r="O112" s="349"/>
      <c r="P112" s="239"/>
    </row>
    <row r="113" spans="2:16" ht="15" customHeight="1" x14ac:dyDescent="0.3">
      <c r="B113" s="349"/>
      <c r="C113" s="349"/>
      <c r="D113" s="349"/>
      <c r="E113" s="349"/>
      <c r="F113" s="349"/>
      <c r="G113" s="349"/>
      <c r="H113" s="349"/>
      <c r="I113" s="349"/>
      <c r="J113" s="349"/>
      <c r="K113" s="349"/>
      <c r="L113" s="349"/>
      <c r="M113" s="349"/>
      <c r="N113" s="349"/>
      <c r="O113" s="349"/>
      <c r="P113" s="239"/>
    </row>
    <row r="114" spans="2:16" ht="15" customHeight="1" x14ac:dyDescent="0.3">
      <c r="B114" s="349"/>
      <c r="C114" s="349"/>
      <c r="D114" s="349"/>
      <c r="E114" s="349"/>
      <c r="F114" s="349"/>
      <c r="G114" s="349"/>
      <c r="H114" s="349"/>
      <c r="I114" s="349"/>
      <c r="J114" s="349"/>
      <c r="K114" s="349"/>
      <c r="L114" s="349"/>
      <c r="M114" s="349"/>
      <c r="N114" s="349"/>
      <c r="O114" s="349"/>
      <c r="P114" s="239"/>
    </row>
    <row r="115" spans="2:16" ht="15" customHeight="1" x14ac:dyDescent="0.3">
      <c r="B115" s="349"/>
      <c r="C115" s="349"/>
      <c r="D115" s="349"/>
      <c r="E115" s="349"/>
      <c r="F115" s="349"/>
      <c r="G115" s="349"/>
      <c r="H115" s="349"/>
      <c r="I115" s="349"/>
      <c r="J115" s="349"/>
      <c r="K115" s="349"/>
      <c r="L115" s="349"/>
      <c r="M115" s="349"/>
      <c r="N115" s="349"/>
      <c r="O115" s="349"/>
      <c r="P115" s="239"/>
    </row>
    <row r="116" spans="2:16" ht="30" customHeight="1" x14ac:dyDescent="0.3">
      <c r="P116" s="239"/>
    </row>
    <row r="117" spans="2:16" ht="28.95" customHeight="1" x14ac:dyDescent="0.3">
      <c r="B117" s="309" t="s">
        <v>108</v>
      </c>
      <c r="C117" s="309"/>
      <c r="D117" s="309"/>
      <c r="E117" s="309"/>
      <c r="F117" s="309"/>
      <c r="G117" s="309"/>
      <c r="H117" s="309"/>
      <c r="I117" s="309"/>
      <c r="J117" s="309"/>
      <c r="K117" s="309"/>
      <c r="L117" s="309"/>
      <c r="M117" s="309"/>
      <c r="N117" s="309"/>
      <c r="O117" s="309"/>
      <c r="P117" s="239"/>
    </row>
    <row r="118" spans="2:16" ht="15" customHeight="1" x14ac:dyDescent="0.3">
      <c r="P118" s="239"/>
    </row>
    <row r="119" spans="2:16" ht="15" customHeight="1" x14ac:dyDescent="0.3">
      <c r="B119" s="350" t="s">
        <v>109</v>
      </c>
      <c r="C119" s="350"/>
      <c r="D119" s="350"/>
      <c r="E119" s="350"/>
      <c r="F119" s="350"/>
      <c r="G119" s="350"/>
      <c r="H119" s="350"/>
      <c r="I119" s="350"/>
      <c r="J119" s="350"/>
      <c r="K119" s="350"/>
      <c r="L119" s="350"/>
      <c r="M119" s="350"/>
      <c r="N119" s="350"/>
      <c r="O119" s="350"/>
      <c r="P119" s="239"/>
    </row>
    <row r="120" spans="2:16" ht="15" customHeight="1" x14ac:dyDescent="0.3">
      <c r="P120" s="239"/>
    </row>
    <row r="121" spans="2:16" ht="15" customHeight="1" x14ac:dyDescent="0.3">
      <c r="B121" s="299" t="s">
        <v>110</v>
      </c>
      <c r="C121" s="299"/>
      <c r="D121" s="299"/>
      <c r="E121" s="299"/>
      <c r="F121" s="299"/>
      <c r="G121" s="299"/>
      <c r="H121" s="299"/>
      <c r="I121" s="299"/>
      <c r="J121" s="299"/>
      <c r="K121" s="299"/>
      <c r="L121" s="299"/>
      <c r="M121" s="299"/>
      <c r="N121" s="299"/>
      <c r="O121" s="299"/>
      <c r="P121" s="239"/>
    </row>
    <row r="122" spans="2:16" ht="15" customHeight="1" x14ac:dyDescent="0.3">
      <c r="B122" s="299"/>
      <c r="C122" s="299"/>
      <c r="D122" s="299"/>
      <c r="E122" s="299"/>
      <c r="F122" s="299"/>
      <c r="G122" s="299"/>
      <c r="H122" s="299"/>
      <c r="I122" s="299"/>
      <c r="J122" s="299"/>
      <c r="K122" s="299"/>
      <c r="L122" s="299"/>
      <c r="M122" s="299"/>
      <c r="N122" s="299"/>
      <c r="O122" s="299"/>
      <c r="P122" s="239"/>
    </row>
    <row r="123" spans="2:16" ht="15" customHeight="1" x14ac:dyDescent="0.3">
      <c r="B123" s="299"/>
      <c r="C123" s="299"/>
      <c r="D123" s="299"/>
      <c r="E123" s="299"/>
      <c r="F123" s="299"/>
      <c r="G123" s="299"/>
      <c r="H123" s="299"/>
      <c r="I123" s="299"/>
      <c r="J123" s="299"/>
      <c r="K123" s="299"/>
      <c r="L123" s="299"/>
      <c r="M123" s="299"/>
      <c r="N123" s="299"/>
      <c r="O123" s="299"/>
      <c r="P123" s="239"/>
    </row>
    <row r="124" spans="2:16" ht="15" customHeight="1" x14ac:dyDescent="0.3">
      <c r="B124" s="8"/>
      <c r="C124" s="8"/>
      <c r="D124" s="8"/>
      <c r="E124" s="8"/>
      <c r="F124" s="8"/>
      <c r="G124" s="8"/>
      <c r="H124" s="8"/>
      <c r="I124" s="8"/>
      <c r="J124" s="8"/>
      <c r="K124" s="8"/>
      <c r="L124" s="8"/>
      <c r="M124" s="8"/>
      <c r="N124" s="8"/>
      <c r="O124" s="8"/>
      <c r="P124" s="239"/>
    </row>
    <row r="125" spans="2:16" ht="15" customHeight="1" x14ac:dyDescent="0.3">
      <c r="B125" s="299" t="s">
        <v>111</v>
      </c>
      <c r="C125" s="299"/>
      <c r="D125" s="299"/>
      <c r="E125" s="299"/>
      <c r="F125" s="299"/>
      <c r="G125" s="299"/>
      <c r="H125" s="299"/>
      <c r="I125" s="299"/>
      <c r="J125" s="299"/>
      <c r="K125" s="299"/>
      <c r="L125" s="299"/>
      <c r="M125" s="299"/>
      <c r="N125" s="299"/>
      <c r="O125" s="299"/>
      <c r="P125" s="239"/>
    </row>
    <row r="126" spans="2:16" ht="15" customHeight="1" x14ac:dyDescent="0.3">
      <c r="B126" s="352" t="s">
        <v>112</v>
      </c>
      <c r="C126" s="352"/>
      <c r="D126" s="352"/>
      <c r="E126" s="352"/>
      <c r="F126" s="352"/>
      <c r="G126" s="352"/>
      <c r="H126" s="352"/>
      <c r="I126" s="352"/>
      <c r="J126" s="352"/>
      <c r="K126" s="352"/>
      <c r="L126" s="352"/>
      <c r="M126" s="352"/>
      <c r="N126" s="352"/>
      <c r="O126" s="352"/>
      <c r="P126" s="239"/>
    </row>
    <row r="127" spans="2:16" ht="15" customHeight="1" x14ac:dyDescent="0.3">
      <c r="B127" s="352" t="s">
        <v>113</v>
      </c>
      <c r="C127" s="352"/>
      <c r="D127" s="352"/>
      <c r="E127" s="352"/>
      <c r="F127" s="352"/>
      <c r="G127" s="352"/>
      <c r="H127" s="352"/>
      <c r="I127" s="352"/>
      <c r="J127" s="352"/>
      <c r="K127" s="352"/>
      <c r="L127" s="352"/>
      <c r="M127" s="352"/>
      <c r="N127" s="352"/>
      <c r="O127" s="352"/>
      <c r="P127" s="239"/>
    </row>
    <row r="128" spans="2:16" ht="15" customHeight="1" x14ac:dyDescent="0.3">
      <c r="B128" s="352"/>
      <c r="C128" s="352"/>
      <c r="D128" s="352"/>
      <c r="E128" s="352"/>
      <c r="F128" s="352"/>
      <c r="G128" s="352"/>
      <c r="H128" s="352"/>
      <c r="I128" s="352"/>
      <c r="J128" s="352"/>
      <c r="K128" s="352"/>
      <c r="L128" s="352"/>
      <c r="M128" s="352"/>
      <c r="N128" s="352"/>
      <c r="O128" s="352"/>
      <c r="P128" s="284"/>
    </row>
    <row r="129" spans="2:16" ht="15" customHeight="1" x14ac:dyDescent="0.3">
      <c r="B129" s="352"/>
      <c r="C129" s="352"/>
      <c r="D129" s="352"/>
      <c r="E129" s="352"/>
      <c r="F129" s="352"/>
      <c r="G129" s="352"/>
      <c r="H129" s="352"/>
      <c r="I129" s="352"/>
      <c r="J129" s="352"/>
      <c r="K129" s="352"/>
      <c r="L129" s="352"/>
      <c r="M129" s="352"/>
      <c r="N129" s="352"/>
      <c r="O129" s="352"/>
      <c r="P129" s="239"/>
    </row>
    <row r="130" spans="2:16" ht="15" customHeight="1" x14ac:dyDescent="0.3">
      <c r="B130" s="8"/>
      <c r="C130" s="8"/>
      <c r="D130" s="8"/>
      <c r="P130" s="239"/>
    </row>
    <row r="131" spans="2:16" ht="15" customHeight="1" x14ac:dyDescent="0.3">
      <c r="B131" s="299" t="s">
        <v>114</v>
      </c>
      <c r="C131" s="299"/>
      <c r="D131" s="299"/>
      <c r="E131" s="299"/>
      <c r="F131" s="299"/>
      <c r="G131" s="299"/>
      <c r="H131" s="299"/>
      <c r="I131" s="299"/>
      <c r="J131" s="299"/>
      <c r="K131" s="299"/>
      <c r="L131" s="299"/>
      <c r="M131" s="299"/>
      <c r="N131" s="299"/>
      <c r="O131" s="299"/>
      <c r="P131" s="239"/>
    </row>
    <row r="132" spans="2:16" ht="15" customHeight="1" x14ac:dyDescent="0.3">
      <c r="P132" s="239"/>
    </row>
    <row r="133" spans="2:16" ht="24" customHeight="1" x14ac:dyDescent="0.3">
      <c r="B133" s="345"/>
      <c r="C133" s="345"/>
      <c r="D133" s="345"/>
      <c r="E133" s="345"/>
      <c r="F133" s="345"/>
      <c r="G133" s="345"/>
      <c r="H133" s="345"/>
      <c r="J133" s="353"/>
      <c r="K133" s="353"/>
      <c r="L133" s="353"/>
      <c r="M133" s="353"/>
      <c r="N133" s="353"/>
      <c r="O133" s="353"/>
      <c r="P133" s="239"/>
    </row>
    <row r="134" spans="2:16" ht="15" customHeight="1" x14ac:dyDescent="0.3">
      <c r="B134" s="344" t="s">
        <v>115</v>
      </c>
      <c r="C134" s="344"/>
      <c r="D134" s="344"/>
      <c r="E134" s="344"/>
      <c r="F134" s="344"/>
      <c r="G134" s="344"/>
      <c r="H134" s="344"/>
      <c r="J134" s="344" t="s">
        <v>116</v>
      </c>
      <c r="K134" s="344"/>
      <c r="L134" s="344"/>
      <c r="M134" s="344"/>
      <c r="N134" s="344"/>
      <c r="O134" s="344"/>
      <c r="P134" s="239"/>
    </row>
    <row r="135" spans="2:16" ht="15" customHeight="1" x14ac:dyDescent="0.3">
      <c r="P135" s="239"/>
    </row>
    <row r="136" spans="2:16" ht="15" customHeight="1" x14ac:dyDescent="0.3">
      <c r="P136" s="239"/>
    </row>
    <row r="137" spans="2:16" ht="15" customHeight="1" x14ac:dyDescent="0.3">
      <c r="P137" s="239"/>
    </row>
    <row r="138" spans="2:16" ht="15" customHeight="1" x14ac:dyDescent="0.3">
      <c r="P138" s="239"/>
    </row>
    <row r="139" spans="2:16" ht="15" customHeight="1" x14ac:dyDescent="0.3"/>
  </sheetData>
  <sheetProtection algorithmName="SHA-512" hashValue="CzAeC0XhsVj5yENW/aXvGKTLkuPVQBlZ1qFLFkp+fJHnc/QSSHe99JqR1fwSpZMYOIusRxw3ij5hr9kCbolM7A==" saltValue="CBD5oD59NuWj56NXnk+dQA==" spinCount="100000" sheet="1" objects="1" scenarios="1"/>
  <mergeCells count="140">
    <mergeCell ref="Q14:Q17"/>
    <mergeCell ref="R14:R17"/>
    <mergeCell ref="R19:R20"/>
    <mergeCell ref="Q19:Q20"/>
    <mergeCell ref="B6:O6"/>
    <mergeCell ref="B69:O69"/>
    <mergeCell ref="B67:O67"/>
    <mergeCell ref="B47:O48"/>
    <mergeCell ref="B45:O45"/>
    <mergeCell ref="B18:D18"/>
    <mergeCell ref="B20:D20"/>
    <mergeCell ref="B24:D24"/>
    <mergeCell ref="B26:D26"/>
    <mergeCell ref="E26:O26"/>
    <mergeCell ref="E33:O33"/>
    <mergeCell ref="E43:O43"/>
    <mergeCell ref="K40:O40"/>
    <mergeCell ref="I40:J40"/>
    <mergeCell ref="E40:H40"/>
    <mergeCell ref="B40:D40"/>
    <mergeCell ref="E14:F14"/>
    <mergeCell ref="G14:O14"/>
    <mergeCell ref="B62:O63"/>
    <mergeCell ref="B64:O65"/>
    <mergeCell ref="B102:O102"/>
    <mergeCell ref="H103:O103"/>
    <mergeCell ref="H104:O104"/>
    <mergeCell ref="H105:O105"/>
    <mergeCell ref="H106:O106"/>
    <mergeCell ref="B103:G103"/>
    <mergeCell ref="B104:G104"/>
    <mergeCell ref="B105:G105"/>
    <mergeCell ref="B106:G106"/>
    <mergeCell ref="I42:J42"/>
    <mergeCell ref="E42:H42"/>
    <mergeCell ref="B42:D42"/>
    <mergeCell ref="E37:G37"/>
    <mergeCell ref="I37:K37"/>
    <mergeCell ref="C77:O77"/>
    <mergeCell ref="C80:O80"/>
    <mergeCell ref="C83:O83"/>
    <mergeCell ref="B76:O76"/>
    <mergeCell ref="D55:E55"/>
    <mergeCell ref="D54:E54"/>
    <mergeCell ref="D51:E51"/>
    <mergeCell ref="F51:G51"/>
    <mergeCell ref="D52:E52"/>
    <mergeCell ref="F52:G52"/>
    <mergeCell ref="B54:C54"/>
    <mergeCell ref="D53:E53"/>
    <mergeCell ref="F55:G55"/>
    <mergeCell ref="F53:G53"/>
    <mergeCell ref="B50:C50"/>
    <mergeCell ref="D50:G50"/>
    <mergeCell ref="K42:O42"/>
    <mergeCell ref="J134:O134"/>
    <mergeCell ref="B133:H133"/>
    <mergeCell ref="B134:H134"/>
    <mergeCell ref="B107:G107"/>
    <mergeCell ref="B109:O110"/>
    <mergeCell ref="B111:O115"/>
    <mergeCell ref="B119:O119"/>
    <mergeCell ref="H107:O107"/>
    <mergeCell ref="B117:O117"/>
    <mergeCell ref="B121:O123"/>
    <mergeCell ref="B125:O125"/>
    <mergeCell ref="B126:O126"/>
    <mergeCell ref="B127:O129"/>
    <mergeCell ref="B131:O131"/>
    <mergeCell ref="J133:O133"/>
    <mergeCell ref="B87:O89"/>
    <mergeCell ref="C78:O79"/>
    <mergeCell ref="C81:O82"/>
    <mergeCell ref="C84:O85"/>
    <mergeCell ref="E20:O20"/>
    <mergeCell ref="E24:O24"/>
    <mergeCell ref="M37:O37"/>
    <mergeCell ref="E38:G38"/>
    <mergeCell ref="I38:K38"/>
    <mergeCell ref="M38:O38"/>
    <mergeCell ref="B37:D37"/>
    <mergeCell ref="H50:K50"/>
    <mergeCell ref="L50:O50"/>
    <mergeCell ref="J54:K54"/>
    <mergeCell ref="J55:K55"/>
    <mergeCell ref="N51:O51"/>
    <mergeCell ref="N52:O52"/>
    <mergeCell ref="H55:I55"/>
    <mergeCell ref="L53:M53"/>
    <mergeCell ref="L54:M54"/>
    <mergeCell ref="L51:M51"/>
    <mergeCell ref="B51:C51"/>
    <mergeCell ref="B52:C52"/>
    <mergeCell ref="B53:C53"/>
    <mergeCell ref="B91:O91"/>
    <mergeCell ref="B100:O100"/>
    <mergeCell ref="H51:I51"/>
    <mergeCell ref="B93:K93"/>
    <mergeCell ref="B57:O57"/>
    <mergeCell ref="B58:O59"/>
    <mergeCell ref="B60:O61"/>
    <mergeCell ref="N55:O55"/>
    <mergeCell ref="L93:O93"/>
    <mergeCell ref="B95:O95"/>
    <mergeCell ref="B96:O96"/>
    <mergeCell ref="B97:O98"/>
    <mergeCell ref="N53:O53"/>
    <mergeCell ref="N54:O54"/>
    <mergeCell ref="L52:M52"/>
    <mergeCell ref="H52:I52"/>
    <mergeCell ref="F54:G54"/>
    <mergeCell ref="B55:C55"/>
    <mergeCell ref="H53:I53"/>
    <mergeCell ref="H54:I54"/>
    <mergeCell ref="L55:M55"/>
    <mergeCell ref="J51:K51"/>
    <mergeCell ref="J52:K52"/>
    <mergeCell ref="J53:K53"/>
    <mergeCell ref="B2:O2"/>
    <mergeCell ref="B12:D12"/>
    <mergeCell ref="B28:D28"/>
    <mergeCell ref="B30:D30"/>
    <mergeCell ref="B32:D32"/>
    <mergeCell ref="I35:J35"/>
    <mergeCell ref="B35:D35"/>
    <mergeCell ref="E35:H35"/>
    <mergeCell ref="K35:O35"/>
    <mergeCell ref="E32:O32"/>
    <mergeCell ref="E28:O28"/>
    <mergeCell ref="E30:O30"/>
    <mergeCell ref="B10:D10"/>
    <mergeCell ref="B4:O4"/>
    <mergeCell ref="B8:O8"/>
    <mergeCell ref="B22:O22"/>
    <mergeCell ref="B14:D14"/>
    <mergeCell ref="E10:O10"/>
    <mergeCell ref="E12:O12"/>
    <mergeCell ref="B16:D16"/>
    <mergeCell ref="E18:O18"/>
    <mergeCell ref="E16:O16"/>
  </mergeCells>
  <conditionalFormatting sqref="D52:G55">
    <cfRule type="expression" dxfId="22" priority="9">
      <formula>OR(Licensing_Status="NFP_New_Licence",Licensing_Status="FP_New_Licence")</formula>
    </cfRule>
  </conditionalFormatting>
  <conditionalFormatting sqref="H52:K55 C71:O74 C78:O79 C81:O82 C84:O85 B87">
    <cfRule type="expression" dxfId="20" priority="1">
      <formula>Licensing_Status="FP_Existing_Licence_Opt_In"</formula>
    </cfRule>
  </conditionalFormatting>
  <conditionalFormatting sqref="K40">
    <cfRule type="expression" dxfId="18" priority="83">
      <formula>$E$40="No"</formula>
    </cfRule>
  </conditionalFormatting>
  <conditionalFormatting sqref="K42">
    <cfRule type="expression" dxfId="17" priority="84">
      <formula>$E$42="No"</formula>
    </cfRule>
  </conditionalFormatting>
  <conditionalFormatting sqref="Q14:R17">
    <cfRule type="expression" dxfId="16" priority="3">
      <formula>OR(ISBLANK($E$14),$E$14="December")</formula>
    </cfRule>
  </conditionalFormatting>
  <conditionalFormatting sqref="Q19:R20">
    <cfRule type="expression" dxfId="15" priority="2">
      <formula>NOT(AND($Q$14="If you need an exemption, choose from the dropdown. Peel will determine if the exemption can be granted",$R$14="Other"))</formula>
    </cfRule>
  </conditionalFormatting>
  <dataValidations count="5">
    <dataValidation type="list" allowBlank="1" showInputMessage="1" showErrorMessage="1" sqref="I37:K37" xr:uid="{053D75D8-5869-4E19-909D-BC8179BEDBB8}">
      <formula1>INDIRECT($E$37)</formula1>
    </dataValidation>
    <dataValidation type="whole" allowBlank="1" showInputMessage="1" showErrorMessage="1" sqref="F52:G52 F53:G53 F54:G54" xr:uid="{9F97A06D-3F50-4051-ADC7-315CBA4FE09E}">
      <formula1>0</formula1>
      <formula2>D52</formula2>
    </dataValidation>
    <dataValidation type="whole" allowBlank="1" showInputMessage="1" showErrorMessage="1" sqref="C73:N73" xr:uid="{8D7EC2C5-76B7-4A15-821D-A21DAEC8D520}">
      <formula1>0</formula1>
      <formula2>$H$54</formula2>
    </dataValidation>
    <dataValidation type="whole" allowBlank="1" showInputMessage="1" showErrorMessage="1" sqref="C71:N71" xr:uid="{CE92E928-A833-4FF7-A0C8-5CB2B0EAAB7E}">
      <formula1>0</formula1>
      <formula2>$H$52</formula2>
    </dataValidation>
    <dataValidation type="whole" allowBlank="1" showInputMessage="1" showErrorMessage="1" sqref="C72:N72" xr:uid="{933534E0-770E-4D46-8841-E6A8A7D3E0D2}">
      <formula1>0</formula1>
      <formula2>$H$53</formula2>
    </dataValidation>
  </dataValidations>
  <hyperlinks>
    <hyperlink ref="G14:O14" r:id="rId1" display="Your fiscal year end must be December unless approved for a valid exception. See Section 2.2 of Peel's 2025 CWELCC funding guideline for more info on fiscal year end requirements" xr:uid="{08CB6333-95F0-4350-AA82-52551F003342}"/>
    <hyperlink ref="B6:O6" r:id="rId2" display="Before completing this application, please ensure you have read and understood Peel Region's 2025 CWELCC funding guideline" xr:uid="{AF1C8493-F5DF-4226-B810-217B434945F4}"/>
  </hyperlinks>
  <pageMargins left="0.7" right="0.7" top="0.75" bottom="0.75" header="0.3" footer="0.3"/>
  <pageSetup orientation="portrait" r:id="rId3"/>
  <drawing r:id="rId4"/>
  <extLst>
    <ext xmlns:x14="http://schemas.microsoft.com/office/spreadsheetml/2009/9/main" uri="{78C0D931-6437-407d-A8EE-F0AAD7539E65}">
      <x14:conditionalFormattings>
        <x14:conditionalFormatting xmlns:xm="http://schemas.microsoft.com/office/excel/2006/main">
          <x14:cfRule type="expression" priority="78" id="{20221184-D1DB-4D67-BE1A-73EAC1EC9D34}">
            <xm:f>Dropdowns!$B$31</xm:f>
            <x14:dxf>
              <font>
                <color rgb="FFC00000"/>
              </font>
              <fill>
                <patternFill>
                  <bgColor rgb="FFFFCCCC"/>
                </patternFill>
              </fill>
            </x14:dxf>
          </x14:cfRule>
          <xm:sqref>E14</xm:sqref>
        </x14:conditionalFormatting>
        <x14:conditionalFormatting xmlns:xm="http://schemas.microsoft.com/office/excel/2006/main">
          <x14:cfRule type="expression" priority="82" id="{6D76CF07-EABC-4D97-962B-DD4D12F13363}">
            <xm:f>NOT(OR($E$35=Dropdowns!$C$22,ISBLANK($E$35)))</xm:f>
            <x14:dxf>
              <font>
                <color theme="0" tint="-4.9989318521683403E-2"/>
              </font>
              <fill>
                <patternFill patternType="gray0625">
                  <fgColor theme="0" tint="-0.14996795556505021"/>
                  <bgColor theme="0" tint="-4.9989318521683403E-2"/>
                </patternFill>
              </fill>
            </x14:dxf>
          </x14:cfRule>
          <xm:sqref>K35</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39E64D92-7009-47E1-A83E-D9C20D6C39A8}">
          <x14:formula1>
            <xm:f>Dropdowns!$B$18:$B$29</xm:f>
          </x14:formula1>
          <xm:sqref>E14</xm:sqref>
        </x14:dataValidation>
        <x14:dataValidation type="list" allowBlank="1" showInputMessage="1" showErrorMessage="1" xr:uid="{07D68895-6383-435E-A9DB-61E6CAF8B8E3}">
          <x14:formula1>
            <xm:f>Dropdowns!$C$18:$C$22</xm:f>
          </x14:formula1>
          <xm:sqref>E35</xm:sqref>
        </x14:dataValidation>
        <x14:dataValidation type="list" allowBlank="1" showInputMessage="1" showErrorMessage="1" xr:uid="{1DDC4B15-0759-4950-993B-B4C23DE912D9}">
          <x14:formula1>
            <xm:f>Dropdowns!$D$18:$D$19</xm:f>
          </x14:formula1>
          <xm:sqref>E40 E42</xm:sqref>
        </x14:dataValidation>
        <x14:dataValidation type="list" allowBlank="1" showInputMessage="1" showErrorMessage="1" xr:uid="{678371D5-FA88-479D-8D4C-F31D24276E6B}">
          <x14:formula1>
            <xm:f>Dropdowns!$H$17:$S$17</xm:f>
          </x14:formula1>
          <xm:sqref>E37:G37</xm:sqref>
        </x14:dataValidation>
        <x14:dataValidation type="list" allowBlank="1" showInputMessage="1" showErrorMessage="1" xr:uid="{1327A6E0-1406-4863-9B87-D1B8001E6F74}">
          <x14:formula1>
            <xm:f>Dropdowns!$T$18:$T$19</xm:f>
          </x14:formula1>
          <xm:sqref>M37:O37</xm:sqref>
        </x14:dataValidation>
        <x14:dataValidation type="list" allowBlank="1" showInputMessage="1" showErrorMessage="1" xr:uid="{68B0B483-225C-4069-AD3A-CA24C34AD83D}">
          <x14:formula1>
            <xm:f>Dropdowns!$F$18:$F$23</xm:f>
          </x14:formula1>
          <xm:sqref>R14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1F280-096E-45AA-9198-E9FF9E02E92F}">
  <sheetPr codeName="Sheet5">
    <tabColor theme="7" tint="0.39997558519241921"/>
  </sheetPr>
  <dimension ref="B2:H51"/>
  <sheetViews>
    <sheetView showGridLines="0" workbookViewId="0">
      <selection activeCell="F10" sqref="F10"/>
    </sheetView>
  </sheetViews>
  <sheetFormatPr defaultColWidth="8.88671875" defaultRowHeight="15.6" x14ac:dyDescent="0.3"/>
  <cols>
    <col min="1" max="1" width="5.88671875" style="3" customWidth="1"/>
    <col min="2" max="2" width="21.109375" style="3" customWidth="1"/>
    <col min="3" max="3" width="35.44140625" style="3" customWidth="1"/>
    <col min="4" max="6" width="12.88671875" style="3" customWidth="1"/>
    <col min="7" max="7" width="5.88671875" style="3" customWidth="1"/>
    <col min="8" max="15" width="8.88671875" style="3" customWidth="1"/>
    <col min="16" max="16384" width="8.88671875" style="3"/>
  </cols>
  <sheetData>
    <row r="2" spans="2:7" ht="28.95" customHeight="1" x14ac:dyDescent="0.3">
      <c r="B2" s="296" t="s">
        <v>117</v>
      </c>
      <c r="C2" s="296"/>
      <c r="D2" s="296"/>
      <c r="E2" s="296"/>
      <c r="F2" s="296"/>
    </row>
    <row r="4" spans="2:7" ht="34.950000000000003" customHeight="1" x14ac:dyDescent="0.3">
      <c r="B4" s="308" t="str">
        <f>'1. Program Description'!$B$6</f>
        <v>Please fill out all green cells. Failure to submit a complete application will result in delays in processing your request</v>
      </c>
      <c r="C4" s="308"/>
      <c r="D4" s="308"/>
      <c r="E4" s="308"/>
      <c r="F4" s="308"/>
      <c r="G4" s="8"/>
    </row>
    <row r="6" spans="2:7" x14ac:dyDescent="0.3">
      <c r="B6" s="253" t="s">
        <v>118</v>
      </c>
      <c r="C6" s="386" t="str">
        <f>IF(ISBLANK('2. Provider Info'!$E$24),"",'2. Provider Info'!$E$24)</f>
        <v/>
      </c>
      <c r="D6" s="387"/>
      <c r="E6" s="387"/>
      <c r="F6" s="388"/>
    </row>
    <row r="8" spans="2:7" ht="28.95" customHeight="1" x14ac:dyDescent="0.3">
      <c r="B8" s="309" t="s">
        <v>119</v>
      </c>
      <c r="C8" s="309"/>
      <c r="D8" s="309"/>
      <c r="E8" s="309"/>
      <c r="F8" s="309"/>
    </row>
    <row r="10" spans="2:7" ht="17.399999999999999" x14ac:dyDescent="0.3">
      <c r="B10" s="297" t="s">
        <v>120</v>
      </c>
      <c r="C10" s="297"/>
      <c r="D10" s="297"/>
      <c r="E10" s="297"/>
      <c r="F10" s="17"/>
    </row>
    <row r="12" spans="2:7" x14ac:dyDescent="0.3">
      <c r="B12" s="149" t="s">
        <v>121</v>
      </c>
      <c r="C12" s="150"/>
      <c r="D12" s="150"/>
      <c r="E12" s="150"/>
      <c r="F12" s="151"/>
    </row>
    <row r="13" spans="2:7" x14ac:dyDescent="0.3">
      <c r="B13" s="377" t="s">
        <v>122</v>
      </c>
      <c r="C13" s="378"/>
      <c r="D13" s="378"/>
      <c r="E13" s="378"/>
      <c r="F13" s="379"/>
    </row>
    <row r="14" spans="2:7" x14ac:dyDescent="0.3">
      <c r="B14" s="377"/>
      <c r="C14" s="378"/>
      <c r="D14" s="378"/>
      <c r="E14" s="378"/>
      <c r="F14" s="379"/>
    </row>
    <row r="15" spans="2:7" x14ac:dyDescent="0.3">
      <c r="B15" s="377" t="s">
        <v>123</v>
      </c>
      <c r="C15" s="378"/>
      <c r="D15" s="378"/>
      <c r="E15" s="378"/>
      <c r="F15" s="379"/>
    </row>
    <row r="16" spans="2:7" x14ac:dyDescent="0.3">
      <c r="B16" s="392"/>
      <c r="C16" s="393"/>
      <c r="D16" s="393"/>
      <c r="E16" s="393"/>
      <c r="F16" s="394"/>
    </row>
    <row r="17" spans="2:6" ht="27.6" customHeight="1" x14ac:dyDescent="0.3"/>
    <row r="18" spans="2:6" ht="28.95" customHeight="1" x14ac:dyDescent="0.3">
      <c r="B18" s="309" t="s">
        <v>124</v>
      </c>
      <c r="C18" s="309"/>
      <c r="D18" s="309"/>
      <c r="E18" s="309"/>
      <c r="F18" s="309"/>
    </row>
    <row r="20" spans="2:6" ht="46.8" x14ac:dyDescent="0.3">
      <c r="B20" s="395"/>
      <c r="C20" s="396"/>
      <c r="D20" s="251" t="s">
        <v>125</v>
      </c>
      <c r="E20" s="251" t="s">
        <v>126</v>
      </c>
      <c r="F20" s="251" t="s">
        <v>127</v>
      </c>
    </row>
    <row r="21" spans="2:6" ht="30" customHeight="1" x14ac:dyDescent="0.3">
      <c r="B21" s="397" t="s">
        <v>128</v>
      </c>
      <c r="C21" s="398"/>
      <c r="D21" s="17"/>
      <c r="E21" s="17"/>
      <c r="F21" s="17"/>
    </row>
    <row r="22" spans="2:6" ht="30" customHeight="1" x14ac:dyDescent="0.3">
      <c r="B22" s="346" t="s">
        <v>129</v>
      </c>
      <c r="C22" s="348"/>
      <c r="D22" s="17"/>
      <c r="E22" s="17"/>
      <c r="F22" s="17"/>
    </row>
    <row r="23" spans="2:6" ht="30" customHeight="1" x14ac:dyDescent="0.3">
      <c r="B23" s="397" t="s">
        <v>130</v>
      </c>
      <c r="C23" s="398"/>
      <c r="D23" s="17"/>
      <c r="E23" s="17"/>
      <c r="F23" s="17"/>
    </row>
    <row r="24" spans="2:6" ht="30" customHeight="1" x14ac:dyDescent="0.3">
      <c r="B24" s="397" t="s">
        <v>11</v>
      </c>
      <c r="C24" s="398"/>
      <c r="D24" s="17"/>
      <c r="E24" s="17"/>
      <c r="F24" s="17"/>
    </row>
    <row r="25" spans="2:6" ht="30" customHeight="1" x14ac:dyDescent="0.3">
      <c r="B25" s="397" t="s">
        <v>131</v>
      </c>
      <c r="C25" s="398"/>
      <c r="D25" s="17"/>
      <c r="E25" s="17"/>
      <c r="F25" s="17"/>
    </row>
    <row r="26" spans="2:6" ht="30" customHeight="1" x14ac:dyDescent="0.3">
      <c r="B26" s="397" t="s">
        <v>132</v>
      </c>
      <c r="C26" s="398"/>
      <c r="D26" s="152"/>
      <c r="E26" s="152"/>
      <c r="F26" s="152"/>
    </row>
    <row r="27" spans="2:6" ht="30" customHeight="1" x14ac:dyDescent="0.3">
      <c r="B27" s="399" t="s">
        <v>133</v>
      </c>
      <c r="C27" s="400"/>
      <c r="D27" s="17"/>
      <c r="E27" s="252" t="str">
        <f t="shared" ref="E27:E35" si="0">IF(D27="Yes",1,"")</f>
        <v/>
      </c>
      <c r="F27" s="17"/>
    </row>
    <row r="28" spans="2:6" ht="30" customHeight="1" x14ac:dyDescent="0.3">
      <c r="B28" s="399" t="s">
        <v>134</v>
      </c>
      <c r="C28" s="400"/>
      <c r="D28" s="17"/>
      <c r="E28" s="252" t="str">
        <f t="shared" si="0"/>
        <v/>
      </c>
      <c r="F28" s="17"/>
    </row>
    <row r="29" spans="2:6" ht="30" customHeight="1" x14ac:dyDescent="0.3">
      <c r="B29" s="399" t="s">
        <v>135</v>
      </c>
      <c r="C29" s="400"/>
      <c r="D29" s="17"/>
      <c r="E29" s="252" t="str">
        <f t="shared" si="0"/>
        <v/>
      </c>
      <c r="F29" s="17"/>
    </row>
    <row r="30" spans="2:6" ht="30" customHeight="1" x14ac:dyDescent="0.3">
      <c r="B30" s="399" t="s">
        <v>136</v>
      </c>
      <c r="C30" s="400"/>
      <c r="D30" s="17"/>
      <c r="E30" s="252" t="str">
        <f t="shared" si="0"/>
        <v/>
      </c>
      <c r="F30" s="17"/>
    </row>
    <row r="31" spans="2:6" ht="30" customHeight="1" x14ac:dyDescent="0.3">
      <c r="B31" s="399" t="s">
        <v>137</v>
      </c>
      <c r="C31" s="400"/>
      <c r="D31" s="17"/>
      <c r="E31" s="252" t="str">
        <f t="shared" si="0"/>
        <v/>
      </c>
      <c r="F31" s="17"/>
    </row>
    <row r="32" spans="2:6" ht="30" customHeight="1" x14ac:dyDescent="0.3">
      <c r="B32" s="399" t="s">
        <v>138</v>
      </c>
      <c r="C32" s="400"/>
      <c r="D32" s="17"/>
      <c r="E32" s="252" t="str">
        <f t="shared" si="0"/>
        <v/>
      </c>
      <c r="F32" s="17"/>
    </row>
    <row r="33" spans="2:8" ht="30" customHeight="1" x14ac:dyDescent="0.3">
      <c r="B33" s="399" t="s">
        <v>139</v>
      </c>
      <c r="C33" s="400"/>
      <c r="D33" s="17"/>
      <c r="E33" s="252" t="str">
        <f t="shared" si="0"/>
        <v/>
      </c>
      <c r="F33" s="17"/>
    </row>
    <row r="34" spans="2:8" ht="30" customHeight="1" x14ac:dyDescent="0.3">
      <c r="B34" s="399" t="s">
        <v>140</v>
      </c>
      <c r="C34" s="400"/>
      <c r="D34" s="17"/>
      <c r="E34" s="252" t="str">
        <f t="shared" si="0"/>
        <v/>
      </c>
      <c r="F34" s="17"/>
    </row>
    <row r="35" spans="2:8" ht="30" customHeight="1" x14ac:dyDescent="0.3">
      <c r="B35" s="399" t="s">
        <v>141</v>
      </c>
      <c r="C35" s="400"/>
      <c r="D35" s="17"/>
      <c r="E35" s="252" t="str">
        <f t="shared" si="0"/>
        <v/>
      </c>
      <c r="F35" s="17"/>
    </row>
    <row r="36" spans="2:8" ht="30" customHeight="1" x14ac:dyDescent="0.3">
      <c r="B36" s="397" t="s">
        <v>26</v>
      </c>
      <c r="C36" s="398"/>
      <c r="D36" s="152"/>
      <c r="E36" s="17"/>
      <c r="F36" s="17"/>
    </row>
    <row r="37" spans="2:8" ht="30" customHeight="1" x14ac:dyDescent="0.3">
      <c r="B37" s="401" t="s">
        <v>142</v>
      </c>
      <c r="C37" s="402"/>
      <c r="D37" s="153"/>
      <c r="E37" s="250">
        <f>SUM(E21:E36)</f>
        <v>0</v>
      </c>
      <c r="F37" s="153"/>
    </row>
    <row r="38" spans="2:8" ht="30" customHeight="1" x14ac:dyDescent="0.3">
      <c r="B38" s="401" t="s">
        <v>143</v>
      </c>
      <c r="C38" s="402"/>
      <c r="D38" s="153"/>
      <c r="E38" s="250">
        <f>SUMIFS(E21:E36,F21:F36,"Yes")</f>
        <v>0</v>
      </c>
      <c r="F38" s="153"/>
      <c r="H38" s="190" t="s">
        <v>144</v>
      </c>
    </row>
    <row r="40" spans="2:8" x14ac:dyDescent="0.3">
      <c r="B40" s="154" t="s">
        <v>96</v>
      </c>
      <c r="C40" s="155"/>
      <c r="D40" s="155"/>
      <c r="E40" s="155"/>
      <c r="F40" s="156"/>
    </row>
    <row r="41" spans="2:8" x14ac:dyDescent="0.3">
      <c r="B41" s="315" t="s">
        <v>416</v>
      </c>
      <c r="C41" s="316"/>
      <c r="D41" s="316"/>
      <c r="E41" s="316"/>
      <c r="F41" s="317"/>
    </row>
    <row r="42" spans="2:8" x14ac:dyDescent="0.3">
      <c r="B42" s="315"/>
      <c r="C42" s="316"/>
      <c r="D42" s="316"/>
      <c r="E42" s="316"/>
      <c r="F42" s="317"/>
    </row>
    <row r="43" spans="2:8" x14ac:dyDescent="0.3">
      <c r="B43" s="315"/>
      <c r="C43" s="316"/>
      <c r="D43" s="316"/>
      <c r="E43" s="316"/>
      <c r="F43" s="317"/>
    </row>
    <row r="44" spans="2:8" x14ac:dyDescent="0.3">
      <c r="B44" s="315" t="s">
        <v>145</v>
      </c>
      <c r="C44" s="316"/>
      <c r="D44" s="316"/>
      <c r="E44" s="316"/>
      <c r="F44" s="317"/>
    </row>
    <row r="45" spans="2:8" x14ac:dyDescent="0.3">
      <c r="B45" s="325"/>
      <c r="C45" s="326"/>
      <c r="D45" s="326"/>
      <c r="E45" s="326"/>
      <c r="F45" s="327"/>
    </row>
    <row r="47" spans="2:8" ht="31.2" x14ac:dyDescent="0.3">
      <c r="B47" s="8" t="s">
        <v>146</v>
      </c>
      <c r="C47" s="8"/>
    </row>
    <row r="48" spans="2:8" ht="48" customHeight="1" x14ac:dyDescent="0.3">
      <c r="B48" s="389"/>
      <c r="C48" s="390"/>
      <c r="D48" s="390"/>
      <c r="E48" s="390"/>
      <c r="F48" s="391"/>
    </row>
    <row r="51" s="3" customFormat="1" ht="30" customHeight="1" x14ac:dyDescent="0.3"/>
  </sheetData>
  <sheetProtection algorithmName="SHA-512" hashValue="/54m1lPWo6WP4wtwNFIVewCwQEpq7MEW3kAtzv6YB5gow134pP3xrBdurDWAKnGr/nQbQBgu1UY0BsonL8xTOQ==" saltValue="Pm++fUiLnDd1zNRB53tjlA==" spinCount="100000" sheet="1" objects="1" scenarios="1"/>
  <mergeCells count="30">
    <mergeCell ref="B27:C27"/>
    <mergeCell ref="B38:C38"/>
    <mergeCell ref="B8:F8"/>
    <mergeCell ref="B30:C30"/>
    <mergeCell ref="B31:C31"/>
    <mergeCell ref="B32:C32"/>
    <mergeCell ref="B33:C33"/>
    <mergeCell ref="B34:C34"/>
    <mergeCell ref="B10:E10"/>
    <mergeCell ref="B28:C28"/>
    <mergeCell ref="B29:C29"/>
    <mergeCell ref="B35:C35"/>
    <mergeCell ref="B36:C36"/>
    <mergeCell ref="B37:C37"/>
    <mergeCell ref="B41:F43"/>
    <mergeCell ref="B2:F2"/>
    <mergeCell ref="B4:F4"/>
    <mergeCell ref="C6:F6"/>
    <mergeCell ref="B48:F48"/>
    <mergeCell ref="B18:F18"/>
    <mergeCell ref="B13:F14"/>
    <mergeCell ref="B15:F16"/>
    <mergeCell ref="B44:F45"/>
    <mergeCell ref="B20:C20"/>
    <mergeCell ref="B21:C21"/>
    <mergeCell ref="B22:C22"/>
    <mergeCell ref="B23:C23"/>
    <mergeCell ref="B24:C24"/>
    <mergeCell ref="B25:C25"/>
    <mergeCell ref="B26:C26"/>
  </mergeCells>
  <conditionalFormatting sqref="E38">
    <cfRule type="cellIs" dxfId="14" priority="2" operator="greaterThan">
      <formula>20</formula>
    </cfRule>
  </conditionalFormatting>
  <conditionalFormatting sqref="E21:F25 E27:F36">
    <cfRule type="expression" dxfId="13" priority="5">
      <formula>$D21="No"</formula>
    </cfRule>
  </conditionalFormatting>
  <conditionalFormatting sqref="H38">
    <cfRule type="expression" dxfId="12" priority="1">
      <formula>$E$38&lt;=20</formula>
    </cfRule>
  </conditionalFormatting>
  <dataValidations disablePrompts="1" count="1">
    <dataValidation type="whole" operator="greaterThan" allowBlank="1" showInputMessage="1" showErrorMessage="1" sqref="E21:E25" xr:uid="{5514ABAE-2A43-412D-B0BD-36803600FBAB}">
      <formula1>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6D9B99F-3BC8-451A-9EFB-F81611A7C364}">
          <x14:formula1>
            <xm:f>Dropdowns!$B$36:$B$37</xm:f>
          </x14:formula1>
          <xm:sqref>D21:D25 F27:F36 F21:F25 D27:D35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F2B0D-0B6C-4F06-98DF-0C2BA439F87F}">
  <sheetPr codeName="Sheet6">
    <tabColor theme="7" tint="0.39997558519241921"/>
  </sheetPr>
  <dimension ref="B2:X97"/>
  <sheetViews>
    <sheetView showGridLines="0" workbookViewId="0"/>
  </sheetViews>
  <sheetFormatPr defaultColWidth="8.88671875" defaultRowHeight="15.6" x14ac:dyDescent="0.3"/>
  <cols>
    <col min="1" max="2" width="5.88671875" style="3" customWidth="1"/>
    <col min="3" max="3" width="18.33203125" style="3" customWidth="1"/>
    <col min="4" max="4" width="12.6640625" style="3" customWidth="1"/>
    <col min="5" max="5" width="20.6640625" style="7" customWidth="1"/>
    <col min="6" max="6" width="10.6640625" style="3" customWidth="1"/>
    <col min="7" max="7" width="5.88671875" style="3" customWidth="1"/>
    <col min="8" max="9" width="10.6640625" style="3" customWidth="1"/>
    <col min="10" max="10" width="16.6640625" style="3" customWidth="1"/>
    <col min="11" max="11" width="10.6640625" style="3" customWidth="1"/>
    <col min="12" max="12" width="5.88671875" style="3" customWidth="1"/>
    <col min="13" max="13" width="27.5546875" style="3" customWidth="1"/>
    <col min="14" max="14" width="20.6640625" style="3" customWidth="1"/>
    <col min="15" max="15" width="8.88671875" style="3"/>
    <col min="16" max="16" width="13.44140625" style="3" customWidth="1"/>
    <col min="17" max="16384" width="8.88671875" style="3"/>
  </cols>
  <sheetData>
    <row r="2" spans="2:24" ht="28.8" x14ac:dyDescent="0.3">
      <c r="B2" s="403" t="s">
        <v>147</v>
      </c>
      <c r="C2" s="403"/>
      <c r="D2" s="403"/>
      <c r="E2" s="403"/>
      <c r="F2" s="403"/>
      <c r="G2" s="403"/>
      <c r="H2" s="403"/>
      <c r="I2" s="403"/>
      <c r="J2" s="403"/>
      <c r="K2" s="403"/>
      <c r="L2" s="403"/>
      <c r="M2" s="403"/>
      <c r="N2" s="403"/>
      <c r="O2" s="96"/>
      <c r="Q2" s="96"/>
      <c r="R2" s="96"/>
      <c r="S2" s="96"/>
      <c r="T2" s="96"/>
      <c r="U2" s="96"/>
      <c r="V2" s="96"/>
      <c r="W2" s="96"/>
      <c r="X2" s="96"/>
    </row>
    <row r="4" spans="2:24" x14ac:dyDescent="0.3">
      <c r="B4" s="350" t="s">
        <v>148</v>
      </c>
      <c r="C4" s="350"/>
      <c r="D4" s="350"/>
      <c r="E4" s="350"/>
      <c r="F4" s="350"/>
      <c r="G4" s="350"/>
      <c r="H4" s="350"/>
      <c r="I4" s="350"/>
      <c r="J4" s="350"/>
      <c r="K4" s="350"/>
      <c r="L4" s="350"/>
      <c r="M4" s="350"/>
      <c r="N4" s="350"/>
    </row>
    <row r="6" spans="2:24" x14ac:dyDescent="0.3">
      <c r="B6" s="404" t="s">
        <v>486</v>
      </c>
      <c r="C6" s="404"/>
      <c r="D6" s="404"/>
      <c r="E6" s="404"/>
      <c r="F6" s="404"/>
      <c r="G6" s="404"/>
      <c r="H6" s="404"/>
      <c r="I6" s="404"/>
      <c r="J6" s="404"/>
      <c r="K6" s="404"/>
      <c r="L6" s="404"/>
      <c r="M6" s="404"/>
      <c r="N6" s="404"/>
    </row>
    <row r="7" spans="2:24" x14ac:dyDescent="0.3">
      <c r="B7" s="404"/>
      <c r="C7" s="404"/>
      <c r="D7" s="404"/>
      <c r="E7" s="404"/>
      <c r="F7" s="404"/>
      <c r="G7" s="404"/>
      <c r="H7" s="404"/>
      <c r="I7" s="404"/>
      <c r="J7" s="404"/>
      <c r="K7" s="404"/>
      <c r="L7" s="404"/>
      <c r="M7" s="404"/>
      <c r="N7" s="404"/>
    </row>
    <row r="8" spans="2:24" x14ac:dyDescent="0.3">
      <c r="B8" s="404"/>
      <c r="C8" s="404"/>
      <c r="D8" s="404"/>
      <c r="E8" s="404"/>
      <c r="F8" s="404"/>
      <c r="G8" s="404"/>
      <c r="H8" s="404"/>
      <c r="I8" s="404"/>
      <c r="J8" s="404"/>
      <c r="K8" s="404"/>
      <c r="L8" s="404"/>
      <c r="M8" s="404"/>
      <c r="N8" s="404"/>
    </row>
    <row r="9" spans="2:24" x14ac:dyDescent="0.3">
      <c r="B9" s="21"/>
      <c r="C9" s="21"/>
      <c r="D9" s="21"/>
      <c r="E9" s="38"/>
      <c r="F9" s="21"/>
      <c r="G9" s="21"/>
      <c r="H9" s="21"/>
      <c r="I9" s="21"/>
      <c r="J9" s="21"/>
      <c r="K9" s="21"/>
      <c r="L9" s="21"/>
      <c r="M9" s="21"/>
      <c r="N9" s="21"/>
    </row>
    <row r="10" spans="2:24" ht="15.6" customHeight="1" x14ac:dyDescent="0.3">
      <c r="B10" s="101" t="s">
        <v>118</v>
      </c>
      <c r="C10" s="101"/>
      <c r="D10" s="419" t="str">
        <f>IF(ISBLANK('2. Provider Info'!E24),"",'2. Provider Info'!E24)</f>
        <v/>
      </c>
      <c r="E10" s="419"/>
      <c r="F10" s="419"/>
      <c r="G10" s="419"/>
    </row>
    <row r="11" spans="2:24" x14ac:dyDescent="0.3">
      <c r="B11" s="101" t="s">
        <v>149</v>
      </c>
      <c r="C11" s="101"/>
      <c r="D11" s="419" t="str">
        <f>IF(OR(Licensing_Status="NFP_New_Licence",Licensing_Status="FP_New_Licence"),"Expansion - New site",
IF(OR(Licensing_Status="NFP_Existing_Licence_Expansion",Licensing_Status="FP_Existing_CWELCC_Licence_Expansion",Licensing_Status="FP_Existing_Licence_Opt_In_Expansion"),"Expansion - Existing site",
IF(Licensing_Status="FP_Existing_Licence_Opt_In","Existing site",
"")))</f>
        <v/>
      </c>
      <c r="E11" s="419"/>
      <c r="F11" s="419"/>
      <c r="G11" s="419"/>
    </row>
    <row r="12" spans="2:24" x14ac:dyDescent="0.3">
      <c r="B12" s="101" t="s">
        <v>150</v>
      </c>
      <c r="C12" s="101"/>
      <c r="D12" s="419" t="str">
        <f>IF(ISBLANK('3. Service &amp; Closure Days'!F10),"",'3. Service &amp; Closure Days'!F10)</f>
        <v/>
      </c>
      <c r="E12" s="419"/>
      <c r="F12" s="419"/>
      <c r="G12" s="419"/>
    </row>
    <row r="14" spans="2:24" ht="15.6" customHeight="1" x14ac:dyDescent="0.3">
      <c r="B14" s="405" t="s">
        <v>151</v>
      </c>
      <c r="C14" s="405"/>
      <c r="D14" s="418" t="s">
        <v>70</v>
      </c>
      <c r="E14" s="428" t="s">
        <v>152</v>
      </c>
      <c r="F14" s="418" t="s">
        <v>153</v>
      </c>
      <c r="G14" s="418"/>
    </row>
    <row r="15" spans="2:24" x14ac:dyDescent="0.3">
      <c r="B15" s="405"/>
      <c r="C15" s="405"/>
      <c r="D15" s="418"/>
      <c r="E15" s="429"/>
      <c r="F15" s="418"/>
      <c r="G15" s="418"/>
    </row>
    <row r="16" spans="2:24" x14ac:dyDescent="0.3">
      <c r="B16" s="405"/>
      <c r="C16" s="405"/>
      <c r="D16" s="418"/>
      <c r="E16" s="430"/>
      <c r="F16" s="418"/>
      <c r="G16" s="418"/>
    </row>
    <row r="17" spans="2:19" x14ac:dyDescent="0.3">
      <c r="B17" s="427" t="s">
        <v>74</v>
      </c>
      <c r="C17" s="427"/>
      <c r="D17" s="272">
        <f>IF(Licensing_Status="FP_Existing_Licence_Opt_In",'2. Provider Info'!D52,'2. Provider Info'!H52)</f>
        <v>0</v>
      </c>
      <c r="E17" s="136">
        <f>IF(Licensing_Status="FP_Existing_Licence_Opt_In",'2. Provider Info'!F52,'2. Provider Info'!J52)</f>
        <v>0</v>
      </c>
      <c r="F17" s="412">
        <v>22</v>
      </c>
      <c r="G17" s="412"/>
      <c r="H17" s="23"/>
      <c r="O17" s="23"/>
      <c r="P17" s="23"/>
      <c r="Q17" s="23"/>
      <c r="R17" s="23"/>
      <c r="S17" s="23"/>
    </row>
    <row r="18" spans="2:19" x14ac:dyDescent="0.3">
      <c r="B18" s="427" t="s">
        <v>75</v>
      </c>
      <c r="C18" s="427"/>
      <c r="D18" s="272">
        <f>IF(Licensing_Status="FP_Existing_Licence_Opt_In",'2. Provider Info'!D53,'2. Provider Info'!H53)</f>
        <v>0</v>
      </c>
      <c r="E18" s="236">
        <f>IF(Licensing_Status="FP_Existing_Licence_Opt_In",'2. Provider Info'!F53,'2. Provider Info'!J53)</f>
        <v>0</v>
      </c>
      <c r="F18" s="412">
        <v>22</v>
      </c>
      <c r="G18" s="412"/>
    </row>
    <row r="19" spans="2:19" x14ac:dyDescent="0.3">
      <c r="B19" s="427" t="s">
        <v>76</v>
      </c>
      <c r="C19" s="427"/>
      <c r="D19" s="272">
        <f>IF(Licensing_Status="FP_Existing_Licence_Opt_In",'2. Provider Info'!D54,'2. Provider Info'!H54)</f>
        <v>0</v>
      </c>
      <c r="E19" s="236">
        <f>IF(Licensing_Status="FP_Existing_Licence_Opt_In",'2. Provider Info'!F54,'2. Provider Info'!J54)</f>
        <v>0</v>
      </c>
      <c r="F19" s="412">
        <v>22</v>
      </c>
      <c r="G19" s="412"/>
    </row>
    <row r="20" spans="2:19" x14ac:dyDescent="0.3">
      <c r="B20" s="427" t="s">
        <v>77</v>
      </c>
      <c r="C20" s="427"/>
      <c r="D20" s="98">
        <f>SUM(D17:D19)</f>
        <v>0</v>
      </c>
      <c r="E20" s="136">
        <f>SUM(E17:E19)</f>
        <v>0</v>
      </c>
      <c r="F20" s="412" t="s">
        <v>154</v>
      </c>
      <c r="G20" s="412"/>
    </row>
    <row r="23" spans="2:19" ht="15.6" customHeight="1" x14ac:dyDescent="0.3">
      <c r="B23" s="316" t="s">
        <v>485</v>
      </c>
      <c r="C23" s="316"/>
      <c r="D23" s="316"/>
      <c r="E23" s="316"/>
      <c r="F23" s="316"/>
      <c r="G23" s="316"/>
      <c r="H23" s="316"/>
      <c r="I23" s="316"/>
      <c r="J23" s="316"/>
      <c r="K23" s="316"/>
      <c r="L23" s="316"/>
      <c r="M23" s="316"/>
      <c r="N23" s="432">
        <f>E27+J27-N27</f>
        <v>0</v>
      </c>
    </row>
    <row r="24" spans="2:19" ht="15.6" customHeight="1" x14ac:dyDescent="0.3">
      <c r="B24" s="417" t="s">
        <v>415</v>
      </c>
      <c r="C24" s="417"/>
      <c r="D24" s="417"/>
      <c r="E24" s="417"/>
      <c r="F24" s="417"/>
      <c r="G24" s="417"/>
      <c r="H24" s="417"/>
      <c r="I24" s="417"/>
      <c r="J24" s="417"/>
      <c r="K24" s="417"/>
      <c r="L24" s="417"/>
      <c r="M24" s="417"/>
      <c r="N24" s="432"/>
    </row>
    <row r="27" spans="2:19" ht="37.950000000000003" customHeight="1" x14ac:dyDescent="0.3">
      <c r="B27" s="413" t="s">
        <v>155</v>
      </c>
      <c r="C27" s="413"/>
      <c r="D27" s="413"/>
      <c r="E27" s="124">
        <f>E29+E91</f>
        <v>0</v>
      </c>
      <c r="G27" s="413" t="s">
        <v>156</v>
      </c>
      <c r="H27" s="413"/>
      <c r="I27" s="413"/>
      <c r="J27" s="123">
        <f>IF(E27=0,0,J29+J38+J48)</f>
        <v>0</v>
      </c>
      <c r="L27" s="413" t="s">
        <v>157</v>
      </c>
      <c r="M27" s="413"/>
      <c r="N27" s="124">
        <f>N29*N38</f>
        <v>0</v>
      </c>
    </row>
    <row r="28" spans="2:19" x14ac:dyDescent="0.3">
      <c r="C28" s="8"/>
      <c r="G28" s="8"/>
      <c r="H28" s="8"/>
      <c r="I28" s="8"/>
      <c r="J28" s="7"/>
    </row>
    <row r="29" spans="2:19" x14ac:dyDescent="0.3">
      <c r="B29" s="116" t="s">
        <v>158</v>
      </c>
      <c r="C29" s="116"/>
      <c r="D29" s="116"/>
      <c r="E29" s="121">
        <f>E87</f>
        <v>0</v>
      </c>
      <c r="G29" s="116" t="s">
        <v>159</v>
      </c>
      <c r="H29" s="116"/>
      <c r="I29" s="116"/>
      <c r="J29" s="120">
        <f>J35</f>
        <v>6000</v>
      </c>
      <c r="L29" s="433" t="s">
        <v>160</v>
      </c>
      <c r="M29" s="433"/>
      <c r="N29" s="121">
        <f>N35</f>
        <v>0</v>
      </c>
    </row>
    <row r="30" spans="2:19" x14ac:dyDescent="0.3">
      <c r="E30" s="114"/>
    </row>
    <row r="31" spans="2:19" x14ac:dyDescent="0.3">
      <c r="C31" s="125" t="s">
        <v>161</v>
      </c>
      <c r="D31" s="125"/>
      <c r="E31" s="126">
        <f>E43</f>
        <v>0</v>
      </c>
      <c r="H31" s="3" t="s">
        <v>162</v>
      </c>
      <c r="J31" s="275">
        <f>IF(OR($D$11="Expansion - Existing site",$D$11="Existing site"),0,6000)</f>
        <v>6000</v>
      </c>
      <c r="M31" s="100" t="s">
        <v>151</v>
      </c>
      <c r="N31" s="98" t="s">
        <v>163</v>
      </c>
    </row>
    <row r="32" spans="2:19" x14ac:dyDescent="0.3">
      <c r="J32" s="7"/>
      <c r="M32" s="36" t="s">
        <v>74</v>
      </c>
      <c r="N32" s="110">
        <f>IFERROR(E17*F17*$D$12,0)</f>
        <v>0</v>
      </c>
      <c r="P32" s="118"/>
    </row>
    <row r="33" spans="3:16" x14ac:dyDescent="0.3">
      <c r="C33" s="406" t="s">
        <v>151</v>
      </c>
      <c r="D33" s="414" t="s">
        <v>164</v>
      </c>
      <c r="E33" s="406" t="s">
        <v>165</v>
      </c>
      <c r="H33" s="3" t="s">
        <v>166</v>
      </c>
      <c r="J33" s="231">
        <v>1</v>
      </c>
      <c r="M33" s="36" t="s">
        <v>75</v>
      </c>
      <c r="N33" s="212">
        <f>IFERROR(E18*F18*$D$12,0)</f>
        <v>0</v>
      </c>
      <c r="P33" s="117"/>
    </row>
    <row r="34" spans="3:16" x14ac:dyDescent="0.3">
      <c r="C34" s="407"/>
      <c r="D34" s="415"/>
      <c r="E34" s="407"/>
      <c r="J34" s="7"/>
      <c r="M34" s="36" t="s">
        <v>76</v>
      </c>
      <c r="N34" s="212">
        <f t="shared" ref="N34" si="0">IFERROR(E19*F19*$D$12,0)</f>
        <v>0</v>
      </c>
    </row>
    <row r="35" spans="3:16" x14ac:dyDescent="0.3">
      <c r="C35" s="408"/>
      <c r="D35" s="416"/>
      <c r="E35" s="408"/>
      <c r="H35" s="125" t="s">
        <v>167</v>
      </c>
      <c r="I35" s="125"/>
      <c r="J35" s="127">
        <f>J31*J33</f>
        <v>6000</v>
      </c>
      <c r="M35" s="138" t="s">
        <v>77</v>
      </c>
      <c r="N35" s="130">
        <f>SUM(N32:N34)</f>
        <v>0</v>
      </c>
    </row>
    <row r="36" spans="3:16" x14ac:dyDescent="0.3">
      <c r="C36" s="102" t="s">
        <v>74</v>
      </c>
      <c r="D36" s="110">
        <v>92.03</v>
      </c>
      <c r="E36" s="110" t="str">
        <f>IFERROR($D$12*E17*D36,"")</f>
        <v/>
      </c>
      <c r="N36" s="7"/>
    </row>
    <row r="37" spans="3:16" x14ac:dyDescent="0.3">
      <c r="C37" s="102" t="s">
        <v>75</v>
      </c>
      <c r="D37" s="110">
        <v>56.48</v>
      </c>
      <c r="E37" s="110" t="str">
        <f>IFERROR($D$12*E18*D37,"")</f>
        <v/>
      </c>
      <c r="N37" s="7"/>
    </row>
    <row r="38" spans="3:16" x14ac:dyDescent="0.3">
      <c r="C38" s="102" t="s">
        <v>76</v>
      </c>
      <c r="D38" s="110">
        <v>39.229999999999997</v>
      </c>
      <c r="E38" s="110" t="str">
        <f>IFERROR($D$12*E19*D38,"")</f>
        <v/>
      </c>
      <c r="G38" s="116" t="s">
        <v>168</v>
      </c>
      <c r="H38" s="116"/>
      <c r="I38" s="116"/>
      <c r="J38" s="120">
        <f>J45</f>
        <v>0</v>
      </c>
      <c r="L38" s="431" t="s">
        <v>169</v>
      </c>
      <c r="M38" s="431"/>
      <c r="N38" s="122">
        <v>0.9</v>
      </c>
      <c r="O38" s="112"/>
    </row>
    <row r="39" spans="3:16" x14ac:dyDescent="0.3">
      <c r="C39" s="102" t="s">
        <v>77</v>
      </c>
      <c r="D39" s="98" t="s">
        <v>154</v>
      </c>
      <c r="E39" s="110">
        <f>SUM(E36:E38)</f>
        <v>0</v>
      </c>
      <c r="O39" s="112"/>
    </row>
    <row r="40" spans="3:16" x14ac:dyDescent="0.3">
      <c r="C40" s="101"/>
      <c r="D40" s="101"/>
      <c r="E40" s="98"/>
      <c r="H40" s="299" t="s">
        <v>170</v>
      </c>
      <c r="I40" s="299"/>
      <c r="J40" s="424">
        <f>E27</f>
        <v>0</v>
      </c>
      <c r="K40" s="115"/>
      <c r="O40" s="112"/>
    </row>
    <row r="41" spans="3:16" x14ac:dyDescent="0.3">
      <c r="C41" s="102" t="s">
        <v>171</v>
      </c>
      <c r="D41" s="111">
        <v>0.13400000000000001</v>
      </c>
      <c r="E41" s="110">
        <f>E39*D41</f>
        <v>0</v>
      </c>
      <c r="H41" s="299"/>
      <c r="I41" s="299"/>
      <c r="J41" s="424"/>
      <c r="O41" s="112"/>
    </row>
    <row r="42" spans="3:16" x14ac:dyDescent="0.3">
      <c r="C42" s="101"/>
      <c r="D42" s="101"/>
      <c r="E42" s="98"/>
    </row>
    <row r="43" spans="3:16" x14ac:dyDescent="0.3">
      <c r="C43" s="134" t="s">
        <v>172</v>
      </c>
      <c r="D43" s="135" t="s">
        <v>154</v>
      </c>
      <c r="E43" s="130">
        <f>E39+E41</f>
        <v>0</v>
      </c>
      <c r="H43" s="3" t="s">
        <v>173</v>
      </c>
      <c r="J43" s="115">
        <v>4.2500000000000003E-2</v>
      </c>
    </row>
    <row r="45" spans="3:16" x14ac:dyDescent="0.3">
      <c r="H45" s="125" t="s">
        <v>174</v>
      </c>
      <c r="I45" s="125"/>
      <c r="J45" s="127">
        <f>IFERROR(J40*J43,0)</f>
        <v>0</v>
      </c>
    </row>
    <row r="46" spans="3:16" x14ac:dyDescent="0.3">
      <c r="C46" s="125" t="s">
        <v>175</v>
      </c>
      <c r="D46" s="125"/>
      <c r="E46" s="126">
        <f>E53</f>
        <v>0</v>
      </c>
    </row>
    <row r="48" spans="3:16" x14ac:dyDescent="0.3">
      <c r="C48" s="295" t="s">
        <v>176</v>
      </c>
      <c r="D48" s="409">
        <v>301.38</v>
      </c>
      <c r="E48" s="411" t="s">
        <v>154</v>
      </c>
      <c r="G48" s="116" t="s">
        <v>177</v>
      </c>
      <c r="H48" s="116"/>
      <c r="I48" s="116"/>
      <c r="J48" s="121">
        <f>J55</f>
        <v>0</v>
      </c>
    </row>
    <row r="49" spans="3:10" x14ac:dyDescent="0.3">
      <c r="C49" s="295"/>
      <c r="D49" s="410"/>
      <c r="E49" s="412"/>
    </row>
    <row r="50" spans="3:10" x14ac:dyDescent="0.3">
      <c r="C50" s="101" t="s">
        <v>178</v>
      </c>
      <c r="D50" s="98" t="s">
        <v>154</v>
      </c>
      <c r="E50" s="110">
        <f>IFERROR(D12*D48,0)</f>
        <v>0</v>
      </c>
      <c r="H50" s="299" t="s">
        <v>179</v>
      </c>
      <c r="I50" s="299"/>
      <c r="J50" s="425">
        <f>E29</f>
        <v>0</v>
      </c>
    </row>
    <row r="51" spans="3:10" x14ac:dyDescent="0.3">
      <c r="C51" s="101" t="s">
        <v>180</v>
      </c>
      <c r="D51" s="111">
        <v>0.16200000000000001</v>
      </c>
      <c r="E51" s="98" t="s">
        <v>154</v>
      </c>
      <c r="H51" s="299"/>
      <c r="I51" s="299"/>
      <c r="J51" s="425"/>
    </row>
    <row r="52" spans="3:10" x14ac:dyDescent="0.3">
      <c r="C52" s="101" t="s">
        <v>181</v>
      </c>
      <c r="D52" s="98" t="s">
        <v>154</v>
      </c>
      <c r="E52" s="110">
        <f>E50*D51</f>
        <v>0</v>
      </c>
    </row>
    <row r="53" spans="3:10" x14ac:dyDescent="0.3">
      <c r="C53" s="129" t="s">
        <v>77</v>
      </c>
      <c r="D53" s="276" t="s">
        <v>154</v>
      </c>
      <c r="E53" s="130">
        <f>IF(OR($D$11="Expansion - Existing site",$D$11="Existing site"),0,'Cost-Based Funding Estimator'!E50+'Cost-Based Funding Estimator'!E52)</f>
        <v>0</v>
      </c>
      <c r="H53" s="3" t="s">
        <v>182</v>
      </c>
      <c r="J53" s="115">
        <v>3.5000000000000003E-2</v>
      </c>
    </row>
    <row r="55" spans="3:10" x14ac:dyDescent="0.3">
      <c r="H55" s="420" t="s">
        <v>183</v>
      </c>
      <c r="I55" s="420"/>
      <c r="J55" s="421">
        <f>J50*J53</f>
        <v>0</v>
      </c>
    </row>
    <row r="56" spans="3:10" x14ac:dyDescent="0.3">
      <c r="C56" s="125" t="s">
        <v>184</v>
      </c>
      <c r="D56" s="125"/>
      <c r="E56" s="126">
        <f>E62</f>
        <v>0</v>
      </c>
      <c r="H56" s="420"/>
      <c r="I56" s="420"/>
      <c r="J56" s="421"/>
    </row>
    <row r="58" spans="3:10" ht="62.4" x14ac:dyDescent="0.3">
      <c r="C58" s="98" t="s">
        <v>151</v>
      </c>
      <c r="D58" s="99" t="s">
        <v>185</v>
      </c>
      <c r="E58" s="110" t="s">
        <v>165</v>
      </c>
    </row>
    <row r="59" spans="3:10" x14ac:dyDescent="0.3">
      <c r="C59" s="102" t="s">
        <v>74</v>
      </c>
      <c r="D59" s="97">
        <v>2571.84</v>
      </c>
      <c r="E59" s="110">
        <f>D17*D59</f>
        <v>0</v>
      </c>
      <c r="G59" s="119"/>
    </row>
    <row r="60" spans="3:10" x14ac:dyDescent="0.3">
      <c r="C60" s="102" t="s">
        <v>75</v>
      </c>
      <c r="D60" s="97">
        <v>1972.39</v>
      </c>
      <c r="E60" s="110">
        <f>D18*D60</f>
        <v>0</v>
      </c>
      <c r="G60" s="119"/>
      <c r="H60" s="112"/>
      <c r="I60" s="112"/>
    </row>
    <row r="61" spans="3:10" x14ac:dyDescent="0.3">
      <c r="C61" s="102" t="s">
        <v>76</v>
      </c>
      <c r="D61" s="97">
        <v>1735.54</v>
      </c>
      <c r="E61" s="110">
        <f>D19*D61</f>
        <v>0</v>
      </c>
      <c r="G61" s="119"/>
      <c r="H61" s="112"/>
      <c r="I61" s="112"/>
    </row>
    <row r="62" spans="3:10" x14ac:dyDescent="0.3">
      <c r="C62" s="131" t="s">
        <v>77</v>
      </c>
      <c r="D62" s="132" t="s">
        <v>154</v>
      </c>
      <c r="E62" s="133">
        <f>SUM(E59:E61)</f>
        <v>0</v>
      </c>
      <c r="G62" s="119"/>
      <c r="H62" s="112"/>
      <c r="I62" s="112"/>
    </row>
    <row r="63" spans="3:10" x14ac:dyDescent="0.3">
      <c r="H63" s="112"/>
      <c r="I63" s="112"/>
    </row>
    <row r="65" spans="3:5" x14ac:dyDescent="0.3">
      <c r="C65" s="125" t="s">
        <v>186</v>
      </c>
      <c r="D65" s="125"/>
      <c r="E65" s="127">
        <f>E81</f>
        <v>0</v>
      </c>
    </row>
    <row r="67" spans="3:5" x14ac:dyDescent="0.3">
      <c r="C67" s="406" t="s">
        <v>151</v>
      </c>
      <c r="D67" s="422" t="s">
        <v>187</v>
      </c>
      <c r="E67" s="423"/>
    </row>
    <row r="68" spans="3:5" ht="41.4" x14ac:dyDescent="0.3">
      <c r="C68" s="408"/>
      <c r="D68" s="113" t="s">
        <v>185</v>
      </c>
      <c r="E68" s="110" t="s">
        <v>165</v>
      </c>
    </row>
    <row r="69" spans="3:5" x14ac:dyDescent="0.3">
      <c r="C69" s="102" t="s">
        <v>74</v>
      </c>
      <c r="D69" s="97">
        <v>15.09</v>
      </c>
      <c r="E69" s="97">
        <f>IFERROR($D$12*D17*D69,0)</f>
        <v>0</v>
      </c>
    </row>
    <row r="70" spans="3:5" x14ac:dyDescent="0.3">
      <c r="C70" s="102" t="s">
        <v>75</v>
      </c>
      <c r="D70" s="97">
        <v>15.09</v>
      </c>
      <c r="E70" s="97">
        <f>IFERROR($D$12*D18*D70,0)</f>
        <v>0</v>
      </c>
    </row>
    <row r="71" spans="3:5" x14ac:dyDescent="0.3">
      <c r="C71" s="102" t="s">
        <v>76</v>
      </c>
      <c r="D71" s="97">
        <v>15.09</v>
      </c>
      <c r="E71" s="97">
        <f>IFERROR($D$12*D19*D71,0)</f>
        <v>0</v>
      </c>
    </row>
    <row r="72" spans="3:5" x14ac:dyDescent="0.3">
      <c r="C72" s="102" t="s">
        <v>188</v>
      </c>
      <c r="D72" s="137" t="s">
        <v>154</v>
      </c>
      <c r="E72" s="97">
        <f>SUM(E69:E71)</f>
        <v>0</v>
      </c>
    </row>
    <row r="74" spans="3:5" x14ac:dyDescent="0.3">
      <c r="C74" s="343" t="s">
        <v>151</v>
      </c>
      <c r="D74" s="422" t="s">
        <v>189</v>
      </c>
      <c r="E74" s="423"/>
    </row>
    <row r="75" spans="3:5" ht="41.4" x14ac:dyDescent="0.3">
      <c r="C75" s="343"/>
      <c r="D75" s="113" t="s">
        <v>190</v>
      </c>
      <c r="E75" s="110" t="s">
        <v>165</v>
      </c>
    </row>
    <row r="76" spans="3:5" x14ac:dyDescent="0.3">
      <c r="C76" s="102" t="s">
        <v>74</v>
      </c>
      <c r="D76" s="97">
        <v>1.64</v>
      </c>
      <c r="E76" s="97">
        <f>IFERROR($D$12*E17*D76,0)</f>
        <v>0</v>
      </c>
    </row>
    <row r="77" spans="3:5" x14ac:dyDescent="0.3">
      <c r="C77" s="102" t="s">
        <v>75</v>
      </c>
      <c r="D77" s="97">
        <v>1.64</v>
      </c>
      <c r="E77" s="97">
        <f>IFERROR($D$12*E18*D77,0)</f>
        <v>0</v>
      </c>
    </row>
    <row r="78" spans="3:5" x14ac:dyDescent="0.3">
      <c r="C78" s="102" t="s">
        <v>76</v>
      </c>
      <c r="D78" s="97">
        <v>1.64</v>
      </c>
      <c r="E78" s="97">
        <f>IFERROR($D$12*E19*D78,0)</f>
        <v>0</v>
      </c>
    </row>
    <row r="79" spans="3:5" x14ac:dyDescent="0.3">
      <c r="C79" s="102" t="s">
        <v>191</v>
      </c>
      <c r="D79" s="137" t="s">
        <v>154</v>
      </c>
      <c r="E79" s="97">
        <f>SUM(E76:E78)</f>
        <v>0</v>
      </c>
    </row>
    <row r="81" spans="2:9" x14ac:dyDescent="0.3">
      <c r="C81" s="426" t="s">
        <v>192</v>
      </c>
      <c r="D81" s="426"/>
      <c r="E81" s="127">
        <f>E72+E79</f>
        <v>0</v>
      </c>
    </row>
    <row r="84" spans="2:9" ht="33.6" customHeight="1" x14ac:dyDescent="0.3">
      <c r="C84" s="420" t="s">
        <v>193</v>
      </c>
      <c r="D84" s="420"/>
      <c r="E84" s="128">
        <v>0.87</v>
      </c>
      <c r="H84" s="139"/>
      <c r="I84" s="139"/>
    </row>
    <row r="85" spans="2:9" x14ac:dyDescent="0.3">
      <c r="C85" s="21"/>
      <c r="D85" s="21"/>
      <c r="E85" s="38"/>
    </row>
    <row r="87" spans="2:9" ht="46.95" customHeight="1" x14ac:dyDescent="0.3">
      <c r="C87" s="420" t="s">
        <v>194</v>
      </c>
      <c r="D87" s="420"/>
      <c r="E87" s="242">
        <f>IFERROR((E31+E46+E56+E65)*E84,0)</f>
        <v>0</v>
      </c>
    </row>
    <row r="91" spans="2:9" x14ac:dyDescent="0.3">
      <c r="B91" s="116" t="s">
        <v>195</v>
      </c>
      <c r="C91" s="116"/>
      <c r="D91" s="116"/>
      <c r="E91" s="121">
        <f>E93*E95</f>
        <v>0</v>
      </c>
    </row>
    <row r="93" spans="2:9" x14ac:dyDescent="0.3">
      <c r="C93" s="3" t="s">
        <v>196</v>
      </c>
      <c r="E93" s="114">
        <f>E29</f>
        <v>0</v>
      </c>
    </row>
    <row r="95" spans="2:9" x14ac:dyDescent="0.3">
      <c r="C95" s="3" t="s">
        <v>197</v>
      </c>
      <c r="E95" s="7">
        <v>0.23</v>
      </c>
    </row>
    <row r="97" spans="3:5" x14ac:dyDescent="0.3">
      <c r="C97" s="125" t="s">
        <v>198</v>
      </c>
      <c r="D97" s="125"/>
      <c r="E97" s="126">
        <f>E93*E95</f>
        <v>0</v>
      </c>
    </row>
  </sheetData>
  <sheetProtection algorithmName="SHA-512" hashValue="vyL1YTfM7xxGR594ImL4iXddAud4X69np7yi53K7UM7PMZ1LYSLFqlb7fVn81/D/LMhLpAbfPBh2exSabw+o2Q==" saltValue="d0Zbpv4BojimpJ6SEsNTow==" spinCount="100000" sheet="1" objects="1" scenarios="1"/>
  <mergeCells count="45">
    <mergeCell ref="L38:M38"/>
    <mergeCell ref="N23:N24"/>
    <mergeCell ref="F17:G17"/>
    <mergeCell ref="F18:G18"/>
    <mergeCell ref="F19:G19"/>
    <mergeCell ref="F20:G20"/>
    <mergeCell ref="L27:M27"/>
    <mergeCell ref="L29:M29"/>
    <mergeCell ref="D12:G12"/>
    <mergeCell ref="B20:C20"/>
    <mergeCell ref="B17:C17"/>
    <mergeCell ref="B18:C18"/>
    <mergeCell ref="B19:C19"/>
    <mergeCell ref="E14:E16"/>
    <mergeCell ref="F14:G16"/>
    <mergeCell ref="H55:I56"/>
    <mergeCell ref="J55:J56"/>
    <mergeCell ref="C84:D84"/>
    <mergeCell ref="C87:D87"/>
    <mergeCell ref="G27:I27"/>
    <mergeCell ref="H40:I41"/>
    <mergeCell ref="C74:C75"/>
    <mergeCell ref="D74:E74"/>
    <mergeCell ref="C67:C68"/>
    <mergeCell ref="D67:E67"/>
    <mergeCell ref="J40:J41"/>
    <mergeCell ref="H50:I51"/>
    <mergeCell ref="J50:J51"/>
    <mergeCell ref="C81:D81"/>
    <mergeCell ref="B2:N2"/>
    <mergeCell ref="B6:N8"/>
    <mergeCell ref="B14:C16"/>
    <mergeCell ref="E33:E35"/>
    <mergeCell ref="D48:D49"/>
    <mergeCell ref="C48:C49"/>
    <mergeCell ref="E48:E49"/>
    <mergeCell ref="C33:C35"/>
    <mergeCell ref="B27:D27"/>
    <mergeCell ref="D33:D35"/>
    <mergeCell ref="B24:M24"/>
    <mergeCell ref="B23:M23"/>
    <mergeCell ref="B4:N4"/>
    <mergeCell ref="D14:D16"/>
    <mergeCell ref="D10:G10"/>
    <mergeCell ref="D11:G11"/>
  </mergeCells>
  <hyperlinks>
    <hyperlink ref="B6:N8" r:id="rId1" display="The CWELCC Cost-Based Child Care Funding Estimator (&quot;Estimator&quot;) is a tool developed by the Ministry of Education that can be used to estimate the cost-based funding that a CWELCC-enrolled licensee may receive in 2025. Please note that this information will only be used to assess financial viability. There may be differences between the results in this spreadsheet and your CWELCC allocation (if approved), which is subject to review by Peel Region." xr:uid="{EB73EC05-C860-4580-9D8C-AA878562E06C}"/>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692A6-87C9-4BDF-9BE4-9266F796783F}">
  <sheetPr codeName="Sheet7">
    <tabColor theme="7" tint="0.39997558519241921"/>
  </sheetPr>
  <dimension ref="A1:P91"/>
  <sheetViews>
    <sheetView showGridLines="0" zoomScaleNormal="100" workbookViewId="0">
      <selection activeCell="D14" sqref="D14"/>
    </sheetView>
  </sheetViews>
  <sheetFormatPr defaultColWidth="8.88671875" defaultRowHeight="14.4" x14ac:dyDescent="0.3"/>
  <cols>
    <col min="1" max="1" width="5.88671875" customWidth="1"/>
    <col min="2" max="2" width="87.6640625" customWidth="1"/>
    <col min="3" max="3" width="15.5546875" style="201" customWidth="1"/>
    <col min="4" max="134" width="18.5546875" customWidth="1"/>
  </cols>
  <sheetData>
    <row r="1" spans="2:16" s="16" customFormat="1" ht="15.6" x14ac:dyDescent="0.3">
      <c r="C1" s="200"/>
      <c r="D1" s="106"/>
      <c r="E1" s="106"/>
      <c r="F1" s="106"/>
      <c r="G1" s="106"/>
      <c r="H1" s="106"/>
      <c r="I1" s="106"/>
      <c r="J1" s="106"/>
      <c r="K1" s="106"/>
      <c r="L1" s="106"/>
      <c r="M1" s="106"/>
      <c r="N1" s="106"/>
      <c r="O1" s="106"/>
      <c r="P1" s="106"/>
    </row>
    <row r="2" spans="2:16" ht="28.95" customHeight="1" x14ac:dyDescent="0.55000000000000004">
      <c r="B2" s="434" t="s">
        <v>199</v>
      </c>
      <c r="C2" s="434"/>
      <c r="D2" s="434"/>
      <c r="E2" s="434"/>
      <c r="F2" s="434"/>
      <c r="G2" s="434"/>
      <c r="H2" s="434"/>
      <c r="I2" s="434"/>
      <c r="J2" s="434"/>
      <c r="K2" s="434"/>
      <c r="L2" s="434"/>
      <c r="M2" s="434"/>
      <c r="N2" s="434"/>
      <c r="O2" s="434"/>
      <c r="P2" s="434"/>
    </row>
    <row r="3" spans="2:16" s="16" customFormat="1" ht="14.4" customHeight="1" x14ac:dyDescent="0.3">
      <c r="B3" s="106"/>
      <c r="C3" s="200"/>
      <c r="D3" s="106"/>
      <c r="E3" s="106"/>
      <c r="F3" s="106"/>
      <c r="G3" s="106"/>
      <c r="H3" s="106"/>
      <c r="I3" s="106"/>
      <c r="J3" s="106"/>
      <c r="K3" s="106"/>
      <c r="L3" s="106"/>
      <c r="M3" s="106"/>
      <c r="N3" s="106"/>
      <c r="O3" s="106"/>
      <c r="P3" s="106"/>
    </row>
    <row r="4" spans="2:16" ht="15.6" x14ac:dyDescent="0.3">
      <c r="B4" s="435" t="str">
        <f>'1. Program Description'!$B$6</f>
        <v>Please fill out all green cells. Failure to submit a complete application will result in delays in processing your request</v>
      </c>
      <c r="C4" s="435"/>
      <c r="D4" s="435"/>
      <c r="E4" s="435"/>
      <c r="F4" s="435"/>
      <c r="G4" s="435"/>
      <c r="H4" s="435"/>
      <c r="I4" s="435"/>
      <c r="J4" s="435"/>
      <c r="K4" s="435"/>
      <c r="L4" s="435"/>
      <c r="M4" s="435"/>
      <c r="N4" s="435"/>
      <c r="O4" s="435"/>
      <c r="P4" s="435"/>
    </row>
    <row r="5" spans="2:16" x14ac:dyDescent="0.3">
      <c r="D5" s="157"/>
      <c r="E5" s="157"/>
      <c r="F5" s="157"/>
      <c r="G5" s="157"/>
      <c r="H5" s="157"/>
      <c r="I5" s="157"/>
      <c r="J5" s="157"/>
      <c r="K5" s="157"/>
      <c r="L5" s="157"/>
    </row>
    <row r="6" spans="2:16" ht="15.6" x14ac:dyDescent="0.3">
      <c r="B6" s="437" t="str">
        <f>IF(OR(Licensing_Status="NFP_New_Licence",Licensing_Status="FP_New_Licence"),Dropdowns!C42,
IF(OR(Licensing_Status="NFP_Existing_Licence_Expansion",Licensing_Status="FP_Existing_CWELCC_Licence_Expansion",Licensing_Status="FP_Existing_Licence_Opt_In_Expansion"),Dropdowns!C43,
IF(Licensing_Status="FP_Existing_Licence_Opt_In",Dropdowns!C44,
"Select your licensing status on tab '1. Program Description'")))</f>
        <v>Select your licensing status on tab '1. Program Description'</v>
      </c>
      <c r="C6" s="437"/>
      <c r="D6" s="437"/>
      <c r="E6" s="437"/>
      <c r="F6" s="437"/>
      <c r="G6" s="437"/>
      <c r="H6" s="437"/>
      <c r="I6" s="437"/>
      <c r="J6" s="437"/>
      <c r="K6" s="437"/>
      <c r="L6" s="437"/>
      <c r="M6" s="437"/>
      <c r="N6" s="437"/>
      <c r="O6" s="437"/>
      <c r="P6" s="437"/>
    </row>
    <row r="7" spans="2:16" ht="15.6" x14ac:dyDescent="0.3">
      <c r="B7" s="441" t="s">
        <v>497</v>
      </c>
      <c r="C7" s="441"/>
      <c r="D7" s="441"/>
      <c r="E7" s="441"/>
      <c r="F7" s="441"/>
      <c r="G7" s="441"/>
      <c r="H7" s="441"/>
      <c r="I7" s="441"/>
      <c r="J7" s="441"/>
      <c r="K7" s="441"/>
      <c r="L7" s="441"/>
      <c r="M7" s="441"/>
      <c r="N7" s="441"/>
      <c r="O7" s="441"/>
      <c r="P7" s="441"/>
    </row>
    <row r="8" spans="2:16" x14ac:dyDescent="0.3">
      <c r="C8" s="202"/>
      <c r="D8" s="157"/>
      <c r="E8" s="158"/>
      <c r="G8" s="159"/>
      <c r="H8" s="157"/>
      <c r="I8" s="157"/>
      <c r="J8" s="157"/>
      <c r="K8" s="157"/>
      <c r="L8" s="157"/>
    </row>
    <row r="9" spans="2:16" s="1" customFormat="1" ht="18" x14ac:dyDescent="0.3">
      <c r="B9" s="160" t="s">
        <v>200</v>
      </c>
      <c r="C9" s="203"/>
      <c r="D9" s="161"/>
      <c r="E9" s="162"/>
      <c r="F9" s="163"/>
      <c r="G9" s="162"/>
      <c r="H9" s="164"/>
      <c r="I9" s="164"/>
      <c r="J9" s="164"/>
      <c r="K9" s="164"/>
      <c r="L9" s="164"/>
      <c r="M9" s="164"/>
      <c r="N9" s="164"/>
      <c r="O9" s="164"/>
      <c r="P9" s="164"/>
    </row>
    <row r="10" spans="2:16" ht="31.2" x14ac:dyDescent="0.3">
      <c r="B10" s="165" t="s">
        <v>201</v>
      </c>
      <c r="C10" s="166" t="s">
        <v>202</v>
      </c>
      <c r="D10" s="166" t="s">
        <v>79</v>
      </c>
      <c r="E10" s="166" t="s">
        <v>80</v>
      </c>
      <c r="F10" s="166" t="s">
        <v>81</v>
      </c>
      <c r="G10" s="166" t="s">
        <v>82</v>
      </c>
      <c r="H10" s="166" t="s">
        <v>83</v>
      </c>
      <c r="I10" s="166" t="s">
        <v>84</v>
      </c>
      <c r="J10" s="166" t="s">
        <v>85</v>
      </c>
      <c r="K10" s="166" t="s">
        <v>86</v>
      </c>
      <c r="L10" s="166" t="s">
        <v>87</v>
      </c>
      <c r="M10" s="166" t="s">
        <v>88</v>
      </c>
      <c r="N10" s="166" t="s">
        <v>89</v>
      </c>
      <c r="O10" s="166" t="s">
        <v>90</v>
      </c>
      <c r="P10" s="166" t="s">
        <v>203</v>
      </c>
    </row>
    <row r="11" spans="2:16" s="16" customFormat="1" ht="15.6" x14ac:dyDescent="0.3">
      <c r="C11" s="204"/>
      <c r="D11" s="167"/>
      <c r="E11" s="167"/>
      <c r="F11" s="167"/>
      <c r="G11" s="167"/>
      <c r="H11" s="167"/>
      <c r="I11" s="167"/>
      <c r="J11" s="167"/>
      <c r="K11" s="167"/>
      <c r="L11" s="167"/>
      <c r="M11" s="167"/>
      <c r="N11" s="167"/>
      <c r="O11" s="167"/>
      <c r="P11" s="167"/>
    </row>
    <row r="12" spans="2:16" s="16" customFormat="1" ht="15.6" x14ac:dyDescent="0.3">
      <c r="B12" s="168" t="s">
        <v>510</v>
      </c>
      <c r="C12" s="205">
        <f>'Cost-Based Funding Estimator'!E27-'Cost-Based Funding Estimator'!N27</f>
        <v>0</v>
      </c>
      <c r="D12" s="107">
        <f t="shared" ref="D12:O12" si="0">$C$12/12</f>
        <v>0</v>
      </c>
      <c r="E12" s="107">
        <f t="shared" si="0"/>
        <v>0</v>
      </c>
      <c r="F12" s="107">
        <f t="shared" si="0"/>
        <v>0</v>
      </c>
      <c r="G12" s="107">
        <f t="shared" si="0"/>
        <v>0</v>
      </c>
      <c r="H12" s="107">
        <f t="shared" si="0"/>
        <v>0</v>
      </c>
      <c r="I12" s="107">
        <f t="shared" si="0"/>
        <v>0</v>
      </c>
      <c r="J12" s="107">
        <f t="shared" si="0"/>
        <v>0</v>
      </c>
      <c r="K12" s="107">
        <f t="shared" si="0"/>
        <v>0</v>
      </c>
      <c r="L12" s="107">
        <f t="shared" si="0"/>
        <v>0</v>
      </c>
      <c r="M12" s="107">
        <f t="shared" si="0"/>
        <v>0</v>
      </c>
      <c r="N12" s="107">
        <f t="shared" si="0"/>
        <v>0</v>
      </c>
      <c r="O12" s="107">
        <f t="shared" si="0"/>
        <v>0</v>
      </c>
      <c r="P12" s="169">
        <f t="shared" ref="P12:P13" si="1">SUM(D12:O12)</f>
        <v>0</v>
      </c>
    </row>
    <row r="13" spans="2:16" s="16" customFormat="1" ht="15.6" x14ac:dyDescent="0.3">
      <c r="B13" s="168" t="s">
        <v>204</v>
      </c>
      <c r="C13" s="205">
        <f>'Cost-Based Funding Estimator'!N27</f>
        <v>0</v>
      </c>
      <c r="D13" s="107">
        <f>$C$13/12</f>
        <v>0</v>
      </c>
      <c r="E13" s="107">
        <f t="shared" ref="E13:O13" si="2">$C$13/12</f>
        <v>0</v>
      </c>
      <c r="F13" s="107">
        <f t="shared" si="2"/>
        <v>0</v>
      </c>
      <c r="G13" s="107">
        <f t="shared" si="2"/>
        <v>0</v>
      </c>
      <c r="H13" s="107">
        <f t="shared" si="2"/>
        <v>0</v>
      </c>
      <c r="I13" s="107">
        <f t="shared" si="2"/>
        <v>0</v>
      </c>
      <c r="J13" s="107">
        <f t="shared" si="2"/>
        <v>0</v>
      </c>
      <c r="K13" s="107">
        <f t="shared" si="2"/>
        <v>0</v>
      </c>
      <c r="L13" s="107">
        <f t="shared" si="2"/>
        <v>0</v>
      </c>
      <c r="M13" s="107">
        <f t="shared" si="2"/>
        <v>0</v>
      </c>
      <c r="N13" s="107">
        <f t="shared" si="2"/>
        <v>0</v>
      </c>
      <c r="O13" s="107">
        <f t="shared" si="2"/>
        <v>0</v>
      </c>
      <c r="P13" s="169">
        <f t="shared" si="1"/>
        <v>0</v>
      </c>
    </row>
    <row r="14" spans="2:16" s="16" customFormat="1" ht="15.6" x14ac:dyDescent="0.3">
      <c r="B14" s="168" t="s">
        <v>205</v>
      </c>
      <c r="C14" s="277"/>
      <c r="D14" s="19"/>
      <c r="E14" s="19"/>
      <c r="F14" s="19"/>
      <c r="G14" s="19"/>
      <c r="H14" s="19"/>
      <c r="I14" s="19"/>
      <c r="J14" s="19"/>
      <c r="K14" s="19"/>
      <c r="L14" s="19"/>
      <c r="M14" s="19"/>
      <c r="N14" s="19"/>
      <c r="O14" s="19"/>
      <c r="P14" s="169">
        <f>SUM(D14:O14)</f>
        <v>0</v>
      </c>
    </row>
    <row r="15" spans="2:16" s="16" customFormat="1" ht="15.6" x14ac:dyDescent="0.3">
      <c r="C15" s="204"/>
      <c r="D15" s="170"/>
      <c r="E15" s="170"/>
      <c r="F15" s="170"/>
      <c r="G15" s="170"/>
      <c r="H15" s="170"/>
      <c r="I15" s="170"/>
      <c r="J15" s="170"/>
      <c r="K15" s="170"/>
      <c r="L15" s="170"/>
      <c r="M15" s="170"/>
      <c r="N15" s="170"/>
      <c r="O15" s="170"/>
    </row>
    <row r="16" spans="2:16" s="16" customFormat="1" ht="31.2" customHeight="1" x14ac:dyDescent="0.3">
      <c r="B16" s="171" t="s">
        <v>206</v>
      </c>
      <c r="C16" s="206"/>
      <c r="D16" s="172">
        <f>SUM(D12:D14)</f>
        <v>0</v>
      </c>
      <c r="E16" s="172">
        <f t="shared" ref="E16:P16" si="3">SUM(E12:E14)</f>
        <v>0</v>
      </c>
      <c r="F16" s="172">
        <f t="shared" si="3"/>
        <v>0</v>
      </c>
      <c r="G16" s="172">
        <f t="shared" si="3"/>
        <v>0</v>
      </c>
      <c r="H16" s="172">
        <f t="shared" si="3"/>
        <v>0</v>
      </c>
      <c r="I16" s="172">
        <f t="shared" si="3"/>
        <v>0</v>
      </c>
      <c r="J16" s="172">
        <f t="shared" si="3"/>
        <v>0</v>
      </c>
      <c r="K16" s="172">
        <f t="shared" si="3"/>
        <v>0</v>
      </c>
      <c r="L16" s="172">
        <f t="shared" si="3"/>
        <v>0</v>
      </c>
      <c r="M16" s="172">
        <f t="shared" si="3"/>
        <v>0</v>
      </c>
      <c r="N16" s="172">
        <f t="shared" si="3"/>
        <v>0</v>
      </c>
      <c r="O16" s="172">
        <f t="shared" si="3"/>
        <v>0</v>
      </c>
      <c r="P16" s="172">
        <f t="shared" si="3"/>
        <v>0</v>
      </c>
    </row>
    <row r="17" spans="2:16" s="16" customFormat="1" ht="15.6" x14ac:dyDescent="0.3">
      <c r="C17" s="204"/>
      <c r="D17" s="170"/>
      <c r="E17" s="170"/>
      <c r="F17" s="170"/>
      <c r="G17" s="170"/>
      <c r="H17" s="170"/>
      <c r="I17" s="170"/>
      <c r="J17" s="170"/>
      <c r="K17" s="170"/>
      <c r="L17" s="170"/>
      <c r="M17" s="170"/>
      <c r="N17" s="170"/>
      <c r="O17" s="170"/>
    </row>
    <row r="18" spans="2:16" s="16" customFormat="1" ht="15.6" x14ac:dyDescent="0.3">
      <c r="C18" s="204"/>
      <c r="D18" s="170"/>
      <c r="E18" s="170"/>
      <c r="F18" s="170"/>
      <c r="G18" s="170"/>
      <c r="H18" s="170"/>
      <c r="I18" s="170"/>
      <c r="J18" s="170"/>
      <c r="K18" s="170"/>
      <c r="L18" s="170"/>
      <c r="M18" s="170"/>
      <c r="N18" s="170"/>
      <c r="O18" s="170"/>
    </row>
    <row r="19" spans="2:16" ht="18" x14ac:dyDescent="0.3">
      <c r="B19" s="160" t="s">
        <v>207</v>
      </c>
      <c r="D19" s="161"/>
      <c r="E19" s="173"/>
      <c r="F19" s="173"/>
      <c r="G19" s="173"/>
      <c r="H19" s="173"/>
      <c r="I19" s="173"/>
      <c r="J19" s="173"/>
      <c r="K19" s="173"/>
      <c r="L19" s="173"/>
      <c r="M19" s="173"/>
      <c r="N19" s="173"/>
      <c r="O19" s="173"/>
    </row>
    <row r="20" spans="2:16" ht="45" x14ac:dyDescent="0.3">
      <c r="B20" s="165" t="s">
        <v>208</v>
      </c>
      <c r="C20" s="166" t="s">
        <v>411</v>
      </c>
      <c r="D20" s="166" t="s">
        <v>79</v>
      </c>
      <c r="E20" s="166" t="s">
        <v>80</v>
      </c>
      <c r="F20" s="166" t="s">
        <v>81</v>
      </c>
      <c r="G20" s="166" t="s">
        <v>82</v>
      </c>
      <c r="H20" s="166" t="s">
        <v>83</v>
      </c>
      <c r="I20" s="166" t="s">
        <v>84</v>
      </c>
      <c r="J20" s="166" t="s">
        <v>85</v>
      </c>
      <c r="K20" s="166" t="s">
        <v>86</v>
      </c>
      <c r="L20" s="166" t="s">
        <v>87</v>
      </c>
      <c r="M20" s="166" t="s">
        <v>88</v>
      </c>
      <c r="N20" s="166" t="s">
        <v>89</v>
      </c>
      <c r="O20" s="166" t="s">
        <v>90</v>
      </c>
      <c r="P20" s="166" t="str">
        <f>P10</f>
        <v>Total
(12 Months)</v>
      </c>
    </row>
    <row r="21" spans="2:16" s="16" customFormat="1" ht="15.6" x14ac:dyDescent="0.3">
      <c r="C21" s="204"/>
      <c r="D21" s="170"/>
      <c r="E21" s="170"/>
      <c r="F21" s="170"/>
      <c r="G21" s="170"/>
      <c r="H21" s="170"/>
      <c r="I21" s="170"/>
      <c r="J21" s="170"/>
      <c r="K21" s="170"/>
      <c r="L21" s="170"/>
      <c r="M21" s="170"/>
      <c r="N21" s="170"/>
      <c r="O21" s="170"/>
    </row>
    <row r="22" spans="2:16" s="16" customFormat="1" ht="15.6" x14ac:dyDescent="0.3">
      <c r="B22" s="174" t="s">
        <v>209</v>
      </c>
      <c r="C22" s="207"/>
      <c r="D22" s="175">
        <f>SUM(D23:D27)</f>
        <v>0</v>
      </c>
      <c r="E22" s="175">
        <f t="shared" ref="E22:P22" si="4">SUM(E23:E27)</f>
        <v>0</v>
      </c>
      <c r="F22" s="175">
        <f t="shared" si="4"/>
        <v>0</v>
      </c>
      <c r="G22" s="175">
        <f t="shared" si="4"/>
        <v>0</v>
      </c>
      <c r="H22" s="175">
        <f t="shared" si="4"/>
        <v>0</v>
      </c>
      <c r="I22" s="175">
        <f t="shared" si="4"/>
        <v>0</v>
      </c>
      <c r="J22" s="175">
        <f t="shared" si="4"/>
        <v>0</v>
      </c>
      <c r="K22" s="175">
        <f t="shared" si="4"/>
        <v>0</v>
      </c>
      <c r="L22" s="175">
        <f t="shared" si="4"/>
        <v>0</v>
      </c>
      <c r="M22" s="175">
        <f t="shared" si="4"/>
        <v>0</v>
      </c>
      <c r="N22" s="175">
        <f t="shared" si="4"/>
        <v>0</v>
      </c>
      <c r="O22" s="175">
        <f t="shared" si="4"/>
        <v>0</v>
      </c>
      <c r="P22" s="175">
        <f t="shared" si="4"/>
        <v>0</v>
      </c>
    </row>
    <row r="23" spans="2:16" s="16" customFormat="1" ht="15.6" x14ac:dyDescent="0.3">
      <c r="B23" s="176" t="s">
        <v>210</v>
      </c>
      <c r="C23" s="208" t="s">
        <v>211</v>
      </c>
      <c r="D23" s="19"/>
      <c r="E23" s="19"/>
      <c r="F23" s="19"/>
      <c r="G23" s="19"/>
      <c r="H23" s="19"/>
      <c r="I23" s="19"/>
      <c r="J23" s="19"/>
      <c r="K23" s="19"/>
      <c r="L23" s="19"/>
      <c r="M23" s="19"/>
      <c r="N23" s="19"/>
      <c r="O23" s="19"/>
      <c r="P23" s="169">
        <f>SUM(D23:O23)</f>
        <v>0</v>
      </c>
    </row>
    <row r="24" spans="2:16" s="16" customFormat="1" ht="15.6" x14ac:dyDescent="0.3">
      <c r="B24" s="215" t="s">
        <v>212</v>
      </c>
      <c r="C24" s="216" t="s">
        <v>213</v>
      </c>
      <c r="D24" s="278"/>
      <c r="E24" s="278"/>
      <c r="F24" s="278"/>
      <c r="G24" s="278"/>
      <c r="H24" s="278"/>
      <c r="I24" s="278"/>
      <c r="J24" s="278"/>
      <c r="K24" s="278"/>
      <c r="L24" s="278"/>
      <c r="M24" s="278"/>
      <c r="N24" s="278"/>
      <c r="O24" s="278"/>
      <c r="P24" s="217">
        <f t="shared" ref="P24:P27" si="5">SUM(D24:O24)</f>
        <v>0</v>
      </c>
    </row>
    <row r="25" spans="2:16" s="16" customFormat="1" ht="15.6" x14ac:dyDescent="0.3">
      <c r="B25" s="176" t="s">
        <v>214</v>
      </c>
      <c r="C25" s="208" t="s">
        <v>215</v>
      </c>
      <c r="D25" s="19"/>
      <c r="E25" s="19"/>
      <c r="F25" s="19"/>
      <c r="G25" s="19"/>
      <c r="H25" s="19"/>
      <c r="I25" s="19"/>
      <c r="J25" s="19"/>
      <c r="K25" s="19"/>
      <c r="L25" s="19"/>
      <c r="M25" s="19"/>
      <c r="N25" s="19"/>
      <c r="O25" s="19"/>
      <c r="P25" s="169">
        <f t="shared" si="5"/>
        <v>0</v>
      </c>
    </row>
    <row r="26" spans="2:16" s="16" customFormat="1" ht="15.6" x14ac:dyDescent="0.3">
      <c r="B26" s="176" t="s">
        <v>216</v>
      </c>
      <c r="C26" s="208" t="s">
        <v>217</v>
      </c>
      <c r="D26" s="19"/>
      <c r="E26" s="19"/>
      <c r="F26" s="19"/>
      <c r="G26" s="19"/>
      <c r="H26" s="19"/>
      <c r="I26" s="19"/>
      <c r="J26" s="19"/>
      <c r="K26" s="19"/>
      <c r="L26" s="19"/>
      <c r="M26" s="19"/>
      <c r="N26" s="19"/>
      <c r="O26" s="19"/>
      <c r="P26" s="169">
        <f>SUM(D26:O26)</f>
        <v>0</v>
      </c>
    </row>
    <row r="27" spans="2:16" s="16" customFormat="1" ht="15.6" x14ac:dyDescent="0.3">
      <c r="B27" s="20" t="s">
        <v>218</v>
      </c>
      <c r="C27" s="208" t="s">
        <v>219</v>
      </c>
      <c r="D27" s="19"/>
      <c r="E27" s="19"/>
      <c r="F27" s="19"/>
      <c r="G27" s="19"/>
      <c r="H27" s="19"/>
      <c r="I27" s="19"/>
      <c r="J27" s="19"/>
      <c r="K27" s="19"/>
      <c r="L27" s="19"/>
      <c r="M27" s="19"/>
      <c r="N27" s="19"/>
      <c r="O27" s="19"/>
      <c r="P27" s="169">
        <f t="shared" si="5"/>
        <v>0</v>
      </c>
    </row>
    <row r="28" spans="2:16" s="16" customFormat="1" ht="15.6" x14ac:dyDescent="0.3">
      <c r="C28" s="204"/>
      <c r="D28" s="177"/>
      <c r="E28" s="177"/>
      <c r="F28" s="177"/>
      <c r="G28" s="177"/>
      <c r="H28" s="177"/>
      <c r="I28" s="177"/>
      <c r="J28" s="177"/>
      <c r="K28" s="177"/>
      <c r="L28" s="177"/>
      <c r="M28" s="177"/>
      <c r="N28" s="177"/>
      <c r="O28" s="177"/>
      <c r="P28" s="177"/>
    </row>
    <row r="29" spans="2:16" s="178" customFormat="1" ht="15.6" x14ac:dyDescent="0.3">
      <c r="B29" s="174" t="s">
        <v>220</v>
      </c>
      <c r="C29" s="209"/>
      <c r="D29" s="175">
        <f t="shared" ref="D29:P29" si="6">SUM(D30:D36)</f>
        <v>0</v>
      </c>
      <c r="E29" s="175">
        <f t="shared" si="6"/>
        <v>0</v>
      </c>
      <c r="F29" s="175">
        <f t="shared" si="6"/>
        <v>0</v>
      </c>
      <c r="G29" s="175">
        <f t="shared" si="6"/>
        <v>0</v>
      </c>
      <c r="H29" s="175">
        <f t="shared" si="6"/>
        <v>0</v>
      </c>
      <c r="I29" s="175">
        <f t="shared" si="6"/>
        <v>0</v>
      </c>
      <c r="J29" s="175">
        <f t="shared" si="6"/>
        <v>0</v>
      </c>
      <c r="K29" s="175">
        <f t="shared" si="6"/>
        <v>0</v>
      </c>
      <c r="L29" s="175">
        <f t="shared" si="6"/>
        <v>0</v>
      </c>
      <c r="M29" s="175">
        <f t="shared" si="6"/>
        <v>0</v>
      </c>
      <c r="N29" s="175">
        <f t="shared" si="6"/>
        <v>0</v>
      </c>
      <c r="O29" s="175">
        <f t="shared" si="6"/>
        <v>0</v>
      </c>
      <c r="P29" s="175">
        <f t="shared" si="6"/>
        <v>0</v>
      </c>
    </row>
    <row r="30" spans="2:16" s="16" customFormat="1" ht="15.6" x14ac:dyDescent="0.3">
      <c r="B30" s="176" t="s">
        <v>221</v>
      </c>
      <c r="C30" s="208" t="s">
        <v>222</v>
      </c>
      <c r="D30" s="19"/>
      <c r="E30" s="19"/>
      <c r="F30" s="19"/>
      <c r="G30" s="19"/>
      <c r="H30" s="19"/>
      <c r="I30" s="19"/>
      <c r="J30" s="19"/>
      <c r="K30" s="19"/>
      <c r="L30" s="19"/>
      <c r="M30" s="19"/>
      <c r="N30" s="19"/>
      <c r="O30" s="19"/>
      <c r="P30" s="169">
        <f t="shared" ref="P30:P36" si="7">SUM(D30:O30)</f>
        <v>0</v>
      </c>
    </row>
    <row r="31" spans="2:16" s="16" customFormat="1" ht="15.6" x14ac:dyDescent="0.3">
      <c r="B31" s="176" t="s">
        <v>223</v>
      </c>
      <c r="C31" s="208" t="s">
        <v>224</v>
      </c>
      <c r="D31" s="19"/>
      <c r="E31" s="19"/>
      <c r="F31" s="19"/>
      <c r="G31" s="19"/>
      <c r="H31" s="19"/>
      <c r="I31" s="19"/>
      <c r="J31" s="19"/>
      <c r="K31" s="19"/>
      <c r="L31" s="19"/>
      <c r="M31" s="19"/>
      <c r="N31" s="19"/>
      <c r="O31" s="19"/>
      <c r="P31" s="169">
        <f t="shared" si="7"/>
        <v>0</v>
      </c>
    </row>
    <row r="32" spans="2:16" s="16" customFormat="1" ht="15.6" x14ac:dyDescent="0.3">
      <c r="B32" s="176" t="s">
        <v>225</v>
      </c>
      <c r="C32" s="208" t="s">
        <v>226</v>
      </c>
      <c r="D32" s="19"/>
      <c r="E32" s="19"/>
      <c r="F32" s="19"/>
      <c r="G32" s="19"/>
      <c r="H32" s="19"/>
      <c r="I32" s="19"/>
      <c r="J32" s="19"/>
      <c r="K32" s="19"/>
      <c r="L32" s="19"/>
      <c r="M32" s="19"/>
      <c r="N32" s="19"/>
      <c r="O32" s="19"/>
      <c r="P32" s="169">
        <f t="shared" si="7"/>
        <v>0</v>
      </c>
    </row>
    <row r="33" spans="2:16" s="16" customFormat="1" ht="15.6" x14ac:dyDescent="0.3">
      <c r="B33" s="176" t="s">
        <v>227</v>
      </c>
      <c r="C33" s="208" t="s">
        <v>228</v>
      </c>
      <c r="D33" s="19"/>
      <c r="E33" s="19"/>
      <c r="F33" s="19"/>
      <c r="G33" s="19"/>
      <c r="H33" s="19"/>
      <c r="I33" s="19"/>
      <c r="J33" s="19"/>
      <c r="K33" s="19"/>
      <c r="L33" s="19"/>
      <c r="M33" s="19"/>
      <c r="N33" s="19"/>
      <c r="O33" s="19"/>
      <c r="P33" s="169">
        <f t="shared" si="7"/>
        <v>0</v>
      </c>
    </row>
    <row r="34" spans="2:16" s="16" customFormat="1" ht="15.6" x14ac:dyDescent="0.3">
      <c r="B34" s="176" t="s">
        <v>229</v>
      </c>
      <c r="C34" s="208" t="s">
        <v>230</v>
      </c>
      <c r="D34" s="19"/>
      <c r="E34" s="19"/>
      <c r="F34" s="19"/>
      <c r="G34" s="19"/>
      <c r="H34" s="19"/>
      <c r="I34" s="19"/>
      <c r="J34" s="19"/>
      <c r="K34" s="19"/>
      <c r="L34" s="19"/>
      <c r="M34" s="19"/>
      <c r="N34" s="19"/>
      <c r="O34" s="19"/>
      <c r="P34" s="169">
        <f t="shared" si="7"/>
        <v>0</v>
      </c>
    </row>
    <row r="35" spans="2:16" s="16" customFormat="1" ht="15.6" x14ac:dyDescent="0.3">
      <c r="B35" s="168" t="s">
        <v>231</v>
      </c>
      <c r="C35" s="208" t="s">
        <v>232</v>
      </c>
      <c r="D35" s="19"/>
      <c r="E35" s="19"/>
      <c r="F35" s="19"/>
      <c r="G35" s="19"/>
      <c r="H35" s="19"/>
      <c r="I35" s="19"/>
      <c r="J35" s="19"/>
      <c r="K35" s="19"/>
      <c r="L35" s="19"/>
      <c r="M35" s="19"/>
      <c r="N35" s="19"/>
      <c r="O35" s="19"/>
      <c r="P35" s="169">
        <f t="shared" si="7"/>
        <v>0</v>
      </c>
    </row>
    <row r="36" spans="2:16" s="16" customFormat="1" ht="15.6" x14ac:dyDescent="0.3">
      <c r="B36" s="20" t="s">
        <v>218</v>
      </c>
      <c r="C36" s="208" t="s">
        <v>233</v>
      </c>
      <c r="D36" s="19"/>
      <c r="E36" s="19"/>
      <c r="F36" s="19"/>
      <c r="G36" s="19"/>
      <c r="H36" s="19"/>
      <c r="I36" s="19"/>
      <c r="J36" s="19"/>
      <c r="K36" s="19"/>
      <c r="L36" s="19"/>
      <c r="M36" s="19"/>
      <c r="N36" s="19"/>
      <c r="O36" s="19"/>
      <c r="P36" s="169">
        <f t="shared" si="7"/>
        <v>0</v>
      </c>
    </row>
    <row r="37" spans="2:16" s="16" customFormat="1" ht="15.6" x14ac:dyDescent="0.3">
      <c r="C37" s="204"/>
      <c r="D37" s="177"/>
      <c r="E37" s="177"/>
      <c r="F37" s="177"/>
      <c r="G37" s="177"/>
      <c r="H37" s="177"/>
      <c r="I37" s="177"/>
      <c r="J37" s="177"/>
      <c r="K37" s="177"/>
      <c r="L37" s="177"/>
      <c r="M37" s="177"/>
      <c r="N37" s="177"/>
      <c r="O37" s="177"/>
      <c r="P37" s="177"/>
    </row>
    <row r="38" spans="2:16" s="178" customFormat="1" ht="15.6" x14ac:dyDescent="0.3">
      <c r="B38" s="174" t="s">
        <v>234</v>
      </c>
      <c r="C38" s="209"/>
      <c r="D38" s="175">
        <f>SUM(D39:D41)</f>
        <v>0</v>
      </c>
      <c r="E38" s="175">
        <f t="shared" ref="E38:P38" si="8">SUM(E39:E41)</f>
        <v>0</v>
      </c>
      <c r="F38" s="175">
        <f t="shared" si="8"/>
        <v>0</v>
      </c>
      <c r="G38" s="175">
        <f t="shared" si="8"/>
        <v>0</v>
      </c>
      <c r="H38" s="175">
        <f t="shared" si="8"/>
        <v>0</v>
      </c>
      <c r="I38" s="175">
        <f t="shared" si="8"/>
        <v>0</v>
      </c>
      <c r="J38" s="175">
        <f t="shared" si="8"/>
        <v>0</v>
      </c>
      <c r="K38" s="175">
        <f t="shared" si="8"/>
        <v>0</v>
      </c>
      <c r="L38" s="175">
        <f t="shared" si="8"/>
        <v>0</v>
      </c>
      <c r="M38" s="175">
        <f t="shared" si="8"/>
        <v>0</v>
      </c>
      <c r="N38" s="175">
        <f t="shared" si="8"/>
        <v>0</v>
      </c>
      <c r="O38" s="175">
        <f t="shared" si="8"/>
        <v>0</v>
      </c>
      <c r="P38" s="175">
        <f t="shared" si="8"/>
        <v>0</v>
      </c>
    </row>
    <row r="39" spans="2:16" s="16" customFormat="1" ht="15.6" x14ac:dyDescent="0.3">
      <c r="B39" s="176" t="s">
        <v>235</v>
      </c>
      <c r="C39" s="208" t="s">
        <v>236</v>
      </c>
      <c r="D39" s="19"/>
      <c r="E39" s="19"/>
      <c r="F39" s="19"/>
      <c r="G39" s="19"/>
      <c r="H39" s="19"/>
      <c r="I39" s="19"/>
      <c r="J39" s="19"/>
      <c r="K39" s="19"/>
      <c r="L39" s="19"/>
      <c r="M39" s="19"/>
      <c r="N39" s="19"/>
      <c r="O39" s="19"/>
      <c r="P39" s="169">
        <f t="shared" ref="P39:P41" si="9">SUM(D39:O39)</f>
        <v>0</v>
      </c>
    </row>
    <row r="40" spans="2:16" s="16" customFormat="1" ht="15.6" x14ac:dyDescent="0.3">
      <c r="B40" s="176" t="s">
        <v>237</v>
      </c>
      <c r="C40" s="208" t="s">
        <v>238</v>
      </c>
      <c r="D40" s="19"/>
      <c r="E40" s="19"/>
      <c r="F40" s="19"/>
      <c r="G40" s="19"/>
      <c r="H40" s="19"/>
      <c r="I40" s="19"/>
      <c r="J40" s="19"/>
      <c r="K40" s="19"/>
      <c r="L40" s="19"/>
      <c r="M40" s="19"/>
      <c r="N40" s="19"/>
      <c r="O40" s="19"/>
      <c r="P40" s="169">
        <f t="shared" si="9"/>
        <v>0</v>
      </c>
    </row>
    <row r="41" spans="2:16" s="16" customFormat="1" ht="15.6" x14ac:dyDescent="0.3">
      <c r="B41" s="20" t="s">
        <v>218</v>
      </c>
      <c r="C41" s="208" t="s">
        <v>239</v>
      </c>
      <c r="D41" s="19"/>
      <c r="E41" s="19"/>
      <c r="F41" s="19"/>
      <c r="G41" s="19"/>
      <c r="H41" s="19"/>
      <c r="I41" s="19"/>
      <c r="J41" s="19"/>
      <c r="K41" s="19"/>
      <c r="L41" s="19"/>
      <c r="M41" s="19"/>
      <c r="N41" s="19"/>
      <c r="O41" s="19"/>
      <c r="P41" s="169">
        <f t="shared" si="9"/>
        <v>0</v>
      </c>
    </row>
    <row r="42" spans="2:16" s="16" customFormat="1" ht="15.6" x14ac:dyDescent="0.3">
      <c r="C42" s="204"/>
      <c r="D42" s="177"/>
      <c r="E42" s="177"/>
      <c r="F42" s="177"/>
      <c r="G42" s="177"/>
      <c r="H42" s="177"/>
      <c r="I42" s="177"/>
      <c r="J42" s="177"/>
      <c r="K42" s="177"/>
      <c r="L42" s="177"/>
      <c r="M42" s="177"/>
      <c r="N42" s="177"/>
      <c r="O42" s="177"/>
      <c r="P42" s="177"/>
    </row>
    <row r="43" spans="2:16" s="178" customFormat="1" ht="15.6" x14ac:dyDescent="0.3">
      <c r="B43" s="174" t="s">
        <v>240</v>
      </c>
      <c r="C43" s="209"/>
      <c r="D43" s="175">
        <f>SUM(D44:D45)</f>
        <v>0</v>
      </c>
      <c r="E43" s="175">
        <f t="shared" ref="E43:P43" si="10">SUM(E44:E45)</f>
        <v>0</v>
      </c>
      <c r="F43" s="175">
        <f t="shared" si="10"/>
        <v>0</v>
      </c>
      <c r="G43" s="175">
        <f t="shared" si="10"/>
        <v>0</v>
      </c>
      <c r="H43" s="175">
        <f t="shared" si="10"/>
        <v>0</v>
      </c>
      <c r="I43" s="175">
        <f t="shared" si="10"/>
        <v>0</v>
      </c>
      <c r="J43" s="175">
        <f t="shared" si="10"/>
        <v>0</v>
      </c>
      <c r="K43" s="175">
        <f t="shared" si="10"/>
        <v>0</v>
      </c>
      <c r="L43" s="175">
        <f t="shared" si="10"/>
        <v>0</v>
      </c>
      <c r="M43" s="175">
        <f t="shared" si="10"/>
        <v>0</v>
      </c>
      <c r="N43" s="175">
        <f t="shared" si="10"/>
        <v>0</v>
      </c>
      <c r="O43" s="175">
        <f t="shared" si="10"/>
        <v>0</v>
      </c>
      <c r="P43" s="175">
        <f t="shared" si="10"/>
        <v>0</v>
      </c>
    </row>
    <row r="44" spans="2:16" s="16" customFormat="1" ht="15.6" x14ac:dyDescent="0.3">
      <c r="B44" s="176" t="s">
        <v>241</v>
      </c>
      <c r="C44" s="208" t="s">
        <v>242</v>
      </c>
      <c r="D44" s="19"/>
      <c r="E44" s="19"/>
      <c r="F44" s="19"/>
      <c r="G44" s="19"/>
      <c r="H44" s="19"/>
      <c r="I44" s="19"/>
      <c r="J44" s="19"/>
      <c r="K44" s="19"/>
      <c r="L44" s="19"/>
      <c r="M44" s="19"/>
      <c r="N44" s="19"/>
      <c r="O44" s="19"/>
      <c r="P44" s="169">
        <f t="shared" ref="P44:P45" si="11">SUM(D44:O44)</f>
        <v>0</v>
      </c>
    </row>
    <row r="45" spans="2:16" s="16" customFormat="1" ht="15.6" x14ac:dyDescent="0.3">
      <c r="B45" s="20" t="s">
        <v>218</v>
      </c>
      <c r="C45" s="208" t="s">
        <v>243</v>
      </c>
      <c r="D45" s="19"/>
      <c r="E45" s="19"/>
      <c r="F45" s="19"/>
      <c r="G45" s="19"/>
      <c r="H45" s="19"/>
      <c r="I45" s="19"/>
      <c r="J45" s="19"/>
      <c r="K45" s="19"/>
      <c r="L45" s="19"/>
      <c r="M45" s="19"/>
      <c r="N45" s="19"/>
      <c r="O45" s="19"/>
      <c r="P45" s="169">
        <f t="shared" si="11"/>
        <v>0</v>
      </c>
    </row>
    <row r="46" spans="2:16" s="16" customFormat="1" ht="15.6" x14ac:dyDescent="0.3">
      <c r="C46" s="204"/>
      <c r="D46" s="177"/>
      <c r="E46" s="177"/>
      <c r="F46" s="177"/>
      <c r="G46" s="177"/>
      <c r="H46" s="177"/>
      <c r="I46" s="177"/>
      <c r="J46" s="177"/>
      <c r="K46" s="177"/>
      <c r="L46" s="177"/>
      <c r="M46" s="177"/>
      <c r="N46" s="177"/>
      <c r="O46" s="177"/>
      <c r="P46" s="177"/>
    </row>
    <row r="47" spans="2:16" s="178" customFormat="1" ht="15.6" x14ac:dyDescent="0.3">
      <c r="B47" s="174" t="s">
        <v>244</v>
      </c>
      <c r="C47" s="209"/>
      <c r="D47" s="175">
        <f>SUM(D48:D64)</f>
        <v>0</v>
      </c>
      <c r="E47" s="175">
        <f t="shared" ref="E47:P47" si="12">SUM(E48:E64)</f>
        <v>0</v>
      </c>
      <c r="F47" s="175">
        <f t="shared" si="12"/>
        <v>0</v>
      </c>
      <c r="G47" s="175">
        <f t="shared" si="12"/>
        <v>0</v>
      </c>
      <c r="H47" s="175">
        <f t="shared" si="12"/>
        <v>0</v>
      </c>
      <c r="I47" s="175">
        <f t="shared" si="12"/>
        <v>0</v>
      </c>
      <c r="J47" s="175">
        <f t="shared" si="12"/>
        <v>0</v>
      </c>
      <c r="K47" s="175">
        <f t="shared" si="12"/>
        <v>0</v>
      </c>
      <c r="L47" s="175">
        <f t="shared" si="12"/>
        <v>0</v>
      </c>
      <c r="M47" s="175">
        <f t="shared" si="12"/>
        <v>0</v>
      </c>
      <c r="N47" s="175">
        <f t="shared" si="12"/>
        <v>0</v>
      </c>
      <c r="O47" s="175">
        <f t="shared" si="12"/>
        <v>0</v>
      </c>
      <c r="P47" s="175">
        <f t="shared" si="12"/>
        <v>0</v>
      </c>
    </row>
    <row r="48" spans="2:16" s="16" customFormat="1" ht="15.6" x14ac:dyDescent="0.3">
      <c r="B48" s="176" t="s">
        <v>245</v>
      </c>
      <c r="C48" s="208" t="s">
        <v>246</v>
      </c>
      <c r="D48" s="19"/>
      <c r="E48" s="19"/>
      <c r="F48" s="19"/>
      <c r="G48" s="19"/>
      <c r="H48" s="19"/>
      <c r="I48" s="19"/>
      <c r="J48" s="19"/>
      <c r="K48" s="19"/>
      <c r="L48" s="19"/>
      <c r="M48" s="19"/>
      <c r="N48" s="19"/>
      <c r="O48" s="19"/>
      <c r="P48" s="169">
        <f t="shared" ref="P48:P64" si="13">SUM(D48:O48)</f>
        <v>0</v>
      </c>
    </row>
    <row r="49" spans="1:16" s="16" customFormat="1" ht="15.6" x14ac:dyDescent="0.3">
      <c r="B49" s="176" t="s">
        <v>247</v>
      </c>
      <c r="C49" s="208" t="s">
        <v>248</v>
      </c>
      <c r="D49" s="19"/>
      <c r="E49" s="19"/>
      <c r="F49" s="19"/>
      <c r="G49" s="19"/>
      <c r="H49" s="19"/>
      <c r="I49" s="19"/>
      <c r="J49" s="19"/>
      <c r="K49" s="19"/>
      <c r="L49" s="19"/>
      <c r="M49" s="19"/>
      <c r="N49" s="19"/>
      <c r="O49" s="19"/>
      <c r="P49" s="169">
        <f t="shared" si="13"/>
        <v>0</v>
      </c>
    </row>
    <row r="50" spans="1:16" s="16" customFormat="1" ht="15.6" x14ac:dyDescent="0.3">
      <c r="B50" s="176" t="s">
        <v>249</v>
      </c>
      <c r="C50" s="208" t="s">
        <v>250</v>
      </c>
      <c r="D50" s="19"/>
      <c r="E50" s="19"/>
      <c r="F50" s="19"/>
      <c r="G50" s="19"/>
      <c r="H50" s="19"/>
      <c r="I50" s="19"/>
      <c r="J50" s="19"/>
      <c r="K50" s="19"/>
      <c r="L50" s="19"/>
      <c r="M50" s="19"/>
      <c r="N50" s="19"/>
      <c r="O50" s="19"/>
      <c r="P50" s="169">
        <f t="shared" si="13"/>
        <v>0</v>
      </c>
    </row>
    <row r="51" spans="1:16" s="16" customFormat="1" ht="15.6" x14ac:dyDescent="0.3">
      <c r="A51" s="179"/>
      <c r="B51" s="168" t="s">
        <v>251</v>
      </c>
      <c r="C51" s="208" t="s">
        <v>252</v>
      </c>
      <c r="D51" s="19"/>
      <c r="E51" s="19"/>
      <c r="F51" s="19"/>
      <c r="G51" s="19"/>
      <c r="H51" s="19"/>
      <c r="I51" s="19"/>
      <c r="J51" s="19"/>
      <c r="K51" s="19"/>
      <c r="L51" s="19"/>
      <c r="M51" s="19"/>
      <c r="N51" s="19"/>
      <c r="O51" s="19"/>
      <c r="P51" s="169">
        <f t="shared" si="13"/>
        <v>0</v>
      </c>
    </row>
    <row r="52" spans="1:16" s="16" customFormat="1" ht="15.6" x14ac:dyDescent="0.3">
      <c r="B52" s="168" t="s">
        <v>253</v>
      </c>
      <c r="C52" s="208" t="s">
        <v>254</v>
      </c>
      <c r="D52" s="19"/>
      <c r="E52" s="19"/>
      <c r="F52" s="19"/>
      <c r="G52" s="19"/>
      <c r="H52" s="19"/>
      <c r="I52" s="19"/>
      <c r="J52" s="19"/>
      <c r="K52" s="19"/>
      <c r="L52" s="19"/>
      <c r="M52" s="19"/>
      <c r="N52" s="19"/>
      <c r="O52" s="19"/>
      <c r="P52" s="169">
        <f t="shared" si="13"/>
        <v>0</v>
      </c>
    </row>
    <row r="53" spans="1:16" s="16" customFormat="1" ht="15.6" x14ac:dyDescent="0.3">
      <c r="B53" s="176" t="s">
        <v>413</v>
      </c>
      <c r="C53" s="208" t="s">
        <v>255</v>
      </c>
      <c r="D53" s="19"/>
      <c r="E53" s="19"/>
      <c r="F53" s="19"/>
      <c r="G53" s="19"/>
      <c r="H53" s="19"/>
      <c r="I53" s="19"/>
      <c r="J53" s="19"/>
      <c r="K53" s="19"/>
      <c r="L53" s="19"/>
      <c r="M53" s="19"/>
      <c r="N53" s="19"/>
      <c r="O53" s="19"/>
      <c r="P53" s="169">
        <f t="shared" si="13"/>
        <v>0</v>
      </c>
    </row>
    <row r="54" spans="1:16" s="16" customFormat="1" ht="15.6" x14ac:dyDescent="0.3">
      <c r="B54" s="176" t="s">
        <v>256</v>
      </c>
      <c r="C54" s="208" t="s">
        <v>257</v>
      </c>
      <c r="D54" s="19"/>
      <c r="E54" s="19"/>
      <c r="F54" s="19"/>
      <c r="G54" s="19"/>
      <c r="H54" s="19"/>
      <c r="I54" s="19"/>
      <c r="J54" s="19"/>
      <c r="K54" s="19"/>
      <c r="L54" s="19"/>
      <c r="M54" s="19"/>
      <c r="N54" s="19"/>
      <c r="O54" s="19"/>
      <c r="P54" s="169">
        <f t="shared" si="13"/>
        <v>0</v>
      </c>
    </row>
    <row r="55" spans="1:16" s="16" customFormat="1" ht="15.6" x14ac:dyDescent="0.3">
      <c r="B55" s="176" t="s">
        <v>258</v>
      </c>
      <c r="C55" s="208" t="s">
        <v>259</v>
      </c>
      <c r="D55" s="19"/>
      <c r="E55" s="19"/>
      <c r="F55" s="19"/>
      <c r="G55" s="19"/>
      <c r="H55" s="19"/>
      <c r="I55" s="19"/>
      <c r="J55" s="19"/>
      <c r="K55" s="19"/>
      <c r="L55" s="19"/>
      <c r="M55" s="19"/>
      <c r="N55" s="19"/>
      <c r="O55" s="19"/>
      <c r="P55" s="169">
        <f t="shared" si="13"/>
        <v>0</v>
      </c>
    </row>
    <row r="56" spans="1:16" s="16" customFormat="1" ht="15.6" x14ac:dyDescent="0.3">
      <c r="B56" s="176" t="s">
        <v>260</v>
      </c>
      <c r="C56" s="208" t="s">
        <v>261</v>
      </c>
      <c r="D56" s="19"/>
      <c r="E56" s="19"/>
      <c r="F56" s="19"/>
      <c r="G56" s="19"/>
      <c r="H56" s="19"/>
      <c r="I56" s="19"/>
      <c r="J56" s="19"/>
      <c r="K56" s="19"/>
      <c r="L56" s="19"/>
      <c r="M56" s="19"/>
      <c r="N56" s="19"/>
      <c r="O56" s="19"/>
      <c r="P56" s="169">
        <f t="shared" si="13"/>
        <v>0</v>
      </c>
    </row>
    <row r="57" spans="1:16" s="16" customFormat="1" ht="15.6" x14ac:dyDescent="0.3">
      <c r="B57" s="176" t="s">
        <v>262</v>
      </c>
      <c r="C57" s="208" t="s">
        <v>263</v>
      </c>
      <c r="D57" s="19"/>
      <c r="E57" s="19"/>
      <c r="F57" s="19"/>
      <c r="G57" s="19"/>
      <c r="H57" s="19"/>
      <c r="I57" s="19"/>
      <c r="J57" s="19"/>
      <c r="K57" s="19"/>
      <c r="L57" s="19"/>
      <c r="M57" s="19"/>
      <c r="N57" s="19"/>
      <c r="O57" s="19"/>
      <c r="P57" s="169">
        <f t="shared" si="13"/>
        <v>0</v>
      </c>
    </row>
    <row r="58" spans="1:16" s="16" customFormat="1" ht="15.6" x14ac:dyDescent="0.3">
      <c r="B58" s="176" t="s">
        <v>264</v>
      </c>
      <c r="C58" s="208" t="s">
        <v>265</v>
      </c>
      <c r="D58" s="19"/>
      <c r="E58" s="19"/>
      <c r="F58" s="19"/>
      <c r="G58" s="19"/>
      <c r="H58" s="19"/>
      <c r="I58" s="19"/>
      <c r="J58" s="19"/>
      <c r="K58" s="19"/>
      <c r="L58" s="19"/>
      <c r="M58" s="19"/>
      <c r="N58" s="19"/>
      <c r="O58" s="19"/>
      <c r="P58" s="169">
        <f t="shared" si="13"/>
        <v>0</v>
      </c>
    </row>
    <row r="59" spans="1:16" s="16" customFormat="1" ht="15.6" x14ac:dyDescent="0.3">
      <c r="B59" s="176" t="s">
        <v>266</v>
      </c>
      <c r="C59" s="208" t="s">
        <v>267</v>
      </c>
      <c r="D59" s="19"/>
      <c r="E59" s="19"/>
      <c r="F59" s="19"/>
      <c r="G59" s="19"/>
      <c r="H59" s="19"/>
      <c r="I59" s="19"/>
      <c r="J59" s="19"/>
      <c r="K59" s="19"/>
      <c r="L59" s="19"/>
      <c r="M59" s="19"/>
      <c r="N59" s="19"/>
      <c r="O59" s="19"/>
      <c r="P59" s="169">
        <f t="shared" si="13"/>
        <v>0</v>
      </c>
    </row>
    <row r="60" spans="1:16" s="16" customFormat="1" ht="15.6" x14ac:dyDescent="0.3">
      <c r="B60" s="176" t="s">
        <v>268</v>
      </c>
      <c r="C60" s="208" t="s">
        <v>269</v>
      </c>
      <c r="D60" s="19"/>
      <c r="E60" s="19"/>
      <c r="F60" s="19"/>
      <c r="G60" s="19"/>
      <c r="H60" s="19"/>
      <c r="I60" s="19"/>
      <c r="J60" s="19"/>
      <c r="K60" s="19"/>
      <c r="L60" s="19"/>
      <c r="M60" s="19"/>
      <c r="N60" s="19"/>
      <c r="O60" s="19"/>
      <c r="P60" s="169">
        <f t="shared" si="13"/>
        <v>0</v>
      </c>
    </row>
    <row r="61" spans="1:16" s="16" customFormat="1" ht="15.6" x14ac:dyDescent="0.3">
      <c r="B61" s="176" t="s">
        <v>270</v>
      </c>
      <c r="C61" s="208" t="s">
        <v>271</v>
      </c>
      <c r="D61" s="19"/>
      <c r="E61" s="19"/>
      <c r="F61" s="19"/>
      <c r="G61" s="19"/>
      <c r="H61" s="19"/>
      <c r="I61" s="19"/>
      <c r="J61" s="19"/>
      <c r="K61" s="19"/>
      <c r="L61" s="19"/>
      <c r="M61" s="19"/>
      <c r="N61" s="19"/>
      <c r="O61" s="19"/>
      <c r="P61" s="169">
        <f t="shared" si="13"/>
        <v>0</v>
      </c>
    </row>
    <row r="62" spans="1:16" s="16" customFormat="1" ht="15.6" x14ac:dyDescent="0.3">
      <c r="B62" s="176" t="s">
        <v>272</v>
      </c>
      <c r="C62" s="208" t="s">
        <v>273</v>
      </c>
      <c r="D62" s="19"/>
      <c r="E62" s="19"/>
      <c r="F62" s="19"/>
      <c r="G62" s="19"/>
      <c r="H62" s="19"/>
      <c r="I62" s="19"/>
      <c r="J62" s="19"/>
      <c r="K62" s="19"/>
      <c r="L62" s="19"/>
      <c r="M62" s="19"/>
      <c r="N62" s="19"/>
      <c r="O62" s="19"/>
      <c r="P62" s="169">
        <f t="shared" si="13"/>
        <v>0</v>
      </c>
    </row>
    <row r="63" spans="1:16" s="16" customFormat="1" ht="15.6" x14ac:dyDescent="0.3">
      <c r="B63" s="176" t="s">
        <v>274</v>
      </c>
      <c r="C63" s="208" t="s">
        <v>275</v>
      </c>
      <c r="D63" s="19"/>
      <c r="E63" s="19"/>
      <c r="F63" s="19"/>
      <c r="G63" s="19"/>
      <c r="H63" s="19"/>
      <c r="I63" s="19"/>
      <c r="J63" s="19"/>
      <c r="K63" s="19"/>
      <c r="L63" s="19"/>
      <c r="M63" s="19"/>
      <c r="N63" s="19"/>
      <c r="O63" s="19"/>
      <c r="P63" s="169">
        <f t="shared" si="13"/>
        <v>0</v>
      </c>
    </row>
    <row r="64" spans="1:16" s="16" customFormat="1" ht="15.6" x14ac:dyDescent="0.3">
      <c r="B64" s="20" t="s">
        <v>218</v>
      </c>
      <c r="C64" s="208" t="s">
        <v>276</v>
      </c>
      <c r="D64" s="19"/>
      <c r="E64" s="19"/>
      <c r="F64" s="19"/>
      <c r="G64" s="19"/>
      <c r="H64" s="19"/>
      <c r="I64" s="19"/>
      <c r="J64" s="19"/>
      <c r="K64" s="19"/>
      <c r="L64" s="19"/>
      <c r="M64" s="19"/>
      <c r="N64" s="19"/>
      <c r="O64" s="19"/>
      <c r="P64" s="169">
        <f t="shared" si="13"/>
        <v>0</v>
      </c>
    </row>
    <row r="65" spans="2:16" s="16" customFormat="1" ht="15.6" x14ac:dyDescent="0.3">
      <c r="C65" s="204"/>
      <c r="D65" s="177"/>
      <c r="E65" s="177"/>
      <c r="F65" s="177"/>
      <c r="G65" s="177"/>
      <c r="H65" s="177"/>
      <c r="I65" s="177"/>
      <c r="J65" s="177"/>
      <c r="K65" s="177"/>
      <c r="L65" s="177"/>
      <c r="M65" s="177"/>
      <c r="N65" s="177"/>
      <c r="O65" s="177"/>
      <c r="P65" s="177"/>
    </row>
    <row r="66" spans="2:16" s="178" customFormat="1" ht="15.6" x14ac:dyDescent="0.3">
      <c r="B66" s="174" t="s">
        <v>277</v>
      </c>
      <c r="C66" s="209"/>
      <c r="D66" s="175">
        <f t="shared" ref="D66:P66" si="14">SUM(D67:D73)</f>
        <v>0</v>
      </c>
      <c r="E66" s="175">
        <f t="shared" si="14"/>
        <v>0</v>
      </c>
      <c r="F66" s="175">
        <f t="shared" si="14"/>
        <v>0</v>
      </c>
      <c r="G66" s="175">
        <f t="shared" si="14"/>
        <v>0</v>
      </c>
      <c r="H66" s="175">
        <f t="shared" si="14"/>
        <v>0</v>
      </c>
      <c r="I66" s="175">
        <f t="shared" si="14"/>
        <v>0</v>
      </c>
      <c r="J66" s="175">
        <f t="shared" si="14"/>
        <v>0</v>
      </c>
      <c r="K66" s="175">
        <f t="shared" si="14"/>
        <v>0</v>
      </c>
      <c r="L66" s="175">
        <f t="shared" si="14"/>
        <v>0</v>
      </c>
      <c r="M66" s="175">
        <f t="shared" si="14"/>
        <v>0</v>
      </c>
      <c r="N66" s="175">
        <f t="shared" si="14"/>
        <v>0</v>
      </c>
      <c r="O66" s="175">
        <f t="shared" si="14"/>
        <v>0</v>
      </c>
      <c r="P66" s="175">
        <f t="shared" si="14"/>
        <v>0</v>
      </c>
    </row>
    <row r="67" spans="2:16" s="16" customFormat="1" ht="15.6" x14ac:dyDescent="0.3">
      <c r="B67" s="215" t="s">
        <v>278</v>
      </c>
      <c r="C67" s="216" t="s">
        <v>279</v>
      </c>
      <c r="D67" s="278"/>
      <c r="E67" s="278"/>
      <c r="F67" s="278"/>
      <c r="G67" s="278"/>
      <c r="H67" s="278"/>
      <c r="I67" s="278"/>
      <c r="J67" s="278"/>
      <c r="K67" s="278"/>
      <c r="L67" s="278"/>
      <c r="M67" s="278"/>
      <c r="N67" s="278"/>
      <c r="O67" s="278"/>
      <c r="P67" s="217">
        <f t="shared" ref="P67:P73" si="15">SUM(D67:O67)</f>
        <v>0</v>
      </c>
    </row>
    <row r="68" spans="2:16" s="16" customFormat="1" ht="15.6" x14ac:dyDescent="0.3">
      <c r="B68" s="176" t="s">
        <v>280</v>
      </c>
      <c r="C68" s="208" t="s">
        <v>281</v>
      </c>
      <c r="D68" s="19"/>
      <c r="E68" s="19"/>
      <c r="F68" s="19"/>
      <c r="G68" s="19"/>
      <c r="H68" s="19"/>
      <c r="I68" s="19"/>
      <c r="J68" s="19"/>
      <c r="K68" s="19"/>
      <c r="L68" s="19"/>
      <c r="M68" s="19"/>
      <c r="N68" s="19"/>
      <c r="O68" s="19"/>
      <c r="P68" s="169">
        <f t="shared" si="15"/>
        <v>0</v>
      </c>
    </row>
    <row r="69" spans="2:16" s="16" customFormat="1" ht="15.6" x14ac:dyDescent="0.3">
      <c r="B69" s="176" t="s">
        <v>282</v>
      </c>
      <c r="C69" s="208" t="s">
        <v>283</v>
      </c>
      <c r="D69" s="19"/>
      <c r="E69" s="19"/>
      <c r="F69" s="19"/>
      <c r="G69" s="19"/>
      <c r="H69" s="19"/>
      <c r="I69" s="19"/>
      <c r="J69" s="19"/>
      <c r="K69" s="19"/>
      <c r="L69" s="19"/>
      <c r="M69" s="19"/>
      <c r="N69" s="19"/>
      <c r="O69" s="19"/>
      <c r="P69" s="169">
        <f t="shared" si="15"/>
        <v>0</v>
      </c>
    </row>
    <row r="70" spans="2:16" s="16" customFormat="1" ht="15.6" x14ac:dyDescent="0.3">
      <c r="B70" s="20" t="s">
        <v>284</v>
      </c>
      <c r="C70" s="208" t="s">
        <v>285</v>
      </c>
      <c r="D70" s="19"/>
      <c r="E70" s="19"/>
      <c r="F70" s="19"/>
      <c r="G70" s="19"/>
      <c r="H70" s="19"/>
      <c r="I70" s="19"/>
      <c r="J70" s="19"/>
      <c r="K70" s="19"/>
      <c r="L70" s="19"/>
      <c r="M70" s="19"/>
      <c r="N70" s="19"/>
      <c r="O70" s="19"/>
      <c r="P70" s="169">
        <f t="shared" si="15"/>
        <v>0</v>
      </c>
    </row>
    <row r="71" spans="2:16" s="16" customFormat="1" ht="15.6" x14ac:dyDescent="0.3">
      <c r="B71" s="20" t="s">
        <v>284</v>
      </c>
      <c r="C71" s="208" t="s">
        <v>286</v>
      </c>
      <c r="D71" s="19"/>
      <c r="E71" s="19"/>
      <c r="F71" s="19"/>
      <c r="G71" s="19"/>
      <c r="H71" s="19"/>
      <c r="I71" s="19"/>
      <c r="J71" s="19"/>
      <c r="K71" s="19"/>
      <c r="L71" s="19"/>
      <c r="M71" s="19"/>
      <c r="N71" s="19"/>
      <c r="O71" s="19"/>
      <c r="P71" s="169">
        <f t="shared" si="15"/>
        <v>0</v>
      </c>
    </row>
    <row r="72" spans="2:16" s="16" customFormat="1" ht="15.6" x14ac:dyDescent="0.3">
      <c r="B72" s="20" t="s">
        <v>284</v>
      </c>
      <c r="C72" s="208" t="s">
        <v>287</v>
      </c>
      <c r="D72" s="19"/>
      <c r="E72" s="19"/>
      <c r="F72" s="19"/>
      <c r="G72" s="19"/>
      <c r="H72" s="19"/>
      <c r="I72" s="19"/>
      <c r="J72" s="19"/>
      <c r="K72" s="19"/>
      <c r="L72" s="19"/>
      <c r="M72" s="19"/>
      <c r="N72" s="19"/>
      <c r="O72" s="19"/>
      <c r="P72" s="169">
        <f t="shared" si="15"/>
        <v>0</v>
      </c>
    </row>
    <row r="73" spans="2:16" s="16" customFormat="1" ht="15.6" x14ac:dyDescent="0.3">
      <c r="B73" s="20" t="s">
        <v>284</v>
      </c>
      <c r="C73" s="208" t="s">
        <v>288</v>
      </c>
      <c r="D73" s="19"/>
      <c r="E73" s="19"/>
      <c r="F73" s="19"/>
      <c r="G73" s="19"/>
      <c r="H73" s="19"/>
      <c r="I73" s="19"/>
      <c r="J73" s="19"/>
      <c r="K73" s="19"/>
      <c r="L73" s="19"/>
      <c r="M73" s="19"/>
      <c r="N73" s="19"/>
      <c r="O73" s="19"/>
      <c r="P73" s="169">
        <f t="shared" si="15"/>
        <v>0</v>
      </c>
    </row>
    <row r="74" spans="2:16" s="16" customFormat="1" ht="15.6" x14ac:dyDescent="0.3">
      <c r="C74" s="204"/>
      <c r="D74" s="177"/>
      <c r="E74" s="177"/>
      <c r="F74" s="177"/>
      <c r="G74" s="177"/>
      <c r="H74" s="177"/>
      <c r="I74" s="177"/>
      <c r="J74" s="177"/>
      <c r="K74" s="177"/>
      <c r="L74" s="177"/>
      <c r="M74" s="177"/>
      <c r="N74" s="177"/>
      <c r="O74" s="177"/>
      <c r="P74" s="177"/>
    </row>
    <row r="75" spans="2:16" s="16" customFormat="1" ht="31.2" customHeight="1" x14ac:dyDescent="0.3">
      <c r="B75" s="171" t="s">
        <v>289</v>
      </c>
      <c r="C75" s="206"/>
      <c r="D75" s="172">
        <f t="shared" ref="D75:P75" si="16">D22+D29+D38+D43+D47+D66</f>
        <v>0</v>
      </c>
      <c r="E75" s="172">
        <f t="shared" si="16"/>
        <v>0</v>
      </c>
      <c r="F75" s="172">
        <f t="shared" si="16"/>
        <v>0</v>
      </c>
      <c r="G75" s="172">
        <f t="shared" si="16"/>
        <v>0</v>
      </c>
      <c r="H75" s="172">
        <f t="shared" si="16"/>
        <v>0</v>
      </c>
      <c r="I75" s="172">
        <f t="shared" si="16"/>
        <v>0</v>
      </c>
      <c r="J75" s="172">
        <f t="shared" si="16"/>
        <v>0</v>
      </c>
      <c r="K75" s="172">
        <f t="shared" si="16"/>
        <v>0</v>
      </c>
      <c r="L75" s="172">
        <f t="shared" si="16"/>
        <v>0</v>
      </c>
      <c r="M75" s="172">
        <f t="shared" si="16"/>
        <v>0</v>
      </c>
      <c r="N75" s="172">
        <f t="shared" si="16"/>
        <v>0</v>
      </c>
      <c r="O75" s="172">
        <f t="shared" si="16"/>
        <v>0</v>
      </c>
      <c r="P75" s="172">
        <f t="shared" si="16"/>
        <v>0</v>
      </c>
    </row>
    <row r="76" spans="2:16" s="16" customFormat="1" ht="15.6" x14ac:dyDescent="0.3">
      <c r="C76" s="204"/>
    </row>
    <row r="77" spans="2:16" s="181" customFormat="1" ht="31.2" customHeight="1" x14ac:dyDescent="0.4">
      <c r="B77" s="165" t="s">
        <v>290</v>
      </c>
      <c r="C77" s="210"/>
      <c r="D77" s="180">
        <f t="shared" ref="D77:P77" si="17">D16-D75</f>
        <v>0</v>
      </c>
      <c r="E77" s="180">
        <f t="shared" si="17"/>
        <v>0</v>
      </c>
      <c r="F77" s="180">
        <f t="shared" si="17"/>
        <v>0</v>
      </c>
      <c r="G77" s="180">
        <f t="shared" si="17"/>
        <v>0</v>
      </c>
      <c r="H77" s="180">
        <f t="shared" si="17"/>
        <v>0</v>
      </c>
      <c r="I77" s="180">
        <f t="shared" si="17"/>
        <v>0</v>
      </c>
      <c r="J77" s="180">
        <f t="shared" si="17"/>
        <v>0</v>
      </c>
      <c r="K77" s="180">
        <f t="shared" si="17"/>
        <v>0</v>
      </c>
      <c r="L77" s="180">
        <f t="shared" si="17"/>
        <v>0</v>
      </c>
      <c r="M77" s="180">
        <f t="shared" si="17"/>
        <v>0</v>
      </c>
      <c r="N77" s="180">
        <f t="shared" si="17"/>
        <v>0</v>
      </c>
      <c r="O77" s="180">
        <f t="shared" si="17"/>
        <v>0</v>
      </c>
      <c r="P77" s="180">
        <f t="shared" si="17"/>
        <v>0</v>
      </c>
    </row>
    <row r="81" spans="2:13" ht="21" x14ac:dyDescent="0.3">
      <c r="B81" s="165" t="s">
        <v>291</v>
      </c>
      <c r="C81" s="166" t="s">
        <v>165</v>
      </c>
      <c r="D81" s="438" t="s">
        <v>414</v>
      </c>
      <c r="E81" s="438"/>
      <c r="F81" s="438"/>
      <c r="J81" s="221"/>
      <c r="K81" s="221"/>
      <c r="L81" s="221"/>
      <c r="M81" s="221"/>
    </row>
    <row r="82" spans="2:13" s="16" customFormat="1" ht="15.6" x14ac:dyDescent="0.3">
      <c r="B82" s="184" t="s">
        <v>292</v>
      </c>
      <c r="C82" s="182"/>
      <c r="D82" s="436"/>
      <c r="E82" s="436"/>
      <c r="F82" s="436"/>
      <c r="G82" s="439" t="s">
        <v>293</v>
      </c>
      <c r="H82" s="439"/>
      <c r="J82" s="221"/>
      <c r="K82" s="221"/>
      <c r="L82" s="221"/>
      <c r="M82" s="221"/>
    </row>
    <row r="83" spans="2:13" s="16" customFormat="1" ht="15.6" x14ac:dyDescent="0.3">
      <c r="B83" s="184" t="s">
        <v>294</v>
      </c>
      <c r="C83" s="182"/>
      <c r="D83" s="436"/>
      <c r="E83" s="436"/>
      <c r="F83" s="436"/>
      <c r="G83" s="439"/>
      <c r="H83" s="439"/>
      <c r="J83" s="221"/>
      <c r="K83" s="221"/>
      <c r="L83" s="221"/>
      <c r="M83" s="221"/>
    </row>
    <row r="84" spans="2:13" s="16" customFormat="1" ht="15.6" x14ac:dyDescent="0.3">
      <c r="B84" s="184" t="s">
        <v>295</v>
      </c>
      <c r="C84" s="182"/>
      <c r="D84" s="436"/>
      <c r="E84" s="436"/>
      <c r="F84" s="436"/>
      <c r="G84" s="439"/>
      <c r="H84" s="439"/>
      <c r="J84" s="221"/>
      <c r="K84" s="221"/>
      <c r="L84" s="221"/>
      <c r="M84" s="221"/>
    </row>
    <row r="85" spans="2:13" s="16" customFormat="1" ht="15.6" x14ac:dyDescent="0.3">
      <c r="B85" s="184" t="s">
        <v>296</v>
      </c>
      <c r="C85" s="182"/>
      <c r="D85" s="436"/>
      <c r="E85" s="436"/>
      <c r="F85" s="436"/>
      <c r="G85" s="439"/>
      <c r="H85" s="439"/>
      <c r="J85" s="221"/>
      <c r="K85" s="221"/>
      <c r="L85" s="221"/>
      <c r="M85" s="221"/>
    </row>
    <row r="86" spans="2:13" s="16" customFormat="1" ht="15.6" x14ac:dyDescent="0.3">
      <c r="B86" s="184" t="s">
        <v>297</v>
      </c>
      <c r="C86" s="182"/>
      <c r="D86" s="436"/>
      <c r="E86" s="436"/>
      <c r="F86" s="436"/>
      <c r="G86" s="439"/>
      <c r="H86" s="439"/>
      <c r="J86" s="221"/>
      <c r="K86" s="221"/>
      <c r="L86" s="221"/>
      <c r="M86" s="221"/>
    </row>
    <row r="87" spans="2:13" s="16" customFormat="1" ht="15.6" x14ac:dyDescent="0.3">
      <c r="B87" s="183" t="s">
        <v>26</v>
      </c>
      <c r="C87" s="182"/>
      <c r="D87" s="436"/>
      <c r="E87" s="436"/>
      <c r="F87" s="436"/>
      <c r="G87" s="439"/>
      <c r="H87" s="439"/>
      <c r="J87" s="221"/>
      <c r="K87" s="221"/>
      <c r="L87" s="221"/>
      <c r="M87" s="221"/>
    </row>
    <row r="88" spans="2:13" s="16" customFormat="1" ht="15.6" x14ac:dyDescent="0.3">
      <c r="B88" s="183" t="s">
        <v>26</v>
      </c>
      <c r="C88" s="182"/>
      <c r="D88" s="436"/>
      <c r="E88" s="436"/>
      <c r="F88" s="436"/>
      <c r="G88" s="439"/>
      <c r="H88" s="439"/>
      <c r="J88" s="221"/>
      <c r="K88" s="221"/>
      <c r="L88" s="221"/>
      <c r="M88" s="221"/>
    </row>
    <row r="89" spans="2:13" s="16" customFormat="1" ht="15.6" x14ac:dyDescent="0.3">
      <c r="B89" s="108" t="s">
        <v>77</v>
      </c>
      <c r="C89" s="191">
        <f>SUM(C82:C88)</f>
        <v>0</v>
      </c>
      <c r="D89" s="440"/>
      <c r="E89" s="440"/>
      <c r="F89" s="440"/>
      <c r="G89" s="439"/>
      <c r="H89" s="439"/>
      <c r="J89" s="221"/>
      <c r="K89" s="221"/>
      <c r="L89" s="221"/>
      <c r="M89" s="221"/>
    </row>
    <row r="90" spans="2:13" x14ac:dyDescent="0.3">
      <c r="J90" s="221"/>
      <c r="K90" s="221"/>
      <c r="L90" s="221"/>
      <c r="M90" s="221"/>
    </row>
    <row r="91" spans="2:13" x14ac:dyDescent="0.3">
      <c r="J91" s="221"/>
      <c r="K91" s="221"/>
      <c r="L91" s="221"/>
      <c r="M91" s="221"/>
    </row>
  </sheetData>
  <sheetProtection algorithmName="SHA-512" hashValue="UP3mU6arujqVbzycK3aCOSc7aTrgesFa+8ybIA8Zf1cJd3+Lw5+04iqCMKszhW+utrGA/o8hlgk2nGSqNdqA1g==" saltValue="LVebBhEcMf9Pmn2ngCWQUA==" spinCount="100000" sheet="1" objects="1" scenarios="1"/>
  <mergeCells count="14">
    <mergeCell ref="B2:P2"/>
    <mergeCell ref="B4:P4"/>
    <mergeCell ref="D87:F87"/>
    <mergeCell ref="B6:P6"/>
    <mergeCell ref="D81:F81"/>
    <mergeCell ref="G82:H89"/>
    <mergeCell ref="D86:F86"/>
    <mergeCell ref="D88:F88"/>
    <mergeCell ref="D89:F89"/>
    <mergeCell ref="D82:F82"/>
    <mergeCell ref="D83:F83"/>
    <mergeCell ref="D84:F84"/>
    <mergeCell ref="D85:F85"/>
    <mergeCell ref="B7:P7"/>
  </mergeCells>
  <phoneticPr fontId="10" type="noConversion"/>
  <hyperlinks>
    <hyperlink ref="B7:P7" r:id="rId1" display="Please refer to Peel's 2025 CWELCC funding guideline to ensure that projected expenses include all mandatory program requirements" xr:uid="{8E518B43-8BD2-40F3-9176-AA32DB86B71E}"/>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BAD2-3CC0-429F-9B75-11880E1D99D7}">
  <sheetPr codeName="Sheet8">
    <tabColor theme="7" tint="0.39997558519241921"/>
  </sheetPr>
  <dimension ref="B1:D39"/>
  <sheetViews>
    <sheetView showGridLines="0" zoomScaleNormal="100" workbookViewId="0"/>
  </sheetViews>
  <sheetFormatPr defaultColWidth="8.88671875" defaultRowHeight="15.6" x14ac:dyDescent="0.3"/>
  <cols>
    <col min="1" max="1" width="5.88671875" style="10" customWidth="1"/>
    <col min="2" max="2" width="60.44140625" style="10" customWidth="1"/>
    <col min="3" max="3" width="8.88671875" style="10"/>
    <col min="4" max="4" width="95.21875" style="10" customWidth="1"/>
    <col min="5" max="5" width="5.88671875" style="10" customWidth="1"/>
    <col min="6" max="16384" width="8.88671875" style="10"/>
  </cols>
  <sheetData>
    <row r="1" spans="2:4" ht="15" customHeight="1" x14ac:dyDescent="0.7">
      <c r="C1" s="185"/>
      <c r="D1" s="185"/>
    </row>
    <row r="2" spans="2:4" ht="28.95" customHeight="1" x14ac:dyDescent="0.3">
      <c r="B2" s="445" t="s">
        <v>298</v>
      </c>
      <c r="C2" s="445"/>
      <c r="D2" s="445"/>
    </row>
    <row r="3" spans="2:4" s="195" customFormat="1" ht="15" customHeight="1" x14ac:dyDescent="0.3">
      <c r="B3" s="193"/>
      <c r="C3" s="194"/>
      <c r="D3" s="194"/>
    </row>
    <row r="4" spans="2:4" s="198" customFormat="1" ht="15" customHeight="1" x14ac:dyDescent="0.3">
      <c r="B4" s="446" t="s">
        <v>412</v>
      </c>
      <c r="C4" s="446"/>
      <c r="D4" s="446"/>
    </row>
    <row r="5" spans="2:4" s="195" customFormat="1" ht="15" customHeight="1" x14ac:dyDescent="0.3">
      <c r="B5" s="193"/>
      <c r="C5" s="194"/>
      <c r="D5" s="194"/>
    </row>
    <row r="6" spans="2:4" x14ac:dyDescent="0.3">
      <c r="B6" s="186" t="s">
        <v>299</v>
      </c>
      <c r="C6" s="187" t="s">
        <v>300</v>
      </c>
      <c r="D6" s="186" t="s">
        <v>301</v>
      </c>
    </row>
    <row r="7" spans="2:4" ht="88.2" x14ac:dyDescent="0.3">
      <c r="B7" s="211" t="s">
        <v>210</v>
      </c>
      <c r="C7" s="98" t="s">
        <v>211</v>
      </c>
      <c r="D7" s="192" t="s">
        <v>410</v>
      </c>
    </row>
    <row r="8" spans="2:4" ht="31.2" x14ac:dyDescent="0.3">
      <c r="B8" s="213" t="s">
        <v>212</v>
      </c>
      <c r="C8" s="214" t="s">
        <v>213</v>
      </c>
      <c r="D8" s="442" t="s">
        <v>302</v>
      </c>
    </row>
    <row r="9" spans="2:4" x14ac:dyDescent="0.3">
      <c r="B9" s="211" t="s">
        <v>214</v>
      </c>
      <c r="C9" s="98" t="s">
        <v>215</v>
      </c>
      <c r="D9" s="443"/>
    </row>
    <row r="10" spans="2:4" x14ac:dyDescent="0.3">
      <c r="B10" s="211" t="s">
        <v>216</v>
      </c>
      <c r="C10" s="98" t="s">
        <v>217</v>
      </c>
      <c r="D10" s="444"/>
    </row>
    <row r="11" spans="2:4" ht="31.2" x14ac:dyDescent="0.3">
      <c r="B11" s="211" t="s">
        <v>221</v>
      </c>
      <c r="C11" s="98" t="s">
        <v>222</v>
      </c>
      <c r="D11" s="188" t="s">
        <v>390</v>
      </c>
    </row>
    <row r="12" spans="2:4" x14ac:dyDescent="0.3">
      <c r="B12" s="211" t="s">
        <v>223</v>
      </c>
      <c r="C12" s="98" t="s">
        <v>224</v>
      </c>
      <c r="D12" s="188" t="s">
        <v>391</v>
      </c>
    </row>
    <row r="13" spans="2:4" x14ac:dyDescent="0.3">
      <c r="B13" s="211" t="s">
        <v>225</v>
      </c>
      <c r="C13" s="98" t="s">
        <v>226</v>
      </c>
      <c r="D13" s="188" t="s">
        <v>392</v>
      </c>
    </row>
    <row r="14" spans="2:4" x14ac:dyDescent="0.3">
      <c r="B14" s="211" t="s">
        <v>227</v>
      </c>
      <c r="C14" s="98" t="s">
        <v>228</v>
      </c>
      <c r="D14" s="188" t="s">
        <v>393</v>
      </c>
    </row>
    <row r="15" spans="2:4" x14ac:dyDescent="0.3">
      <c r="B15" s="199" t="s">
        <v>229</v>
      </c>
      <c r="C15" s="196" t="s">
        <v>230</v>
      </c>
      <c r="D15" s="197" t="s">
        <v>394</v>
      </c>
    </row>
    <row r="16" spans="2:4" ht="31.2" x14ac:dyDescent="0.3">
      <c r="B16" s="199" t="s">
        <v>231</v>
      </c>
      <c r="C16" s="196" t="s">
        <v>232</v>
      </c>
      <c r="D16" s="197" t="s">
        <v>395</v>
      </c>
    </row>
    <row r="17" spans="2:4" x14ac:dyDescent="0.3">
      <c r="B17" s="199" t="s">
        <v>235</v>
      </c>
      <c r="C17" s="196" t="s">
        <v>236</v>
      </c>
      <c r="D17" s="197" t="s">
        <v>396</v>
      </c>
    </row>
    <row r="18" spans="2:4" x14ac:dyDescent="0.3">
      <c r="B18" s="211" t="s">
        <v>237</v>
      </c>
      <c r="C18" s="98" t="s">
        <v>238</v>
      </c>
      <c r="D18" s="188" t="s">
        <v>397</v>
      </c>
    </row>
    <row r="19" spans="2:4" x14ac:dyDescent="0.3">
      <c r="B19" s="211" t="s">
        <v>241</v>
      </c>
      <c r="C19" s="98" t="s">
        <v>242</v>
      </c>
      <c r="D19" s="188" t="s">
        <v>398</v>
      </c>
    </row>
    <row r="20" spans="2:4" s="198" customFormat="1" ht="31.2" x14ac:dyDescent="0.3">
      <c r="B20" s="199" t="s">
        <v>245</v>
      </c>
      <c r="C20" s="196" t="s">
        <v>246</v>
      </c>
      <c r="D20" s="197" t="s">
        <v>399</v>
      </c>
    </row>
    <row r="21" spans="2:4" s="198" customFormat="1" x14ac:dyDescent="0.3">
      <c r="B21" s="199" t="s">
        <v>247</v>
      </c>
      <c r="C21" s="196" t="s">
        <v>248</v>
      </c>
      <c r="D21" s="197" t="s">
        <v>400</v>
      </c>
    </row>
    <row r="22" spans="2:4" s="198" customFormat="1" x14ac:dyDescent="0.3">
      <c r="B22" s="199" t="s">
        <v>303</v>
      </c>
      <c r="C22" s="196" t="s">
        <v>250</v>
      </c>
      <c r="D22" s="197" t="s">
        <v>401</v>
      </c>
    </row>
    <row r="23" spans="2:4" s="198" customFormat="1" x14ac:dyDescent="0.3">
      <c r="B23" s="199" t="s">
        <v>251</v>
      </c>
      <c r="C23" s="196" t="s">
        <v>252</v>
      </c>
      <c r="D23" s="197" t="s">
        <v>402</v>
      </c>
    </row>
    <row r="24" spans="2:4" s="198" customFormat="1" x14ac:dyDescent="0.3">
      <c r="B24" s="199" t="s">
        <v>253</v>
      </c>
      <c r="C24" s="196" t="s">
        <v>254</v>
      </c>
      <c r="D24" s="197" t="s">
        <v>304</v>
      </c>
    </row>
    <row r="25" spans="2:4" s="198" customFormat="1" ht="46.8" x14ac:dyDescent="0.3">
      <c r="B25" s="199" t="s">
        <v>413</v>
      </c>
      <c r="C25" s="196" t="s">
        <v>255</v>
      </c>
      <c r="D25" s="197" t="s">
        <v>403</v>
      </c>
    </row>
    <row r="26" spans="2:4" s="198" customFormat="1" ht="31.2" x14ac:dyDescent="0.3">
      <c r="B26" s="199" t="s">
        <v>256</v>
      </c>
      <c r="C26" s="196" t="s">
        <v>257</v>
      </c>
      <c r="D26" s="197" t="s">
        <v>389</v>
      </c>
    </row>
    <row r="27" spans="2:4" s="198" customFormat="1" x14ac:dyDescent="0.3">
      <c r="B27" s="199" t="s">
        <v>258</v>
      </c>
      <c r="C27" s="196" t="s">
        <v>259</v>
      </c>
      <c r="D27" s="197" t="s">
        <v>384</v>
      </c>
    </row>
    <row r="28" spans="2:4" s="198" customFormat="1" x14ac:dyDescent="0.3">
      <c r="B28" s="199" t="s">
        <v>260</v>
      </c>
      <c r="C28" s="196" t="s">
        <v>261</v>
      </c>
      <c r="D28" s="197" t="s">
        <v>385</v>
      </c>
    </row>
    <row r="29" spans="2:4" s="198" customFormat="1" x14ac:dyDescent="0.3">
      <c r="B29" s="199" t="s">
        <v>305</v>
      </c>
      <c r="C29" s="196" t="s">
        <v>263</v>
      </c>
      <c r="D29" s="197" t="s">
        <v>388</v>
      </c>
    </row>
    <row r="30" spans="2:4" s="198" customFormat="1" ht="31.2" x14ac:dyDescent="0.3">
      <c r="B30" s="199" t="s">
        <v>264</v>
      </c>
      <c r="C30" s="196" t="s">
        <v>265</v>
      </c>
      <c r="D30" s="197" t="s">
        <v>386</v>
      </c>
    </row>
    <row r="31" spans="2:4" s="198" customFormat="1" ht="46.8" x14ac:dyDescent="0.3">
      <c r="B31" s="199" t="s">
        <v>266</v>
      </c>
      <c r="C31" s="196" t="s">
        <v>267</v>
      </c>
      <c r="D31" s="197" t="s">
        <v>387</v>
      </c>
    </row>
    <row r="32" spans="2:4" s="198" customFormat="1" x14ac:dyDescent="0.3">
      <c r="B32" s="199" t="s">
        <v>268</v>
      </c>
      <c r="C32" s="196" t="s">
        <v>269</v>
      </c>
      <c r="D32" s="197" t="s">
        <v>404</v>
      </c>
    </row>
    <row r="33" spans="2:4" s="198" customFormat="1" ht="31.2" x14ac:dyDescent="0.3">
      <c r="B33" s="199" t="s">
        <v>270</v>
      </c>
      <c r="C33" s="196" t="s">
        <v>271</v>
      </c>
      <c r="D33" s="199" t="s">
        <v>405</v>
      </c>
    </row>
    <row r="34" spans="2:4" s="198" customFormat="1" ht="31.2" x14ac:dyDescent="0.3">
      <c r="B34" s="199" t="s">
        <v>272</v>
      </c>
      <c r="C34" s="196" t="s">
        <v>273</v>
      </c>
      <c r="D34" s="197" t="s">
        <v>406</v>
      </c>
    </row>
    <row r="35" spans="2:4" s="198" customFormat="1" ht="31.2" x14ac:dyDescent="0.3">
      <c r="B35" s="199" t="s">
        <v>274</v>
      </c>
      <c r="C35" s="196" t="s">
        <v>275</v>
      </c>
      <c r="D35" s="197" t="s">
        <v>306</v>
      </c>
    </row>
    <row r="36" spans="2:4" s="198" customFormat="1" ht="31.2" x14ac:dyDescent="0.3">
      <c r="B36" s="218" t="s">
        <v>278</v>
      </c>
      <c r="C36" s="219" t="s">
        <v>279</v>
      </c>
      <c r="D36" s="220" t="s">
        <v>407</v>
      </c>
    </row>
    <row r="37" spans="2:4" s="198" customFormat="1" x14ac:dyDescent="0.3">
      <c r="B37" s="199" t="s">
        <v>280</v>
      </c>
      <c r="C37" s="196" t="s">
        <v>281</v>
      </c>
      <c r="D37" s="197" t="s">
        <v>408</v>
      </c>
    </row>
    <row r="38" spans="2:4" s="198" customFormat="1" ht="31.2" x14ac:dyDescent="0.3">
      <c r="B38" s="199" t="s">
        <v>307</v>
      </c>
      <c r="C38" s="196" t="s">
        <v>283</v>
      </c>
      <c r="D38" s="197" t="s">
        <v>409</v>
      </c>
    </row>
    <row r="39" spans="2:4" s="198" customFormat="1" x14ac:dyDescent="0.3"/>
  </sheetData>
  <sheetProtection algorithmName="SHA-512" hashValue="aB2UnCtHupYBESb/tt48kNFin+4oCytCdsEkyWC7757mVR8anw5h1G3dj6Ij5S7m/ATb0H5DgwtuAlS1WZwEYQ==" saltValue="aBbPfZkj6A2uUUzDthDpZQ==" spinCount="100000" sheet="1" objects="1" scenarios="1"/>
  <sortState xmlns:xlrd2="http://schemas.microsoft.com/office/spreadsheetml/2017/richdata2" ref="B8:D38">
    <sortCondition ref="C9:C38"/>
  </sortState>
  <mergeCells count="3">
    <mergeCell ref="D8:D10"/>
    <mergeCell ref="B2:D2"/>
    <mergeCell ref="B4:D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D35FF-548E-4FAE-82F5-26E93423211E}">
  <sheetPr codeName="Sheet10">
    <tabColor theme="7" tint="0.39997558519241921"/>
  </sheetPr>
  <dimension ref="B1:O161"/>
  <sheetViews>
    <sheetView showGridLines="0" zoomScaleNormal="100" workbookViewId="0">
      <selection activeCell="C38" sqref="C38:D38"/>
    </sheetView>
  </sheetViews>
  <sheetFormatPr defaultColWidth="8.5546875" defaultRowHeight="15" customHeight="1" x14ac:dyDescent="0.3"/>
  <cols>
    <col min="1" max="1" width="5.88671875" style="1" customWidth="1"/>
    <col min="2" max="2" width="3.44140625" style="1" customWidth="1"/>
    <col min="3" max="3" width="2.5546875" style="1" customWidth="1"/>
    <col min="4" max="4" width="5.44140625" style="1" customWidth="1"/>
    <col min="5" max="5" width="2.44140625" style="1" customWidth="1"/>
    <col min="6" max="6" width="8.5546875" style="1"/>
    <col min="7" max="7" width="11.5546875" style="1" customWidth="1"/>
    <col min="8" max="8" width="2.44140625" style="1" customWidth="1"/>
    <col min="9" max="13" width="9.109375" style="1" customWidth="1"/>
    <col min="14" max="14" width="50.5546875" style="1" customWidth="1"/>
    <col min="15" max="15" width="3.44140625" style="1" customWidth="1"/>
    <col min="16" max="16" width="5.88671875" style="1" customWidth="1"/>
    <col min="17" max="16384" width="8.5546875" style="1"/>
  </cols>
  <sheetData>
    <row r="1" spans="2:15" ht="14.4" x14ac:dyDescent="0.3"/>
    <row r="2" spans="2:15" ht="28.8" customHeight="1" x14ac:dyDescent="0.3">
      <c r="B2" s="445" t="s">
        <v>498</v>
      </c>
      <c r="C2" s="445"/>
      <c r="D2" s="445"/>
      <c r="E2" s="445"/>
      <c r="F2" s="445"/>
      <c r="G2" s="445"/>
      <c r="H2" s="445"/>
      <c r="I2" s="445"/>
      <c r="J2" s="445"/>
      <c r="K2" s="445"/>
      <c r="L2" s="445"/>
      <c r="M2" s="445"/>
      <c r="N2" s="445"/>
      <c r="O2" s="445"/>
    </row>
    <row r="3" spans="2:15" ht="28.8" customHeight="1" x14ac:dyDescent="0.3">
      <c r="B3" s="445"/>
      <c r="C3" s="445"/>
      <c r="D3" s="445"/>
      <c r="E3" s="445"/>
      <c r="F3" s="445"/>
      <c r="G3" s="445"/>
      <c r="H3" s="445"/>
      <c r="I3" s="445"/>
      <c r="J3" s="445"/>
      <c r="K3" s="445"/>
      <c r="L3" s="445"/>
      <c r="M3" s="445"/>
      <c r="N3" s="445"/>
      <c r="O3" s="445"/>
    </row>
    <row r="4" spans="2:15" ht="14.4" x14ac:dyDescent="0.3"/>
    <row r="5" spans="2:15" ht="15.6" x14ac:dyDescent="0.3">
      <c r="B5" s="458" t="str">
        <f>'1. Program Description'!$B$6</f>
        <v>Please fill out all green cells. Failure to submit a complete application will result in delays in processing your request</v>
      </c>
      <c r="C5" s="458"/>
      <c r="D5" s="458"/>
      <c r="E5" s="458"/>
      <c r="F5" s="458"/>
      <c r="G5" s="458"/>
      <c r="H5" s="458"/>
      <c r="I5" s="458"/>
      <c r="J5" s="458"/>
      <c r="K5" s="458"/>
      <c r="L5" s="458"/>
      <c r="M5" s="458"/>
      <c r="N5" s="458"/>
      <c r="O5" s="458"/>
    </row>
    <row r="6" spans="2:15" ht="14.4" x14ac:dyDescent="0.3"/>
    <row r="7" spans="2:15" ht="15.6" x14ac:dyDescent="0.3">
      <c r="B7" s="459" t="s">
        <v>118</v>
      </c>
      <c r="C7" s="459"/>
      <c r="D7" s="459"/>
      <c r="E7" s="459"/>
      <c r="F7" s="459"/>
      <c r="G7" s="459"/>
      <c r="H7" s="460"/>
      <c r="I7" s="386" t="str">
        <f>IF(ISBLANK('2. Provider Info'!$E$24),"",'2. Provider Info'!$E$24)</f>
        <v/>
      </c>
      <c r="J7" s="387"/>
      <c r="K7" s="387"/>
      <c r="L7" s="387"/>
      <c r="M7" s="387"/>
      <c r="N7" s="387"/>
      <c r="O7" s="388"/>
    </row>
    <row r="8" spans="2:15" ht="15.6" x14ac:dyDescent="0.3">
      <c r="B8" s="7"/>
      <c r="C8" s="7"/>
      <c r="D8" s="7"/>
      <c r="E8" s="7"/>
      <c r="F8" s="7"/>
      <c r="G8" s="7"/>
      <c r="H8" s="7"/>
      <c r="I8" s="7"/>
      <c r="J8" s="7"/>
      <c r="K8" s="7"/>
      <c r="L8" s="7"/>
      <c r="M8" s="7"/>
      <c r="N8" s="7"/>
      <c r="O8" s="7"/>
    </row>
    <row r="9" spans="2:15" s="3" customFormat="1" ht="15.6" x14ac:dyDescent="0.3">
      <c r="B9" s="457" t="s">
        <v>509</v>
      </c>
      <c r="C9" s="457"/>
      <c r="D9" s="457"/>
      <c r="E9" s="457"/>
      <c r="F9" s="457"/>
      <c r="G9" s="457"/>
      <c r="H9" s="457"/>
      <c r="I9" s="457"/>
      <c r="J9" s="457"/>
      <c r="K9" s="457"/>
      <c r="L9" s="457"/>
      <c r="M9" s="457"/>
      <c r="N9" s="457"/>
      <c r="O9" s="457"/>
    </row>
    <row r="10" spans="2:15" s="3" customFormat="1" ht="15.6" x14ac:dyDescent="0.3">
      <c r="B10" s="457"/>
      <c r="C10" s="457"/>
      <c r="D10" s="457"/>
      <c r="E10" s="457"/>
      <c r="F10" s="457"/>
      <c r="G10" s="457"/>
      <c r="H10" s="457"/>
      <c r="I10" s="457"/>
      <c r="J10" s="457"/>
      <c r="K10" s="457"/>
      <c r="L10" s="457"/>
      <c r="M10" s="457"/>
      <c r="N10" s="457"/>
      <c r="O10" s="457"/>
    </row>
    <row r="11" spans="2:15" s="3" customFormat="1" ht="15.6" x14ac:dyDescent="0.3">
      <c r="B11" s="457"/>
      <c r="C11" s="457"/>
      <c r="D11" s="457"/>
      <c r="E11" s="457"/>
      <c r="F11" s="457"/>
      <c r="G11" s="457"/>
      <c r="H11" s="457"/>
      <c r="I11" s="457"/>
      <c r="J11" s="457"/>
      <c r="K11" s="457"/>
      <c r="L11" s="457"/>
      <c r="M11" s="457"/>
      <c r="N11" s="457"/>
      <c r="O11" s="457"/>
    </row>
    <row r="12" spans="2:15" s="3" customFormat="1" ht="15.6" x14ac:dyDescent="0.3">
      <c r="B12" s="457"/>
      <c r="C12" s="457"/>
      <c r="D12" s="457"/>
      <c r="E12" s="457"/>
      <c r="F12" s="457"/>
      <c r="G12" s="457"/>
      <c r="H12" s="457"/>
      <c r="I12" s="457"/>
      <c r="J12" s="457"/>
      <c r="K12" s="457"/>
      <c r="L12" s="457"/>
      <c r="M12" s="457"/>
      <c r="N12" s="457"/>
      <c r="O12" s="457"/>
    </row>
    <row r="13" spans="2:15" thickBot="1" x14ac:dyDescent="0.35"/>
    <row r="14" spans="2:15" s="3" customFormat="1" ht="16.2" thickTop="1" x14ac:dyDescent="0.3">
      <c r="B14" s="45"/>
      <c r="C14" s="46"/>
      <c r="D14" s="46"/>
      <c r="E14" s="46"/>
      <c r="F14" s="46"/>
      <c r="G14" s="46"/>
      <c r="H14" s="46"/>
      <c r="I14" s="46"/>
      <c r="J14" s="46"/>
      <c r="K14" s="46"/>
      <c r="L14" s="46"/>
      <c r="M14" s="46"/>
      <c r="N14" s="46"/>
      <c r="O14" s="47"/>
    </row>
    <row r="15" spans="2:15" s="3" customFormat="1" ht="41.4" customHeight="1" x14ac:dyDescent="0.3">
      <c r="B15" s="48"/>
      <c r="J15" s="461" t="s">
        <v>308</v>
      </c>
      <c r="K15" s="461"/>
      <c r="L15" s="462" t="s">
        <v>309</v>
      </c>
      <c r="M15" s="462"/>
      <c r="N15" s="5"/>
      <c r="O15" s="49"/>
    </row>
    <row r="16" spans="2:15" s="3" customFormat="1" ht="15.6" customHeight="1" x14ac:dyDescent="0.3">
      <c r="B16" s="48"/>
      <c r="J16" s="463" t="s">
        <v>74</v>
      </c>
      <c r="K16" s="463"/>
      <c r="L16" s="422">
        <f>'2. Provider Info'!H52</f>
        <v>0</v>
      </c>
      <c r="M16" s="423"/>
      <c r="N16" s="5"/>
      <c r="O16" s="49"/>
    </row>
    <row r="17" spans="2:15" s="3" customFormat="1" ht="15.6" customHeight="1" x14ac:dyDescent="0.3">
      <c r="B17" s="48"/>
      <c r="J17" s="463" t="s">
        <v>75</v>
      </c>
      <c r="K17" s="463"/>
      <c r="L17" s="422">
        <f>'2. Provider Info'!H53</f>
        <v>0</v>
      </c>
      <c r="M17" s="423"/>
      <c r="N17" s="5"/>
      <c r="O17" s="49"/>
    </row>
    <row r="18" spans="2:15" s="3" customFormat="1" ht="15.6" customHeight="1" x14ac:dyDescent="0.3">
      <c r="B18" s="48"/>
      <c r="J18" s="463" t="s">
        <v>76</v>
      </c>
      <c r="K18" s="463"/>
      <c r="L18" s="422">
        <f>'2. Provider Info'!H54</f>
        <v>0</v>
      </c>
      <c r="M18" s="423"/>
      <c r="N18" s="5"/>
      <c r="O18" s="49"/>
    </row>
    <row r="19" spans="2:15" s="3" customFormat="1" ht="15.6" customHeight="1" x14ac:dyDescent="0.3">
      <c r="B19" s="48"/>
      <c r="J19" s="462" t="s">
        <v>77</v>
      </c>
      <c r="K19" s="462"/>
      <c r="L19" s="502">
        <f>SUM(L16:M18)</f>
        <v>0</v>
      </c>
      <c r="M19" s="503"/>
      <c r="N19" s="5"/>
      <c r="O19" s="49"/>
    </row>
    <row r="20" spans="2:15" s="3" customFormat="1" ht="15.6" x14ac:dyDescent="0.3">
      <c r="B20" s="48"/>
      <c r="C20" s="5"/>
      <c r="D20" s="5"/>
      <c r="E20" s="5"/>
      <c r="F20" s="5"/>
      <c r="G20" s="5"/>
      <c r="H20" s="5"/>
      <c r="I20" s="5"/>
      <c r="J20" s="5"/>
      <c r="K20" s="5"/>
      <c r="L20" s="5"/>
      <c r="M20" s="5"/>
      <c r="N20" s="5"/>
      <c r="O20" s="49"/>
    </row>
    <row r="21" spans="2:15" s="3" customFormat="1" ht="15.6" x14ac:dyDescent="0.3">
      <c r="B21" s="48"/>
      <c r="C21" s="504" t="s">
        <v>121</v>
      </c>
      <c r="D21" s="505"/>
      <c r="E21" s="505"/>
      <c r="F21" s="505"/>
      <c r="G21" s="505"/>
      <c r="H21" s="505"/>
      <c r="I21" s="505"/>
      <c r="J21" s="505"/>
      <c r="K21" s="505"/>
      <c r="L21" s="505"/>
      <c r="M21" s="505"/>
      <c r="N21" s="506"/>
      <c r="O21" s="49"/>
    </row>
    <row r="22" spans="2:15" s="3" customFormat="1" ht="15.6" x14ac:dyDescent="0.3">
      <c r="B22" s="48"/>
      <c r="C22" s="377" t="s">
        <v>310</v>
      </c>
      <c r="D22" s="378"/>
      <c r="E22" s="378"/>
      <c r="F22" s="378"/>
      <c r="G22" s="378"/>
      <c r="H22" s="378"/>
      <c r="I22" s="378"/>
      <c r="J22" s="378"/>
      <c r="K22" s="378"/>
      <c r="L22" s="378"/>
      <c r="M22" s="378"/>
      <c r="N22" s="379"/>
      <c r="O22" s="49"/>
    </row>
    <row r="23" spans="2:15" s="3" customFormat="1" ht="15.6" x14ac:dyDescent="0.3">
      <c r="B23" s="48"/>
      <c r="C23" s="377"/>
      <c r="D23" s="378"/>
      <c r="E23" s="378"/>
      <c r="F23" s="378"/>
      <c r="G23" s="378"/>
      <c r="H23" s="378"/>
      <c r="I23" s="378"/>
      <c r="J23" s="378"/>
      <c r="K23" s="378"/>
      <c r="L23" s="378"/>
      <c r="M23" s="378"/>
      <c r="N23" s="379"/>
      <c r="O23" s="49"/>
    </row>
    <row r="24" spans="2:15" s="3" customFormat="1" ht="15.6" x14ac:dyDescent="0.3">
      <c r="B24" s="48"/>
      <c r="C24" s="377"/>
      <c r="D24" s="378"/>
      <c r="E24" s="378"/>
      <c r="F24" s="378"/>
      <c r="G24" s="378"/>
      <c r="H24" s="378"/>
      <c r="I24" s="378"/>
      <c r="J24" s="378"/>
      <c r="K24" s="378"/>
      <c r="L24" s="378"/>
      <c r="M24" s="378"/>
      <c r="N24" s="379"/>
      <c r="O24" s="49"/>
    </row>
    <row r="25" spans="2:15" s="3" customFormat="1" ht="15.6" x14ac:dyDescent="0.3">
      <c r="B25" s="48"/>
      <c r="C25" s="377" t="s">
        <v>506</v>
      </c>
      <c r="D25" s="447"/>
      <c r="E25" s="447"/>
      <c r="F25" s="447"/>
      <c r="G25" s="447"/>
      <c r="H25" s="447"/>
      <c r="I25" s="447"/>
      <c r="J25" s="447"/>
      <c r="K25" s="447"/>
      <c r="L25" s="447"/>
      <c r="M25" s="447"/>
      <c r="N25" s="379"/>
      <c r="O25" s="49"/>
    </row>
    <row r="26" spans="2:15" s="3" customFormat="1" ht="15.6" x14ac:dyDescent="0.3">
      <c r="B26" s="48"/>
      <c r="C26" s="377" t="s">
        <v>311</v>
      </c>
      <c r="D26" s="378"/>
      <c r="E26" s="378"/>
      <c r="F26" s="378"/>
      <c r="G26" s="378"/>
      <c r="H26" s="378"/>
      <c r="I26" s="378"/>
      <c r="J26" s="378"/>
      <c r="K26" s="378"/>
      <c r="L26" s="378"/>
      <c r="M26" s="378"/>
      <c r="N26" s="379"/>
      <c r="O26" s="49"/>
    </row>
    <row r="27" spans="2:15" s="3" customFormat="1" ht="15.6" x14ac:dyDescent="0.3">
      <c r="B27" s="48"/>
      <c r="C27" s="377"/>
      <c r="D27" s="378"/>
      <c r="E27" s="378"/>
      <c r="F27" s="378"/>
      <c r="G27" s="378"/>
      <c r="H27" s="378"/>
      <c r="I27" s="378"/>
      <c r="J27" s="378"/>
      <c r="K27" s="378"/>
      <c r="L27" s="378"/>
      <c r="M27" s="378"/>
      <c r="N27" s="379"/>
      <c r="O27" s="49"/>
    </row>
    <row r="28" spans="2:15" s="3" customFormat="1" ht="15.6" x14ac:dyDescent="0.3">
      <c r="B28" s="48"/>
      <c r="C28" s="377"/>
      <c r="D28" s="378"/>
      <c r="E28" s="378"/>
      <c r="F28" s="378"/>
      <c r="G28" s="378"/>
      <c r="H28" s="378"/>
      <c r="I28" s="378"/>
      <c r="J28" s="378"/>
      <c r="K28" s="378"/>
      <c r="L28" s="378"/>
      <c r="M28" s="378"/>
      <c r="N28" s="379"/>
      <c r="O28" s="49"/>
    </row>
    <row r="29" spans="2:15" s="3" customFormat="1" ht="15.6" x14ac:dyDescent="0.3">
      <c r="B29" s="48"/>
      <c r="C29" s="377"/>
      <c r="D29" s="378"/>
      <c r="E29" s="378"/>
      <c r="F29" s="378"/>
      <c r="G29" s="378"/>
      <c r="H29" s="378"/>
      <c r="I29" s="378"/>
      <c r="J29" s="378"/>
      <c r="K29" s="378"/>
      <c r="L29" s="378"/>
      <c r="M29" s="378"/>
      <c r="N29" s="379"/>
      <c r="O29" s="49"/>
    </row>
    <row r="30" spans="2:15" s="3" customFormat="1" ht="15.6" x14ac:dyDescent="0.3">
      <c r="B30" s="48"/>
      <c r="C30" s="377"/>
      <c r="D30" s="378"/>
      <c r="E30" s="378"/>
      <c r="F30" s="378"/>
      <c r="G30" s="378"/>
      <c r="H30" s="378"/>
      <c r="I30" s="378"/>
      <c r="J30" s="378"/>
      <c r="K30" s="378"/>
      <c r="L30" s="378"/>
      <c r="M30" s="378"/>
      <c r="N30" s="379"/>
      <c r="O30" s="49"/>
    </row>
    <row r="31" spans="2:15" s="3" customFormat="1" ht="15.6" x14ac:dyDescent="0.3">
      <c r="B31" s="48"/>
      <c r="C31" s="377" t="s">
        <v>499</v>
      </c>
      <c r="D31" s="378"/>
      <c r="E31" s="378"/>
      <c r="F31" s="378"/>
      <c r="G31" s="378"/>
      <c r="H31" s="378"/>
      <c r="I31" s="378"/>
      <c r="J31" s="378"/>
      <c r="K31" s="378"/>
      <c r="L31" s="378"/>
      <c r="M31" s="378"/>
      <c r="N31" s="379"/>
      <c r="O31" s="49"/>
    </row>
    <row r="32" spans="2:15" s="3" customFormat="1" ht="15.6" x14ac:dyDescent="0.3">
      <c r="B32" s="48"/>
      <c r="C32" s="377"/>
      <c r="D32" s="378"/>
      <c r="E32" s="378"/>
      <c r="F32" s="378"/>
      <c r="G32" s="378"/>
      <c r="H32" s="378"/>
      <c r="I32" s="378"/>
      <c r="J32" s="378"/>
      <c r="K32" s="378"/>
      <c r="L32" s="378"/>
      <c r="M32" s="378"/>
      <c r="N32" s="379"/>
      <c r="O32" s="49"/>
    </row>
    <row r="33" spans="2:15" s="3" customFormat="1" ht="15.6" x14ac:dyDescent="0.3">
      <c r="B33" s="48"/>
      <c r="C33" s="377"/>
      <c r="D33" s="378"/>
      <c r="E33" s="378"/>
      <c r="F33" s="378"/>
      <c r="G33" s="378"/>
      <c r="H33" s="378"/>
      <c r="I33" s="378"/>
      <c r="J33" s="378"/>
      <c r="K33" s="378"/>
      <c r="L33" s="378"/>
      <c r="M33" s="378"/>
      <c r="N33" s="379"/>
      <c r="O33" s="49"/>
    </row>
    <row r="34" spans="2:15" s="3" customFormat="1" ht="15.6" x14ac:dyDescent="0.3">
      <c r="B34" s="48"/>
      <c r="C34" s="392"/>
      <c r="D34" s="393"/>
      <c r="E34" s="393"/>
      <c r="F34" s="393"/>
      <c r="G34" s="393"/>
      <c r="H34" s="393"/>
      <c r="I34" s="393"/>
      <c r="J34" s="393"/>
      <c r="K34" s="393"/>
      <c r="L34" s="393"/>
      <c r="M34" s="393"/>
      <c r="N34" s="394"/>
      <c r="O34" s="49"/>
    </row>
    <row r="35" spans="2:15" ht="25.2" customHeight="1" x14ac:dyDescent="0.3">
      <c r="B35" s="50"/>
      <c r="O35" s="51"/>
    </row>
    <row r="36" spans="2:15" ht="21" x14ac:dyDescent="0.3">
      <c r="B36" s="50"/>
      <c r="C36" s="480" t="s">
        <v>487</v>
      </c>
      <c r="D36" s="480"/>
      <c r="E36" s="480"/>
      <c r="F36" s="480"/>
      <c r="G36" s="480"/>
      <c r="H36" s="480"/>
      <c r="I36" s="480"/>
      <c r="J36" s="480"/>
      <c r="K36" s="480"/>
      <c r="L36" s="480"/>
      <c r="M36" s="480"/>
      <c r="N36" s="480"/>
      <c r="O36" s="51"/>
    </row>
    <row r="37" spans="2:15" s="3" customFormat="1" ht="15.6" x14ac:dyDescent="0.3">
      <c r="B37" s="48"/>
      <c r="C37" s="6"/>
      <c r="D37" s="6"/>
      <c r="O37" s="49"/>
    </row>
    <row r="38" spans="2:15" s="3" customFormat="1" ht="15.6" x14ac:dyDescent="0.3">
      <c r="B38" s="48"/>
      <c r="C38" s="481"/>
      <c r="D38" s="482"/>
      <c r="F38" s="297" t="s">
        <v>312</v>
      </c>
      <c r="G38" s="297"/>
      <c r="H38" s="297"/>
      <c r="I38" s="297"/>
      <c r="J38" s="297"/>
      <c r="K38" s="297"/>
      <c r="L38" s="297"/>
      <c r="M38" s="297"/>
      <c r="N38" s="297"/>
      <c r="O38" s="49"/>
    </row>
    <row r="39" spans="2:15" s="3" customFormat="1" ht="15.6" x14ac:dyDescent="0.3">
      <c r="B39" s="48"/>
      <c r="C39" s="6"/>
      <c r="D39" s="7"/>
      <c r="F39" s="8"/>
      <c r="G39" s="8"/>
      <c r="H39" s="8"/>
      <c r="I39" s="8"/>
      <c r="J39" s="8"/>
      <c r="K39" s="8"/>
      <c r="L39" s="8"/>
      <c r="M39" s="8"/>
      <c r="N39" s="8"/>
      <c r="O39" s="49"/>
    </row>
    <row r="40" spans="2:15" s="3" customFormat="1" ht="15.6" x14ac:dyDescent="0.3">
      <c r="B40" s="48"/>
      <c r="C40" s="481"/>
      <c r="D40" s="482"/>
      <c r="F40" s="299" t="s">
        <v>313</v>
      </c>
      <c r="G40" s="299"/>
      <c r="H40" s="299"/>
      <c r="I40" s="299"/>
      <c r="J40" s="299"/>
      <c r="K40" s="299"/>
      <c r="L40" s="299"/>
      <c r="M40" s="299"/>
      <c r="N40" s="299"/>
      <c r="O40" s="49"/>
    </row>
    <row r="41" spans="2:15" s="3" customFormat="1" ht="15.6" x14ac:dyDescent="0.3">
      <c r="B41" s="48"/>
      <c r="D41" s="7"/>
      <c r="F41" s="299"/>
      <c r="G41" s="299"/>
      <c r="H41" s="299"/>
      <c r="I41" s="299"/>
      <c r="J41" s="299"/>
      <c r="K41" s="299"/>
      <c r="L41" s="299"/>
      <c r="M41" s="299"/>
      <c r="N41" s="299"/>
      <c r="O41" s="49"/>
    </row>
    <row r="42" spans="2:15" s="3" customFormat="1" ht="15.6" x14ac:dyDescent="0.3">
      <c r="B42" s="48"/>
      <c r="D42" s="7"/>
      <c r="O42" s="49"/>
    </row>
    <row r="43" spans="2:15" ht="21" x14ac:dyDescent="0.3">
      <c r="B43" s="50"/>
      <c r="C43" s="480" t="s">
        <v>314</v>
      </c>
      <c r="D43" s="480"/>
      <c r="E43" s="480"/>
      <c r="F43" s="480"/>
      <c r="G43" s="480"/>
      <c r="H43" s="480"/>
      <c r="I43" s="480"/>
      <c r="J43" s="480"/>
      <c r="K43" s="480"/>
      <c r="L43" s="480"/>
      <c r="M43" s="480"/>
      <c r="N43" s="480"/>
      <c r="O43" s="51"/>
    </row>
    <row r="44" spans="2:15" s="3" customFormat="1" ht="15.6" x14ac:dyDescent="0.3">
      <c r="B44" s="48"/>
      <c r="C44" s="6"/>
      <c r="D44" s="9"/>
      <c r="O44" s="49"/>
    </row>
    <row r="45" spans="2:15" s="3" customFormat="1" ht="15.6" x14ac:dyDescent="0.3">
      <c r="B45" s="48"/>
      <c r="C45" s="481"/>
      <c r="D45" s="482"/>
      <c r="F45" s="297" t="s">
        <v>508</v>
      </c>
      <c r="G45" s="297"/>
      <c r="H45" s="297"/>
      <c r="I45" s="297"/>
      <c r="J45" s="297"/>
      <c r="K45" s="297"/>
      <c r="L45" s="297"/>
      <c r="M45" s="297"/>
      <c r="N45" s="297"/>
      <c r="O45" s="49"/>
    </row>
    <row r="46" spans="2:15" s="3" customFormat="1" ht="15.6" x14ac:dyDescent="0.3">
      <c r="B46" s="48"/>
      <c r="C46" s="6"/>
      <c r="D46" s="7"/>
      <c r="O46" s="49"/>
    </row>
    <row r="47" spans="2:15" s="3" customFormat="1" ht="15.6" x14ac:dyDescent="0.3">
      <c r="B47" s="48"/>
      <c r="C47" s="481"/>
      <c r="D47" s="482"/>
      <c r="F47" s="297" t="s">
        <v>315</v>
      </c>
      <c r="G47" s="297"/>
      <c r="H47" s="297"/>
      <c r="I47" s="297"/>
      <c r="J47" s="297"/>
      <c r="K47" s="297"/>
      <c r="L47" s="297"/>
      <c r="M47" s="297"/>
      <c r="N47" s="297"/>
      <c r="O47" s="49"/>
    </row>
    <row r="48" spans="2:15" s="3" customFormat="1" ht="15.6" x14ac:dyDescent="0.3">
      <c r="B48" s="48"/>
      <c r="C48" s="6"/>
      <c r="D48" s="7"/>
      <c r="O48" s="49"/>
    </row>
    <row r="49" spans="2:15" s="3" customFormat="1" ht="15.6" x14ac:dyDescent="0.3">
      <c r="B49" s="48"/>
      <c r="C49" s="481"/>
      <c r="D49" s="482"/>
      <c r="F49" s="297" t="s">
        <v>316</v>
      </c>
      <c r="G49" s="297"/>
      <c r="H49" s="297"/>
      <c r="I49" s="297"/>
      <c r="J49" s="297"/>
      <c r="K49" s="297"/>
      <c r="L49" s="297"/>
      <c r="M49" s="297"/>
      <c r="N49" s="297"/>
      <c r="O49" s="49"/>
    </row>
    <row r="50" spans="2:15" s="3" customFormat="1" ht="15.6" x14ac:dyDescent="0.3">
      <c r="B50" s="48"/>
      <c r="C50" s="7"/>
      <c r="D50" s="7"/>
      <c r="F50" s="21"/>
      <c r="G50" s="21"/>
      <c r="H50" s="21"/>
      <c r="I50" s="21"/>
      <c r="J50" s="21"/>
      <c r="K50" s="21"/>
      <c r="L50" s="21"/>
      <c r="M50" s="21"/>
      <c r="N50" s="21"/>
      <c r="O50" s="49"/>
    </row>
    <row r="51" spans="2:15" s="3" customFormat="1" ht="15.6" x14ac:dyDescent="0.3">
      <c r="B51" s="48"/>
      <c r="C51" s="3" t="s">
        <v>317</v>
      </c>
      <c r="L51" s="56"/>
      <c r="O51" s="49"/>
    </row>
    <row r="52" spans="2:15" ht="25.2" customHeight="1" x14ac:dyDescent="0.3">
      <c r="B52" s="50"/>
      <c r="O52" s="51"/>
    </row>
    <row r="53" spans="2:15" ht="21" x14ac:dyDescent="0.3">
      <c r="B53" s="50"/>
      <c r="C53" s="480" t="s">
        <v>318</v>
      </c>
      <c r="D53" s="480"/>
      <c r="E53" s="480"/>
      <c r="F53" s="480"/>
      <c r="G53" s="480"/>
      <c r="H53" s="480"/>
      <c r="I53" s="480"/>
      <c r="J53" s="480"/>
      <c r="K53" s="480"/>
      <c r="L53" s="480"/>
      <c r="M53" s="480"/>
      <c r="N53" s="480"/>
      <c r="O53" s="51"/>
    </row>
    <row r="54" spans="2:15" s="3" customFormat="1" ht="15.6" x14ac:dyDescent="0.3">
      <c r="B54" s="48"/>
      <c r="C54" s="7"/>
      <c r="D54" s="7"/>
      <c r="E54" s="7"/>
      <c r="F54" s="7"/>
      <c r="G54" s="7"/>
      <c r="H54" s="7"/>
      <c r="I54" s="7"/>
      <c r="J54" s="7"/>
      <c r="K54" s="7"/>
      <c r="L54" s="7"/>
      <c r="M54" s="7"/>
      <c r="N54" s="7"/>
      <c r="O54" s="49"/>
    </row>
    <row r="55" spans="2:15" s="3" customFormat="1" ht="15.6" x14ac:dyDescent="0.3">
      <c r="B55" s="48"/>
      <c r="C55" s="299" t="s">
        <v>501</v>
      </c>
      <c r="D55" s="299"/>
      <c r="E55" s="299"/>
      <c r="F55" s="299"/>
      <c r="G55" s="299"/>
      <c r="H55" s="299"/>
      <c r="I55" s="299"/>
      <c r="J55" s="299"/>
      <c r="K55" s="299"/>
      <c r="L55" s="299"/>
      <c r="M55" s="299"/>
      <c r="N55" s="299"/>
      <c r="O55" s="49"/>
    </row>
    <row r="56" spans="2:15" s="3" customFormat="1" ht="15.6" x14ac:dyDescent="0.3">
      <c r="B56" s="48"/>
      <c r="C56" s="299"/>
      <c r="D56" s="299"/>
      <c r="E56" s="299"/>
      <c r="F56" s="299"/>
      <c r="G56" s="299"/>
      <c r="H56" s="299"/>
      <c r="I56" s="299"/>
      <c r="J56" s="299"/>
      <c r="K56" s="299"/>
      <c r="L56" s="299"/>
      <c r="M56" s="299"/>
      <c r="N56" s="299"/>
      <c r="O56" s="49"/>
    </row>
    <row r="57" spans="2:15" s="3" customFormat="1" ht="15.6" x14ac:dyDescent="0.3">
      <c r="B57" s="48"/>
      <c r="D57" s="260" t="s">
        <v>319</v>
      </c>
      <c r="E57" s="297" t="s">
        <v>320</v>
      </c>
      <c r="F57" s="297"/>
      <c r="G57" s="297"/>
      <c r="H57" s="297"/>
      <c r="I57" s="297"/>
      <c r="J57" s="297"/>
      <c r="K57" s="297"/>
      <c r="L57" s="297"/>
      <c r="M57" s="297"/>
      <c r="N57" s="297"/>
      <c r="O57" s="49"/>
    </row>
    <row r="58" spans="2:15" s="3" customFormat="1" ht="15.6" x14ac:dyDescent="0.3">
      <c r="B58" s="48"/>
      <c r="D58" s="260" t="s">
        <v>319</v>
      </c>
      <c r="E58" s="297" t="s">
        <v>321</v>
      </c>
      <c r="F58" s="297"/>
      <c r="G58" s="297"/>
      <c r="H58" s="297"/>
      <c r="I58" s="297"/>
      <c r="J58" s="297"/>
      <c r="K58" s="297"/>
      <c r="L58" s="297"/>
      <c r="M58" s="297"/>
      <c r="N58" s="297"/>
      <c r="O58" s="49"/>
    </row>
    <row r="59" spans="2:15" s="3" customFormat="1" ht="15.6" x14ac:dyDescent="0.3">
      <c r="B59" s="48"/>
      <c r="D59" s="260" t="s">
        <v>319</v>
      </c>
      <c r="E59" s="297" t="s">
        <v>322</v>
      </c>
      <c r="F59" s="297"/>
      <c r="G59" s="297"/>
      <c r="H59" s="297"/>
      <c r="I59" s="297"/>
      <c r="J59" s="297"/>
      <c r="K59" s="297"/>
      <c r="L59" s="297"/>
      <c r="M59" s="297"/>
      <c r="N59" s="297"/>
      <c r="O59" s="49"/>
    </row>
    <row r="60" spans="2:15" s="3" customFormat="1" ht="15.6" x14ac:dyDescent="0.3">
      <c r="B60" s="48"/>
      <c r="D60" s="260" t="s">
        <v>319</v>
      </c>
      <c r="E60" s="297" t="s">
        <v>323</v>
      </c>
      <c r="F60" s="297"/>
      <c r="G60" s="297"/>
      <c r="H60" s="297"/>
      <c r="I60" s="297"/>
      <c r="J60" s="297"/>
      <c r="K60" s="297"/>
      <c r="L60" s="297"/>
      <c r="M60" s="297"/>
      <c r="N60" s="297"/>
      <c r="O60" s="49"/>
    </row>
    <row r="61" spans="2:15" s="3" customFormat="1" ht="15.6" x14ac:dyDescent="0.3">
      <c r="B61" s="48"/>
      <c r="D61" s="260" t="s">
        <v>319</v>
      </c>
      <c r="E61" s="297" t="s">
        <v>324</v>
      </c>
      <c r="F61" s="297"/>
      <c r="G61" s="297"/>
      <c r="H61" s="297"/>
      <c r="I61" s="297"/>
      <c r="J61" s="297"/>
      <c r="K61" s="297"/>
      <c r="L61" s="297"/>
      <c r="M61" s="297"/>
      <c r="N61" s="297"/>
      <c r="O61" s="49"/>
    </row>
    <row r="62" spans="2:15" s="3" customFormat="1" ht="15.6" x14ac:dyDescent="0.3">
      <c r="B62" s="48"/>
      <c r="D62" s="260" t="s">
        <v>319</v>
      </c>
      <c r="E62" s="297" t="s">
        <v>325</v>
      </c>
      <c r="F62" s="297"/>
      <c r="G62" s="297"/>
      <c r="H62" s="297"/>
      <c r="I62" s="297"/>
      <c r="J62" s="297"/>
      <c r="K62" s="297"/>
      <c r="L62" s="297"/>
      <c r="M62" s="297"/>
      <c r="N62" s="297"/>
      <c r="O62" s="49"/>
    </row>
    <row r="63" spans="2:15" s="3" customFormat="1" ht="15.6" x14ac:dyDescent="0.3">
      <c r="B63" s="48"/>
      <c r="O63" s="49"/>
    </row>
    <row r="64" spans="2:15" s="3" customFormat="1" ht="15.6" x14ac:dyDescent="0.3">
      <c r="B64" s="48"/>
      <c r="C64" s="493"/>
      <c r="D64" s="494"/>
      <c r="E64" s="494"/>
      <c r="F64" s="494"/>
      <c r="G64" s="494"/>
      <c r="H64" s="494"/>
      <c r="I64" s="494"/>
      <c r="J64" s="494"/>
      <c r="K64" s="494"/>
      <c r="L64" s="494"/>
      <c r="M64" s="494"/>
      <c r="N64" s="495"/>
      <c r="O64" s="49"/>
    </row>
    <row r="65" spans="2:15" s="3" customFormat="1" ht="15.6" x14ac:dyDescent="0.3">
      <c r="B65" s="48"/>
      <c r="C65" s="496"/>
      <c r="D65" s="497"/>
      <c r="E65" s="497"/>
      <c r="F65" s="497"/>
      <c r="G65" s="497"/>
      <c r="H65" s="497"/>
      <c r="I65" s="497"/>
      <c r="J65" s="497"/>
      <c r="K65" s="497"/>
      <c r="L65" s="497"/>
      <c r="M65" s="497"/>
      <c r="N65" s="498"/>
      <c r="O65" s="49"/>
    </row>
    <row r="66" spans="2:15" s="3" customFormat="1" ht="15.6" x14ac:dyDescent="0.3">
      <c r="B66" s="48"/>
      <c r="C66" s="496"/>
      <c r="D66" s="497"/>
      <c r="E66" s="497"/>
      <c r="F66" s="497"/>
      <c r="G66" s="497"/>
      <c r="H66" s="497"/>
      <c r="I66" s="497"/>
      <c r="J66" s="497"/>
      <c r="K66" s="497"/>
      <c r="L66" s="497"/>
      <c r="M66" s="497"/>
      <c r="N66" s="498"/>
      <c r="O66" s="49"/>
    </row>
    <row r="67" spans="2:15" s="3" customFormat="1" ht="15.6" x14ac:dyDescent="0.3">
      <c r="B67" s="48"/>
      <c r="C67" s="499"/>
      <c r="D67" s="500"/>
      <c r="E67" s="500"/>
      <c r="F67" s="500"/>
      <c r="G67" s="500"/>
      <c r="H67" s="500"/>
      <c r="I67" s="500"/>
      <c r="J67" s="500"/>
      <c r="K67" s="500"/>
      <c r="L67" s="500"/>
      <c r="M67" s="500"/>
      <c r="N67" s="501"/>
      <c r="O67" s="49"/>
    </row>
    <row r="68" spans="2:15" s="3" customFormat="1" ht="25.2" customHeight="1" x14ac:dyDescent="0.3">
      <c r="B68" s="48"/>
      <c r="F68" s="4"/>
      <c r="G68" s="4"/>
      <c r="H68" s="4"/>
      <c r="I68" s="4"/>
      <c r="J68" s="4"/>
      <c r="K68" s="4"/>
      <c r="L68" s="4"/>
      <c r="M68" s="4"/>
      <c r="N68" s="4"/>
      <c r="O68" s="49"/>
    </row>
    <row r="69" spans="2:15" ht="21" x14ac:dyDescent="0.3">
      <c r="B69" s="50"/>
      <c r="C69" s="480" t="s">
        <v>326</v>
      </c>
      <c r="D69" s="480"/>
      <c r="E69" s="480"/>
      <c r="F69" s="480"/>
      <c r="G69" s="480"/>
      <c r="H69" s="480"/>
      <c r="I69" s="480"/>
      <c r="J69" s="480"/>
      <c r="K69" s="480"/>
      <c r="L69" s="480"/>
      <c r="M69" s="480"/>
      <c r="N69" s="480"/>
      <c r="O69" s="51"/>
    </row>
    <row r="70" spans="2:15" s="3" customFormat="1" ht="15.6" x14ac:dyDescent="0.3">
      <c r="B70" s="48"/>
      <c r="C70" s="7"/>
      <c r="D70" s="7"/>
      <c r="E70" s="7"/>
      <c r="F70" s="7"/>
      <c r="G70" s="7"/>
      <c r="H70" s="7"/>
      <c r="I70" s="7"/>
      <c r="J70" s="7"/>
      <c r="K70" s="7"/>
      <c r="L70" s="7"/>
      <c r="M70" s="7"/>
      <c r="N70" s="7"/>
      <c r="O70" s="49"/>
    </row>
    <row r="71" spans="2:15" s="3" customFormat="1" ht="15.6" x14ac:dyDescent="0.3">
      <c r="B71" s="48"/>
      <c r="C71" s="23" t="s">
        <v>327</v>
      </c>
      <c r="D71" s="7"/>
      <c r="E71" s="7"/>
      <c r="F71" s="7"/>
      <c r="G71" s="7"/>
      <c r="H71" s="7"/>
      <c r="I71" s="7"/>
      <c r="J71" s="7"/>
      <c r="K71" s="7"/>
      <c r="L71" s="7"/>
      <c r="M71" s="7"/>
      <c r="N71" s="7"/>
      <c r="O71" s="49"/>
    </row>
    <row r="72" spans="2:15" s="3" customFormat="1" ht="15.6" x14ac:dyDescent="0.3">
      <c r="B72" s="48"/>
      <c r="C72" s="23"/>
      <c r="D72" s="261" t="s">
        <v>319</v>
      </c>
      <c r="E72" s="297" t="s">
        <v>502</v>
      </c>
      <c r="F72" s="297"/>
      <c r="G72" s="297"/>
      <c r="H72" s="297"/>
      <c r="I72" s="297"/>
      <c r="J72" s="297"/>
      <c r="K72" s="297"/>
      <c r="L72" s="297"/>
      <c r="M72" s="297"/>
      <c r="N72" s="297"/>
      <c r="O72" s="49"/>
    </row>
    <row r="73" spans="2:15" s="3" customFormat="1" ht="15.6" x14ac:dyDescent="0.3">
      <c r="B73" s="48"/>
      <c r="D73" s="261" t="s">
        <v>319</v>
      </c>
      <c r="E73" s="297" t="s">
        <v>328</v>
      </c>
      <c r="F73" s="297"/>
      <c r="G73" s="297"/>
      <c r="H73" s="297"/>
      <c r="I73" s="297"/>
      <c r="J73" s="297"/>
      <c r="K73" s="297"/>
      <c r="L73" s="297"/>
      <c r="M73" s="297"/>
      <c r="N73" s="297"/>
      <c r="O73" s="49"/>
    </row>
    <row r="74" spans="2:15" s="3" customFormat="1" ht="15.6" x14ac:dyDescent="0.3">
      <c r="B74" s="48"/>
      <c r="D74" s="261" t="s">
        <v>319</v>
      </c>
      <c r="E74" s="297" t="s">
        <v>329</v>
      </c>
      <c r="F74" s="297"/>
      <c r="G74" s="297"/>
      <c r="H74" s="297"/>
      <c r="I74" s="297"/>
      <c r="J74" s="297"/>
      <c r="K74" s="297"/>
      <c r="L74" s="297"/>
      <c r="M74" s="297"/>
      <c r="N74" s="297"/>
      <c r="O74" s="49"/>
    </row>
    <row r="75" spans="2:15" s="3" customFormat="1" ht="15.6" x14ac:dyDescent="0.3">
      <c r="B75" s="48"/>
      <c r="D75" s="261" t="s">
        <v>319</v>
      </c>
      <c r="E75" s="23" t="s">
        <v>330</v>
      </c>
      <c r="F75" s="23"/>
      <c r="G75" s="23"/>
      <c r="H75" s="23"/>
      <c r="I75" s="23"/>
      <c r="J75" s="23"/>
      <c r="K75" s="23"/>
      <c r="L75" s="23"/>
      <c r="M75" s="23"/>
      <c r="N75" s="23"/>
      <c r="O75" s="49"/>
    </row>
    <row r="76" spans="2:15" s="3" customFormat="1" ht="15.6" x14ac:dyDescent="0.3">
      <c r="B76" s="48"/>
      <c r="D76" s="261" t="s">
        <v>319</v>
      </c>
      <c r="E76" s="297" t="s">
        <v>331</v>
      </c>
      <c r="F76" s="297"/>
      <c r="G76" s="297"/>
      <c r="H76" s="297"/>
      <c r="I76" s="297"/>
      <c r="J76" s="297"/>
      <c r="K76" s="297"/>
      <c r="L76" s="297"/>
      <c r="M76" s="297"/>
      <c r="N76" s="297"/>
      <c r="O76" s="49"/>
    </row>
    <row r="77" spans="2:15" s="3" customFormat="1" ht="15.6" x14ac:dyDescent="0.3">
      <c r="B77" s="48"/>
      <c r="D77" s="261" t="s">
        <v>319</v>
      </c>
      <c r="E77" s="299" t="s">
        <v>332</v>
      </c>
      <c r="F77" s="299"/>
      <c r="G77" s="299"/>
      <c r="H77" s="299"/>
      <c r="I77" s="299"/>
      <c r="J77" s="299"/>
      <c r="K77" s="299"/>
      <c r="L77" s="299"/>
      <c r="M77" s="299"/>
      <c r="N77" s="299"/>
      <c r="O77" s="49"/>
    </row>
    <row r="78" spans="2:15" s="3" customFormat="1" ht="15.6" x14ac:dyDescent="0.3">
      <c r="B78" s="48"/>
      <c r="D78" s="261"/>
      <c r="E78" s="299"/>
      <c r="F78" s="299"/>
      <c r="G78" s="299"/>
      <c r="H78" s="299"/>
      <c r="I78" s="299"/>
      <c r="J78" s="299"/>
      <c r="K78" s="299"/>
      <c r="L78" s="299"/>
      <c r="M78" s="299"/>
      <c r="N78" s="299"/>
      <c r="O78" s="49"/>
    </row>
    <row r="79" spans="2:15" s="3" customFormat="1" ht="15.6" x14ac:dyDescent="0.3">
      <c r="B79" s="48"/>
      <c r="D79" s="261" t="s">
        <v>319</v>
      </c>
      <c r="E79" s="297" t="s">
        <v>333</v>
      </c>
      <c r="F79" s="297"/>
      <c r="G79" s="297"/>
      <c r="H79" s="297"/>
      <c r="I79" s="297"/>
      <c r="J79" s="297"/>
      <c r="K79" s="297"/>
      <c r="L79" s="297"/>
      <c r="M79" s="297"/>
      <c r="N79" s="297"/>
      <c r="O79" s="49"/>
    </row>
    <row r="80" spans="2:15" s="3" customFormat="1" ht="15.6" x14ac:dyDescent="0.3">
      <c r="B80" s="48"/>
      <c r="D80" s="261" t="s">
        <v>319</v>
      </c>
      <c r="E80" s="299" t="s">
        <v>334</v>
      </c>
      <c r="F80" s="299"/>
      <c r="G80" s="299"/>
      <c r="H80" s="299"/>
      <c r="I80" s="299"/>
      <c r="J80" s="299"/>
      <c r="K80" s="299"/>
      <c r="L80" s="299"/>
      <c r="M80" s="299"/>
      <c r="N80" s="299"/>
      <c r="O80" s="49"/>
    </row>
    <row r="81" spans="2:15" s="3" customFormat="1" ht="15.6" x14ac:dyDescent="0.3">
      <c r="B81" s="48"/>
      <c r="D81" s="273"/>
      <c r="E81" s="299"/>
      <c r="F81" s="299"/>
      <c r="G81" s="299"/>
      <c r="H81" s="299"/>
      <c r="I81" s="299"/>
      <c r="J81" s="299"/>
      <c r="K81" s="299"/>
      <c r="L81" s="299"/>
      <c r="M81" s="299"/>
      <c r="N81" s="299"/>
      <c r="O81" s="49"/>
    </row>
    <row r="82" spans="2:15" s="3" customFormat="1" ht="15.6" x14ac:dyDescent="0.3">
      <c r="B82" s="48"/>
      <c r="D82" s="261" t="s">
        <v>319</v>
      </c>
      <c r="E82" s="297" t="s">
        <v>456</v>
      </c>
      <c r="F82" s="297"/>
      <c r="G82" s="297"/>
      <c r="H82" s="297"/>
      <c r="I82" s="297"/>
      <c r="J82" s="297"/>
      <c r="K82" s="297"/>
      <c r="L82" s="297"/>
      <c r="M82" s="297"/>
      <c r="N82" s="297"/>
      <c r="O82" s="49"/>
    </row>
    <row r="83" spans="2:15" s="3" customFormat="1" ht="15.6" x14ac:dyDescent="0.3">
      <c r="B83" s="48"/>
      <c r="C83" s="44"/>
      <c r="D83" s="274" t="s">
        <v>319</v>
      </c>
      <c r="E83" s="297" t="s">
        <v>335</v>
      </c>
      <c r="F83" s="297"/>
      <c r="G83" s="297"/>
      <c r="H83" s="297"/>
      <c r="I83" s="297"/>
      <c r="J83" s="297"/>
      <c r="K83" s="297"/>
      <c r="L83" s="297"/>
      <c r="M83" s="297"/>
      <c r="N83" s="297"/>
      <c r="O83" s="52"/>
    </row>
    <row r="84" spans="2:15" s="3" customFormat="1" ht="15.6" x14ac:dyDescent="0.3">
      <c r="B84" s="48"/>
      <c r="C84" s="44"/>
      <c r="D84" s="10"/>
      <c r="E84" s="57"/>
      <c r="F84" s="57"/>
      <c r="G84" s="57"/>
      <c r="H84" s="57"/>
      <c r="I84" s="57"/>
      <c r="J84" s="57"/>
      <c r="K84" s="57"/>
      <c r="L84" s="57"/>
      <c r="M84" s="57"/>
      <c r="N84" s="57"/>
      <c r="O84" s="52"/>
    </row>
    <row r="85" spans="2:15" ht="14.4" x14ac:dyDescent="0.3">
      <c r="B85" s="50"/>
      <c r="O85" s="51"/>
    </row>
    <row r="86" spans="2:15" ht="25.8" x14ac:dyDescent="0.3">
      <c r="B86" s="50"/>
      <c r="C86" s="483" t="s">
        <v>336</v>
      </c>
      <c r="D86" s="483"/>
      <c r="E86" s="483"/>
      <c r="F86" s="483"/>
      <c r="G86" s="483"/>
      <c r="H86" s="483"/>
      <c r="I86" s="483"/>
      <c r="J86" s="483"/>
      <c r="K86" s="483"/>
      <c r="L86" s="483"/>
      <c r="M86" s="483"/>
      <c r="N86" s="483"/>
      <c r="O86" s="51"/>
    </row>
    <row r="87" spans="2:15" s="10" customFormat="1" ht="15.6" x14ac:dyDescent="0.3">
      <c r="B87" s="48"/>
      <c r="C87" s="465"/>
      <c r="D87" s="465"/>
      <c r="E87" s="465"/>
      <c r="F87" s="27"/>
      <c r="G87" s="27"/>
      <c r="H87" s="27"/>
      <c r="I87" s="27"/>
      <c r="J87" s="27"/>
      <c r="K87" s="27"/>
      <c r="L87" s="27"/>
      <c r="M87" s="27"/>
      <c r="N87" s="27"/>
      <c r="O87" s="49"/>
    </row>
    <row r="88" spans="2:15" s="3" customFormat="1" ht="15.6" x14ac:dyDescent="0.3">
      <c r="B88" s="48"/>
      <c r="C88" s="464" t="s">
        <v>337</v>
      </c>
      <c r="D88" s="464"/>
      <c r="E88" s="464"/>
      <c r="F88" s="464"/>
      <c r="G88" s="464"/>
      <c r="H88" s="464"/>
      <c r="I88" s="464"/>
      <c r="J88" s="464"/>
      <c r="K88" s="464"/>
      <c r="L88" s="464"/>
      <c r="M88" s="464"/>
      <c r="N88" s="464"/>
      <c r="O88" s="49"/>
    </row>
    <row r="89" spans="2:15" s="3" customFormat="1" ht="15.6" x14ac:dyDescent="0.3">
      <c r="B89" s="48"/>
      <c r="C89" s="465"/>
      <c r="D89" s="465"/>
      <c r="E89" s="465"/>
      <c r="F89" s="27"/>
      <c r="G89" s="27"/>
      <c r="H89" s="27"/>
      <c r="I89" s="27"/>
      <c r="J89" s="27"/>
      <c r="K89" s="27"/>
      <c r="L89" s="27"/>
      <c r="M89" s="27"/>
      <c r="N89" s="27"/>
      <c r="O89" s="49"/>
    </row>
    <row r="90" spans="2:15" s="3" customFormat="1" ht="15.6" x14ac:dyDescent="0.3">
      <c r="B90" s="48"/>
      <c r="C90" s="466" t="s">
        <v>338</v>
      </c>
      <c r="D90" s="466"/>
      <c r="E90" s="466"/>
      <c r="F90" s="466"/>
      <c r="G90" s="466"/>
      <c r="H90" s="466"/>
      <c r="I90" s="466"/>
      <c r="J90" s="466"/>
      <c r="K90" s="466"/>
      <c r="L90" s="466"/>
      <c r="M90" s="466"/>
      <c r="N90" s="466"/>
      <c r="O90" s="49"/>
    </row>
    <row r="91" spans="2:15" s="3" customFormat="1" ht="15.6" x14ac:dyDescent="0.3">
      <c r="B91" s="48"/>
      <c r="C91" s="466"/>
      <c r="D91" s="466"/>
      <c r="E91" s="466"/>
      <c r="F91" s="466"/>
      <c r="G91" s="466"/>
      <c r="H91" s="466"/>
      <c r="I91" s="466"/>
      <c r="J91" s="466"/>
      <c r="K91" s="466"/>
      <c r="L91" s="466"/>
      <c r="M91" s="466"/>
      <c r="N91" s="466"/>
      <c r="O91" s="49"/>
    </row>
    <row r="92" spans="2:15" s="3" customFormat="1" ht="15.6" x14ac:dyDescent="0.3">
      <c r="B92" s="48"/>
      <c r="C92" s="466"/>
      <c r="D92" s="466"/>
      <c r="E92" s="466"/>
      <c r="F92" s="466"/>
      <c r="G92" s="466"/>
      <c r="H92" s="466"/>
      <c r="I92" s="466"/>
      <c r="J92" s="466"/>
      <c r="K92" s="466"/>
      <c r="L92" s="466"/>
      <c r="M92" s="466"/>
      <c r="N92" s="466"/>
      <c r="O92" s="49"/>
    </row>
    <row r="93" spans="2:15" s="3" customFormat="1" ht="15.6" x14ac:dyDescent="0.3">
      <c r="B93" s="48"/>
      <c r="C93" s="465"/>
      <c r="D93" s="465"/>
      <c r="E93" s="465"/>
      <c r="F93" s="27"/>
      <c r="G93" s="27"/>
      <c r="H93" s="27"/>
      <c r="I93" s="27"/>
      <c r="J93" s="27"/>
      <c r="K93" s="27"/>
      <c r="L93" s="27"/>
      <c r="M93" s="27"/>
      <c r="N93" s="27"/>
      <c r="O93" s="49"/>
    </row>
    <row r="94" spans="2:15" s="3" customFormat="1" ht="15.6" x14ac:dyDescent="0.3">
      <c r="B94" s="48"/>
      <c r="C94" s="448"/>
      <c r="D94" s="449"/>
      <c r="E94" s="449"/>
      <c r="F94" s="449"/>
      <c r="G94" s="449"/>
      <c r="H94" s="449"/>
      <c r="I94" s="449"/>
      <c r="J94" s="449"/>
      <c r="K94" s="449"/>
      <c r="L94" s="449"/>
      <c r="M94" s="449"/>
      <c r="N94" s="450"/>
      <c r="O94" s="49"/>
    </row>
    <row r="95" spans="2:15" s="3" customFormat="1" ht="15.6" x14ac:dyDescent="0.3">
      <c r="B95" s="48"/>
      <c r="C95" s="451"/>
      <c r="D95" s="452"/>
      <c r="E95" s="452"/>
      <c r="F95" s="452"/>
      <c r="G95" s="452"/>
      <c r="H95" s="452"/>
      <c r="I95" s="452"/>
      <c r="J95" s="452"/>
      <c r="K95" s="452"/>
      <c r="L95" s="452"/>
      <c r="M95" s="452"/>
      <c r="N95" s="453"/>
      <c r="O95" s="49"/>
    </row>
    <row r="96" spans="2:15" s="3" customFormat="1" ht="15.6" x14ac:dyDescent="0.3">
      <c r="B96" s="48"/>
      <c r="C96" s="451"/>
      <c r="D96" s="452"/>
      <c r="E96" s="452"/>
      <c r="F96" s="452"/>
      <c r="G96" s="452"/>
      <c r="H96" s="452"/>
      <c r="I96" s="452"/>
      <c r="J96" s="452"/>
      <c r="K96" s="452"/>
      <c r="L96" s="452"/>
      <c r="M96" s="452"/>
      <c r="N96" s="453"/>
      <c r="O96" s="49"/>
    </row>
    <row r="97" spans="2:15" s="3" customFormat="1" ht="15.6" x14ac:dyDescent="0.3">
      <c r="B97" s="48"/>
      <c r="C97" s="454"/>
      <c r="D97" s="455"/>
      <c r="E97" s="455"/>
      <c r="F97" s="455"/>
      <c r="G97" s="455"/>
      <c r="H97" s="455"/>
      <c r="I97" s="455"/>
      <c r="J97" s="455"/>
      <c r="K97" s="455"/>
      <c r="L97" s="455"/>
      <c r="M97" s="455"/>
      <c r="N97" s="456"/>
      <c r="O97" s="49"/>
    </row>
    <row r="98" spans="2:15" s="3" customFormat="1" ht="25.2" customHeight="1" x14ac:dyDescent="0.3">
      <c r="B98" s="48"/>
      <c r="C98" s="465"/>
      <c r="D98" s="465"/>
      <c r="E98" s="465"/>
      <c r="F98" s="27"/>
      <c r="G98" s="27"/>
      <c r="H98" s="27"/>
      <c r="I98" s="27"/>
      <c r="J98" s="27"/>
      <c r="K98" s="27"/>
      <c r="L98" s="27"/>
      <c r="M98" s="27"/>
      <c r="N98" s="27"/>
      <c r="O98" s="49"/>
    </row>
    <row r="99" spans="2:15" s="3" customFormat="1" ht="15.6" x14ac:dyDescent="0.3">
      <c r="B99" s="48"/>
      <c r="C99" s="464" t="s">
        <v>339</v>
      </c>
      <c r="D99" s="464"/>
      <c r="E99" s="464"/>
      <c r="F99" s="464"/>
      <c r="G99" s="464"/>
      <c r="H99" s="464"/>
      <c r="I99" s="464"/>
      <c r="J99" s="464"/>
      <c r="K99" s="464"/>
      <c r="L99" s="464"/>
      <c r="M99" s="464"/>
      <c r="N99" s="464"/>
      <c r="O99" s="49"/>
    </row>
    <row r="100" spans="2:15" s="3" customFormat="1" ht="15.6" x14ac:dyDescent="0.3">
      <c r="B100" s="48"/>
      <c r="C100" s="27"/>
      <c r="D100" s="27"/>
      <c r="E100" s="27"/>
      <c r="F100" s="27"/>
      <c r="G100" s="27"/>
      <c r="H100" s="27"/>
      <c r="I100" s="27"/>
      <c r="J100" s="27"/>
      <c r="K100" s="27"/>
      <c r="L100" s="27"/>
      <c r="M100" s="27"/>
      <c r="N100" s="27"/>
      <c r="O100" s="49"/>
    </row>
    <row r="101" spans="2:15" s="3" customFormat="1" ht="15.6" x14ac:dyDescent="0.3">
      <c r="B101" s="48"/>
      <c r="C101" s="466" t="s">
        <v>340</v>
      </c>
      <c r="D101" s="466"/>
      <c r="E101" s="466"/>
      <c r="F101" s="466"/>
      <c r="G101" s="466"/>
      <c r="H101" s="466"/>
      <c r="I101" s="466"/>
      <c r="J101" s="466"/>
      <c r="K101" s="466"/>
      <c r="L101" s="466"/>
      <c r="M101" s="466"/>
      <c r="N101" s="466"/>
      <c r="O101" s="49"/>
    </row>
    <row r="102" spans="2:15" s="3" customFormat="1" ht="15.6" x14ac:dyDescent="0.3">
      <c r="B102" s="48"/>
      <c r="C102" s="466"/>
      <c r="D102" s="466"/>
      <c r="E102" s="466"/>
      <c r="F102" s="466"/>
      <c r="G102" s="466"/>
      <c r="H102" s="466"/>
      <c r="I102" s="466"/>
      <c r="J102" s="466"/>
      <c r="K102" s="466"/>
      <c r="L102" s="466"/>
      <c r="M102" s="466"/>
      <c r="N102" s="466"/>
      <c r="O102" s="49"/>
    </row>
    <row r="103" spans="2:15" s="3" customFormat="1" ht="15.6" x14ac:dyDescent="0.3">
      <c r="B103" s="48"/>
      <c r="C103" s="466"/>
      <c r="D103" s="466"/>
      <c r="E103" s="466"/>
      <c r="F103" s="466"/>
      <c r="G103" s="466"/>
      <c r="H103" s="466"/>
      <c r="I103" s="466"/>
      <c r="J103" s="466"/>
      <c r="K103" s="466"/>
      <c r="L103" s="466"/>
      <c r="M103" s="466"/>
      <c r="N103" s="466"/>
      <c r="O103" s="49"/>
    </row>
    <row r="104" spans="2:15" s="3" customFormat="1" ht="15.6" x14ac:dyDescent="0.3">
      <c r="B104" s="48"/>
      <c r="C104" s="27"/>
      <c r="D104" s="27"/>
      <c r="E104" s="27"/>
      <c r="F104" s="27"/>
      <c r="G104" s="27"/>
      <c r="H104" s="27"/>
      <c r="I104" s="27"/>
      <c r="J104" s="27"/>
      <c r="K104" s="27"/>
      <c r="L104" s="27"/>
      <c r="M104" s="27"/>
      <c r="N104" s="27"/>
      <c r="O104" s="49"/>
    </row>
    <row r="105" spans="2:15" s="3" customFormat="1" ht="15.6" x14ac:dyDescent="0.3">
      <c r="B105" s="48"/>
      <c r="C105" s="484"/>
      <c r="D105" s="485"/>
      <c r="E105" s="485"/>
      <c r="F105" s="485"/>
      <c r="G105" s="485"/>
      <c r="H105" s="485"/>
      <c r="I105" s="485"/>
      <c r="J105" s="485"/>
      <c r="K105" s="485"/>
      <c r="L105" s="485"/>
      <c r="M105" s="485"/>
      <c r="N105" s="486"/>
      <c r="O105" s="49"/>
    </row>
    <row r="106" spans="2:15" s="3" customFormat="1" ht="15.6" x14ac:dyDescent="0.3">
      <c r="B106" s="48"/>
      <c r="C106" s="487"/>
      <c r="D106" s="488"/>
      <c r="E106" s="488"/>
      <c r="F106" s="488"/>
      <c r="G106" s="488"/>
      <c r="H106" s="488"/>
      <c r="I106" s="488"/>
      <c r="J106" s="488"/>
      <c r="K106" s="488"/>
      <c r="L106" s="488"/>
      <c r="M106" s="488"/>
      <c r="N106" s="489"/>
      <c r="O106" s="49"/>
    </row>
    <row r="107" spans="2:15" s="3" customFormat="1" ht="15.6" x14ac:dyDescent="0.3">
      <c r="B107" s="48"/>
      <c r="C107" s="490"/>
      <c r="D107" s="491"/>
      <c r="E107" s="491"/>
      <c r="F107" s="491"/>
      <c r="G107" s="491"/>
      <c r="H107" s="491"/>
      <c r="I107" s="491"/>
      <c r="J107" s="491"/>
      <c r="K107" s="491"/>
      <c r="L107" s="491"/>
      <c r="M107" s="491"/>
      <c r="N107" s="492"/>
      <c r="O107" s="49"/>
    </row>
    <row r="108" spans="2:15" s="3" customFormat="1" ht="25.2" customHeight="1" x14ac:dyDescent="0.3">
      <c r="B108" s="48"/>
      <c r="C108" s="27"/>
      <c r="D108" s="27"/>
      <c r="E108" s="27"/>
      <c r="F108" s="27"/>
      <c r="G108" s="27"/>
      <c r="H108" s="27"/>
      <c r="I108" s="27"/>
      <c r="J108" s="27"/>
      <c r="K108" s="27"/>
      <c r="L108" s="27"/>
      <c r="M108" s="27"/>
      <c r="N108" s="27"/>
      <c r="O108" s="49"/>
    </row>
    <row r="109" spans="2:15" s="3" customFormat="1" ht="15.6" x14ac:dyDescent="0.3">
      <c r="B109" s="48"/>
      <c r="C109" s="464" t="s">
        <v>341</v>
      </c>
      <c r="D109" s="464"/>
      <c r="E109" s="464"/>
      <c r="F109" s="464"/>
      <c r="G109" s="464"/>
      <c r="H109" s="464"/>
      <c r="I109" s="464"/>
      <c r="J109" s="464"/>
      <c r="K109" s="464"/>
      <c r="L109" s="464"/>
      <c r="M109" s="464"/>
      <c r="N109" s="464"/>
      <c r="O109" s="49"/>
    </row>
    <row r="110" spans="2:15" s="3" customFormat="1" ht="15.6" x14ac:dyDescent="0.3">
      <c r="B110" s="48"/>
      <c r="C110" s="465"/>
      <c r="D110" s="465"/>
      <c r="E110" s="465"/>
      <c r="F110" s="27"/>
      <c r="G110" s="27"/>
      <c r="H110" s="27"/>
      <c r="I110" s="27"/>
      <c r="J110" s="27"/>
      <c r="K110" s="27"/>
      <c r="L110" s="27"/>
      <c r="M110" s="27"/>
      <c r="N110" s="27"/>
      <c r="O110" s="49"/>
    </row>
    <row r="111" spans="2:15" s="3" customFormat="1" ht="15.6" x14ac:dyDescent="0.3">
      <c r="B111" s="48"/>
      <c r="C111" s="468"/>
      <c r="D111" s="468"/>
      <c r="E111" s="468"/>
      <c r="F111" s="468"/>
      <c r="G111" s="468"/>
      <c r="I111" s="11" t="s">
        <v>342</v>
      </c>
      <c r="J111" s="27"/>
      <c r="K111" s="27"/>
      <c r="L111" s="27"/>
      <c r="M111" s="27"/>
      <c r="N111" s="27"/>
      <c r="O111" s="49"/>
    </row>
    <row r="112" spans="2:15" s="3" customFormat="1" ht="15.6" x14ac:dyDescent="0.3">
      <c r="B112" s="48"/>
      <c r="C112" s="11"/>
      <c r="D112" s="11"/>
      <c r="E112" s="11"/>
      <c r="F112" s="11"/>
      <c r="G112" s="11"/>
      <c r="H112" s="11"/>
      <c r="I112" s="11"/>
      <c r="J112" s="27"/>
      <c r="K112" s="27"/>
      <c r="L112" s="27"/>
      <c r="M112" s="27"/>
      <c r="N112" s="27"/>
      <c r="O112" s="49"/>
    </row>
    <row r="113" spans="2:15" s="3" customFormat="1" ht="15.6" x14ac:dyDescent="0.3">
      <c r="B113" s="48"/>
      <c r="C113" s="466" t="s">
        <v>343</v>
      </c>
      <c r="D113" s="466"/>
      <c r="E113" s="466"/>
      <c r="F113" s="466"/>
      <c r="G113" s="466"/>
      <c r="H113" s="466"/>
      <c r="I113" s="466"/>
      <c r="J113" s="466"/>
      <c r="K113" s="466"/>
      <c r="L113" s="466"/>
      <c r="M113" s="466"/>
      <c r="N113" s="466"/>
      <c r="O113" s="49"/>
    </row>
    <row r="114" spans="2:15" s="3" customFormat="1" ht="15.6" x14ac:dyDescent="0.3">
      <c r="B114" s="48"/>
      <c r="C114" s="466"/>
      <c r="D114" s="466"/>
      <c r="E114" s="466"/>
      <c r="F114" s="466"/>
      <c r="G114" s="466"/>
      <c r="H114" s="466"/>
      <c r="I114" s="466"/>
      <c r="J114" s="466"/>
      <c r="K114" s="466"/>
      <c r="L114" s="466"/>
      <c r="M114" s="466"/>
      <c r="N114" s="466"/>
      <c r="O114" s="49"/>
    </row>
    <row r="115" spans="2:15" s="3" customFormat="1" ht="15.6" x14ac:dyDescent="0.3">
      <c r="B115" s="48"/>
      <c r="C115" s="466"/>
      <c r="D115" s="466"/>
      <c r="E115" s="466"/>
      <c r="F115" s="466"/>
      <c r="G115" s="466"/>
      <c r="H115" s="466"/>
      <c r="I115" s="466"/>
      <c r="J115" s="466"/>
      <c r="K115" s="466"/>
      <c r="L115" s="466"/>
      <c r="M115" s="466"/>
      <c r="N115" s="466"/>
      <c r="O115" s="49"/>
    </row>
    <row r="116" spans="2:15" s="3" customFormat="1" ht="15.6" x14ac:dyDescent="0.3">
      <c r="B116" s="48"/>
      <c r="C116" s="12"/>
      <c r="D116" s="12"/>
      <c r="E116" s="12"/>
      <c r="F116" s="12"/>
      <c r="G116" s="12"/>
      <c r="H116" s="13"/>
      <c r="I116" s="25"/>
      <c r="J116" s="25"/>
      <c r="K116" s="25"/>
      <c r="L116" s="25"/>
      <c r="M116" s="25"/>
      <c r="N116" s="25"/>
      <c r="O116" s="49"/>
    </row>
    <row r="117" spans="2:15" s="3" customFormat="1" ht="15.6" x14ac:dyDescent="0.3">
      <c r="B117" s="48"/>
      <c r="C117" s="472"/>
      <c r="D117" s="472"/>
      <c r="E117" s="27"/>
      <c r="F117" s="474" t="s">
        <v>344</v>
      </c>
      <c r="G117" s="474"/>
      <c r="H117" s="474"/>
      <c r="I117" s="474"/>
      <c r="J117" s="474"/>
      <c r="K117" s="474"/>
      <c r="L117" s="474"/>
      <c r="M117" s="474"/>
      <c r="N117" s="474"/>
      <c r="O117" s="49"/>
    </row>
    <row r="118" spans="2:15" s="3" customFormat="1" ht="15.6" x14ac:dyDescent="0.3">
      <c r="B118" s="48"/>
      <c r="C118" s="27"/>
      <c r="D118" s="27"/>
      <c r="E118" s="27"/>
      <c r="F118" s="474"/>
      <c r="G118" s="474"/>
      <c r="H118" s="474"/>
      <c r="I118" s="474"/>
      <c r="J118" s="474"/>
      <c r="K118" s="474"/>
      <c r="L118" s="474"/>
      <c r="M118" s="474"/>
      <c r="N118" s="474"/>
      <c r="O118" s="49"/>
    </row>
    <row r="119" spans="2:15" s="3" customFormat="1" ht="15.6" x14ac:dyDescent="0.3">
      <c r="B119" s="48"/>
      <c r="C119" s="27"/>
      <c r="D119" s="27"/>
      <c r="E119" s="27"/>
      <c r="F119" s="474"/>
      <c r="G119" s="474"/>
      <c r="H119" s="474"/>
      <c r="I119" s="474"/>
      <c r="J119" s="474"/>
      <c r="K119" s="474"/>
      <c r="L119" s="474"/>
      <c r="M119" s="474"/>
      <c r="N119" s="474"/>
      <c r="O119" s="49"/>
    </row>
    <row r="120" spans="2:15" s="3" customFormat="1" ht="25.2" customHeight="1" x14ac:dyDescent="0.3">
      <c r="B120" s="48"/>
      <c r="C120" s="465"/>
      <c r="D120" s="465"/>
      <c r="E120" s="465"/>
      <c r="F120" s="27"/>
      <c r="G120" s="27"/>
      <c r="H120" s="27"/>
      <c r="I120" s="27"/>
      <c r="J120" s="27"/>
      <c r="K120" s="27"/>
      <c r="L120" s="27"/>
      <c r="M120" s="27"/>
      <c r="N120" s="27"/>
      <c r="O120" s="49"/>
    </row>
    <row r="121" spans="2:15" s="3" customFormat="1" ht="15.6" x14ac:dyDescent="0.3">
      <c r="B121" s="48"/>
      <c r="C121" s="464" t="s">
        <v>345</v>
      </c>
      <c r="D121" s="464"/>
      <c r="E121" s="464"/>
      <c r="F121" s="464"/>
      <c r="G121" s="464"/>
      <c r="H121" s="464"/>
      <c r="I121" s="464"/>
      <c r="J121" s="464"/>
      <c r="K121" s="464"/>
      <c r="L121" s="464"/>
      <c r="M121" s="464"/>
      <c r="N121" s="464"/>
      <c r="O121" s="49"/>
    </row>
    <row r="122" spans="2:15" s="3" customFormat="1" ht="15.6" x14ac:dyDescent="0.3">
      <c r="B122" s="48"/>
      <c r="C122" s="27"/>
      <c r="D122" s="27"/>
      <c r="E122" s="27"/>
      <c r="F122" s="27"/>
      <c r="G122" s="27"/>
      <c r="H122" s="27"/>
      <c r="I122" s="27"/>
      <c r="J122" s="27"/>
      <c r="K122" s="27"/>
      <c r="L122" s="27"/>
      <c r="M122" s="27"/>
      <c r="N122" s="27"/>
      <c r="O122" s="49"/>
    </row>
    <row r="123" spans="2:15" s="3" customFormat="1" ht="15.6" x14ac:dyDescent="0.3">
      <c r="B123" s="48"/>
      <c r="C123" s="27" t="s">
        <v>346</v>
      </c>
      <c r="D123" s="27"/>
      <c r="E123" s="27"/>
      <c r="F123" s="27"/>
      <c r="G123" s="27"/>
      <c r="H123" s="27"/>
      <c r="I123" s="27"/>
      <c r="J123" s="27"/>
      <c r="K123" s="27"/>
      <c r="L123" s="27"/>
      <c r="M123" s="27"/>
      <c r="N123" s="27"/>
      <c r="O123" s="49"/>
    </row>
    <row r="124" spans="2:15" s="3" customFormat="1" ht="15.6" x14ac:dyDescent="0.3">
      <c r="B124" s="48"/>
      <c r="C124" s="27"/>
      <c r="D124" s="27"/>
      <c r="E124" s="27"/>
      <c r="F124" s="27"/>
      <c r="G124" s="27"/>
      <c r="H124" s="27"/>
      <c r="I124" s="27"/>
      <c r="J124" s="27"/>
      <c r="K124" s="27"/>
      <c r="L124" s="27"/>
      <c r="M124" s="27"/>
      <c r="N124" s="27"/>
      <c r="O124" s="49"/>
    </row>
    <row r="125" spans="2:15" s="3" customFormat="1" ht="15.6" x14ac:dyDescent="0.3">
      <c r="B125" s="48"/>
      <c r="C125" s="473"/>
      <c r="D125" s="473"/>
      <c r="E125" s="27"/>
      <c r="F125" s="476"/>
      <c r="G125" s="476"/>
      <c r="H125" s="27"/>
      <c r="I125" s="255"/>
      <c r="J125" s="12" t="s">
        <v>347</v>
      </c>
      <c r="K125" s="27"/>
      <c r="L125" s="27"/>
      <c r="M125" s="27"/>
      <c r="N125" s="27"/>
      <c r="O125" s="49"/>
    </row>
    <row r="126" spans="2:15" s="3" customFormat="1" ht="15.6" x14ac:dyDescent="0.3">
      <c r="B126" s="48"/>
      <c r="C126" s="475" t="s">
        <v>59</v>
      </c>
      <c r="D126" s="475"/>
      <c r="E126" s="27"/>
      <c r="F126" s="475" t="s">
        <v>57</v>
      </c>
      <c r="G126" s="475"/>
      <c r="H126" s="12"/>
      <c r="I126" s="26" t="s">
        <v>58</v>
      </c>
      <c r="J126" s="27"/>
      <c r="K126" s="27"/>
      <c r="L126" s="27"/>
      <c r="M126" s="27"/>
      <c r="N126" s="27"/>
      <c r="O126" s="49"/>
    </row>
    <row r="127" spans="2:15" s="3" customFormat="1" ht="25.2" customHeight="1" x14ac:dyDescent="0.3">
      <c r="B127" s="48"/>
      <c r="C127" s="465"/>
      <c r="D127" s="465"/>
      <c r="E127" s="465"/>
      <c r="F127" s="27"/>
      <c r="G127" s="27"/>
      <c r="H127" s="27"/>
      <c r="I127" s="27"/>
      <c r="J127" s="27"/>
      <c r="K127" s="27"/>
      <c r="L127" s="27"/>
      <c r="M127" s="27"/>
      <c r="N127" s="27"/>
      <c r="O127" s="49"/>
    </row>
    <row r="128" spans="2:15" s="3" customFormat="1" ht="15.6" x14ac:dyDescent="0.3">
      <c r="B128" s="48"/>
      <c r="C128" s="464" t="s">
        <v>348</v>
      </c>
      <c r="D128" s="464"/>
      <c r="E128" s="464"/>
      <c r="F128" s="464"/>
      <c r="G128" s="464"/>
      <c r="H128" s="464"/>
      <c r="I128" s="464"/>
      <c r="J128" s="464"/>
      <c r="K128" s="464"/>
      <c r="L128" s="464"/>
      <c r="M128" s="464"/>
      <c r="N128" s="464"/>
      <c r="O128" s="49"/>
    </row>
    <row r="129" spans="2:15" s="3" customFormat="1" ht="15.6" x14ac:dyDescent="0.3">
      <c r="B129" s="48"/>
      <c r="C129" s="465"/>
      <c r="D129" s="465"/>
      <c r="E129" s="465"/>
      <c r="F129" s="27"/>
      <c r="G129" s="27"/>
      <c r="H129" s="27"/>
      <c r="I129" s="27"/>
      <c r="J129" s="27"/>
      <c r="K129" s="27"/>
      <c r="L129" s="27"/>
      <c r="M129" s="27"/>
      <c r="N129" s="27"/>
      <c r="O129" s="49"/>
    </row>
    <row r="130" spans="2:15" s="3" customFormat="1" ht="15.6" x14ac:dyDescent="0.3">
      <c r="B130" s="48"/>
      <c r="C130" s="466" t="s">
        <v>349</v>
      </c>
      <c r="D130" s="466"/>
      <c r="E130" s="466"/>
      <c r="F130" s="466"/>
      <c r="G130" s="466"/>
      <c r="H130" s="466"/>
      <c r="I130" s="466"/>
      <c r="J130" s="466"/>
      <c r="K130" s="466"/>
      <c r="L130" s="466"/>
      <c r="M130" s="466"/>
      <c r="N130" s="466"/>
      <c r="O130" s="49"/>
    </row>
    <row r="131" spans="2:15" s="3" customFormat="1" ht="15.6" x14ac:dyDescent="0.3">
      <c r="B131" s="48"/>
      <c r="C131" s="466"/>
      <c r="D131" s="466"/>
      <c r="E131" s="466"/>
      <c r="F131" s="466"/>
      <c r="G131" s="466"/>
      <c r="H131" s="466"/>
      <c r="I131" s="466"/>
      <c r="J131" s="466"/>
      <c r="K131" s="466"/>
      <c r="L131" s="466"/>
      <c r="M131" s="466"/>
      <c r="N131" s="466"/>
      <c r="O131" s="49"/>
    </row>
    <row r="132" spans="2:15" s="3" customFormat="1" ht="15.6" x14ac:dyDescent="0.3">
      <c r="B132" s="48"/>
      <c r="C132" s="465"/>
      <c r="D132" s="465"/>
      <c r="E132" s="465"/>
      <c r="F132" s="27"/>
      <c r="G132" s="27"/>
      <c r="H132" s="27"/>
      <c r="I132" s="27"/>
      <c r="J132" s="27"/>
      <c r="K132" s="27"/>
      <c r="L132" s="27"/>
      <c r="M132" s="27"/>
      <c r="N132" s="27"/>
      <c r="O132" s="49"/>
    </row>
    <row r="133" spans="2:15" s="3" customFormat="1" ht="15.6" x14ac:dyDescent="0.3">
      <c r="B133" s="48"/>
      <c r="C133" s="477" t="s">
        <v>350</v>
      </c>
      <c r="D133" s="478"/>
      <c r="E133" s="478"/>
      <c r="F133" s="478"/>
      <c r="G133" s="478"/>
      <c r="H133" s="478"/>
      <c r="I133" s="478"/>
      <c r="J133" s="478"/>
      <c r="K133" s="478"/>
      <c r="L133" s="478"/>
      <c r="M133" s="479"/>
      <c r="N133" s="24" t="s">
        <v>351</v>
      </c>
      <c r="O133" s="49"/>
    </row>
    <row r="134" spans="2:15" s="3" customFormat="1" ht="15.6" x14ac:dyDescent="0.3">
      <c r="B134" s="48"/>
      <c r="C134" s="14">
        <v>1</v>
      </c>
      <c r="D134" s="469"/>
      <c r="E134" s="470"/>
      <c r="F134" s="470"/>
      <c r="G134" s="470"/>
      <c r="H134" s="470"/>
      <c r="I134" s="470"/>
      <c r="J134" s="470"/>
      <c r="K134" s="470"/>
      <c r="L134" s="470"/>
      <c r="M134" s="471"/>
      <c r="N134" s="189"/>
      <c r="O134" s="49"/>
    </row>
    <row r="135" spans="2:15" s="3" customFormat="1" ht="15.6" x14ac:dyDescent="0.3">
      <c r="B135" s="48"/>
      <c r="C135" s="15">
        <v>2</v>
      </c>
      <c r="D135" s="469"/>
      <c r="E135" s="470"/>
      <c r="F135" s="470"/>
      <c r="G135" s="470"/>
      <c r="H135" s="470"/>
      <c r="I135" s="470"/>
      <c r="J135" s="470"/>
      <c r="K135" s="470"/>
      <c r="L135" s="470"/>
      <c r="M135" s="471"/>
      <c r="N135" s="189"/>
      <c r="O135" s="49"/>
    </row>
    <row r="136" spans="2:15" s="3" customFormat="1" ht="15.6" x14ac:dyDescent="0.3">
      <c r="B136" s="48"/>
      <c r="C136" s="15">
        <v>3</v>
      </c>
      <c r="D136" s="469"/>
      <c r="E136" s="470"/>
      <c r="F136" s="470"/>
      <c r="G136" s="470"/>
      <c r="H136" s="470"/>
      <c r="I136" s="470"/>
      <c r="J136" s="470"/>
      <c r="K136" s="470"/>
      <c r="L136" s="470"/>
      <c r="M136" s="471"/>
      <c r="N136" s="189"/>
      <c r="O136" s="49"/>
    </row>
    <row r="137" spans="2:15" s="3" customFormat="1" ht="15.6" x14ac:dyDescent="0.3">
      <c r="B137" s="48"/>
      <c r="C137" s="15">
        <v>4</v>
      </c>
      <c r="D137" s="469"/>
      <c r="E137" s="470"/>
      <c r="F137" s="470"/>
      <c r="G137" s="470"/>
      <c r="H137" s="470"/>
      <c r="I137" s="470"/>
      <c r="J137" s="470"/>
      <c r="K137" s="470"/>
      <c r="L137" s="470"/>
      <c r="M137" s="471"/>
      <c r="N137" s="189"/>
      <c r="O137" s="49"/>
    </row>
    <row r="138" spans="2:15" s="3" customFormat="1" ht="15.6" x14ac:dyDescent="0.3">
      <c r="B138" s="48"/>
      <c r="C138" s="15">
        <v>5</v>
      </c>
      <c r="D138" s="469"/>
      <c r="E138" s="470"/>
      <c r="F138" s="470"/>
      <c r="G138" s="470"/>
      <c r="H138" s="470"/>
      <c r="I138" s="470"/>
      <c r="J138" s="470"/>
      <c r="K138" s="470"/>
      <c r="L138" s="470"/>
      <c r="M138" s="471"/>
      <c r="N138" s="189"/>
      <c r="O138" s="49"/>
    </row>
    <row r="139" spans="2:15" s="3" customFormat="1" ht="15.6" x14ac:dyDescent="0.3">
      <c r="B139" s="48"/>
      <c r="C139" s="15">
        <v>6</v>
      </c>
      <c r="D139" s="469"/>
      <c r="E139" s="470"/>
      <c r="F139" s="470"/>
      <c r="G139" s="470"/>
      <c r="H139" s="470"/>
      <c r="I139" s="470"/>
      <c r="J139" s="470"/>
      <c r="K139" s="470"/>
      <c r="L139" s="470"/>
      <c r="M139" s="471"/>
      <c r="N139" s="189"/>
      <c r="O139" s="49"/>
    </row>
    <row r="140" spans="2:15" s="3" customFormat="1" ht="15.6" x14ac:dyDescent="0.3">
      <c r="B140" s="48"/>
      <c r="C140" s="15">
        <v>7</v>
      </c>
      <c r="D140" s="469"/>
      <c r="E140" s="470"/>
      <c r="F140" s="470"/>
      <c r="G140" s="470"/>
      <c r="H140" s="470"/>
      <c r="I140" s="470"/>
      <c r="J140" s="470"/>
      <c r="K140" s="470"/>
      <c r="L140" s="470"/>
      <c r="M140" s="471"/>
      <c r="N140" s="189"/>
      <c r="O140" s="49"/>
    </row>
    <row r="141" spans="2:15" s="3" customFormat="1" ht="15.6" x14ac:dyDescent="0.3">
      <c r="B141" s="48"/>
      <c r="C141" s="15">
        <v>8</v>
      </c>
      <c r="D141" s="469"/>
      <c r="E141" s="470"/>
      <c r="F141" s="470"/>
      <c r="G141" s="470"/>
      <c r="H141" s="470"/>
      <c r="I141" s="470"/>
      <c r="J141" s="470"/>
      <c r="K141" s="470"/>
      <c r="L141" s="470"/>
      <c r="M141" s="471"/>
      <c r="N141" s="189"/>
      <c r="O141" s="49"/>
    </row>
    <row r="142" spans="2:15" s="3" customFormat="1" ht="25.2" customHeight="1" x14ac:dyDescent="0.3">
      <c r="B142" s="48"/>
      <c r="C142" s="465"/>
      <c r="D142" s="465"/>
      <c r="E142" s="465"/>
      <c r="F142" s="27"/>
      <c r="G142" s="27"/>
      <c r="H142" s="27"/>
      <c r="I142" s="27"/>
      <c r="J142" s="27"/>
      <c r="K142" s="27"/>
      <c r="L142" s="27"/>
      <c r="M142" s="27"/>
      <c r="N142" s="27"/>
      <c r="O142" s="49"/>
    </row>
    <row r="143" spans="2:15" s="3" customFormat="1" ht="15.6" x14ac:dyDescent="0.3">
      <c r="B143" s="48"/>
      <c r="C143" s="464" t="s">
        <v>352</v>
      </c>
      <c r="D143" s="464"/>
      <c r="E143" s="464"/>
      <c r="F143" s="464"/>
      <c r="G143" s="464"/>
      <c r="H143" s="464"/>
      <c r="I143" s="464"/>
      <c r="J143" s="464"/>
      <c r="K143" s="464"/>
      <c r="L143" s="464"/>
      <c r="M143" s="464"/>
      <c r="N143" s="464"/>
      <c r="O143" s="49"/>
    </row>
    <row r="144" spans="2:15" s="3" customFormat="1" ht="15.6" x14ac:dyDescent="0.3">
      <c r="B144" s="48"/>
      <c r="C144" s="465"/>
      <c r="D144" s="465"/>
      <c r="E144" s="465"/>
      <c r="F144" s="27"/>
      <c r="G144" s="27"/>
      <c r="H144" s="27"/>
      <c r="I144" s="27"/>
      <c r="J144" s="27"/>
      <c r="K144" s="27"/>
      <c r="L144" s="27"/>
      <c r="M144" s="27"/>
      <c r="N144" s="27"/>
      <c r="O144" s="49"/>
    </row>
    <row r="145" spans="2:15" s="3" customFormat="1" ht="15.6" x14ac:dyDescent="0.3">
      <c r="B145" s="48"/>
      <c r="C145" s="27" t="s">
        <v>353</v>
      </c>
      <c r="D145" s="27"/>
      <c r="E145" s="27"/>
      <c r="F145" s="27"/>
      <c r="G145" s="27"/>
      <c r="H145" s="27"/>
      <c r="I145" s="27"/>
      <c r="J145" s="27"/>
      <c r="K145" s="27"/>
      <c r="L145" s="27"/>
      <c r="M145" s="27"/>
      <c r="N145" s="27"/>
      <c r="O145" s="49"/>
    </row>
    <row r="146" spans="2:15" s="3" customFormat="1" ht="15.6" x14ac:dyDescent="0.3">
      <c r="B146" s="48"/>
      <c r="C146" s="448"/>
      <c r="D146" s="449"/>
      <c r="E146" s="449"/>
      <c r="F146" s="449"/>
      <c r="G146" s="449"/>
      <c r="H146" s="449"/>
      <c r="I146" s="449"/>
      <c r="J146" s="449"/>
      <c r="K146" s="449"/>
      <c r="L146" s="449"/>
      <c r="M146" s="449"/>
      <c r="N146" s="450"/>
      <c r="O146" s="49"/>
    </row>
    <row r="147" spans="2:15" s="3" customFormat="1" ht="15.6" x14ac:dyDescent="0.3">
      <c r="B147" s="48"/>
      <c r="C147" s="451"/>
      <c r="D147" s="452"/>
      <c r="E147" s="452"/>
      <c r="F147" s="452"/>
      <c r="G147" s="452"/>
      <c r="H147" s="452"/>
      <c r="I147" s="452"/>
      <c r="J147" s="452"/>
      <c r="K147" s="452"/>
      <c r="L147" s="452"/>
      <c r="M147" s="452"/>
      <c r="N147" s="453"/>
      <c r="O147" s="49"/>
    </row>
    <row r="148" spans="2:15" s="3" customFormat="1" ht="15.6" x14ac:dyDescent="0.3">
      <c r="B148" s="48"/>
      <c r="C148" s="454"/>
      <c r="D148" s="455"/>
      <c r="E148" s="455"/>
      <c r="F148" s="455"/>
      <c r="G148" s="455"/>
      <c r="H148" s="455"/>
      <c r="I148" s="455"/>
      <c r="J148" s="455"/>
      <c r="K148" s="455"/>
      <c r="L148" s="455"/>
      <c r="M148" s="455"/>
      <c r="N148" s="456"/>
      <c r="O148" s="49"/>
    </row>
    <row r="149" spans="2:15" s="3" customFormat="1" ht="15.6" x14ac:dyDescent="0.3">
      <c r="B149" s="48"/>
      <c r="C149" s="465"/>
      <c r="D149" s="465"/>
      <c r="E149" s="465"/>
      <c r="F149" s="27"/>
      <c r="G149" s="27"/>
      <c r="H149" s="27"/>
      <c r="I149" s="27"/>
      <c r="J149" s="27"/>
      <c r="K149" s="27"/>
      <c r="L149" s="27"/>
      <c r="M149" s="27"/>
      <c r="N149" s="27"/>
      <c r="O149" s="49"/>
    </row>
    <row r="150" spans="2:15" s="3" customFormat="1" ht="15.6" x14ac:dyDescent="0.3">
      <c r="B150" s="48"/>
      <c r="C150" s="27" t="s">
        <v>354</v>
      </c>
      <c r="D150" s="27"/>
      <c r="E150" s="27"/>
      <c r="F150" s="27"/>
      <c r="G150" s="27"/>
      <c r="H150" s="27"/>
      <c r="I150" s="27"/>
      <c r="J150" s="27"/>
      <c r="K150" s="27"/>
      <c r="L150" s="27"/>
      <c r="M150" s="27"/>
      <c r="N150" s="27"/>
      <c r="O150" s="49"/>
    </row>
    <row r="151" spans="2:15" s="3" customFormat="1" ht="15.6" x14ac:dyDescent="0.3">
      <c r="B151" s="48"/>
      <c r="C151" s="448"/>
      <c r="D151" s="449"/>
      <c r="E151" s="449"/>
      <c r="F151" s="449"/>
      <c r="G151" s="449"/>
      <c r="H151" s="449"/>
      <c r="I151" s="449"/>
      <c r="J151" s="449"/>
      <c r="K151" s="449"/>
      <c r="L151" s="449"/>
      <c r="M151" s="449"/>
      <c r="N151" s="450"/>
      <c r="O151" s="49"/>
    </row>
    <row r="152" spans="2:15" s="3" customFormat="1" ht="15.6" x14ac:dyDescent="0.3">
      <c r="B152" s="48"/>
      <c r="C152" s="451"/>
      <c r="D152" s="452"/>
      <c r="E152" s="452"/>
      <c r="F152" s="452"/>
      <c r="G152" s="452"/>
      <c r="H152" s="452"/>
      <c r="I152" s="452"/>
      <c r="J152" s="452"/>
      <c r="K152" s="452"/>
      <c r="L152" s="452"/>
      <c r="M152" s="452"/>
      <c r="N152" s="453"/>
      <c r="O152" s="49"/>
    </row>
    <row r="153" spans="2:15" s="3" customFormat="1" ht="15.6" x14ac:dyDescent="0.3">
      <c r="B153" s="48"/>
      <c r="C153" s="454"/>
      <c r="D153" s="455"/>
      <c r="E153" s="455"/>
      <c r="F153" s="455"/>
      <c r="G153" s="455"/>
      <c r="H153" s="455"/>
      <c r="I153" s="455"/>
      <c r="J153" s="455"/>
      <c r="K153" s="455"/>
      <c r="L153" s="455"/>
      <c r="M153" s="455"/>
      <c r="N153" s="456"/>
      <c r="O153" s="49"/>
    </row>
    <row r="154" spans="2:15" s="3" customFormat="1" ht="15.6" x14ac:dyDescent="0.3">
      <c r="B154" s="48"/>
      <c r="C154" s="465"/>
      <c r="D154" s="465"/>
      <c r="E154" s="465"/>
      <c r="F154" s="27"/>
      <c r="G154" s="27"/>
      <c r="H154" s="27"/>
      <c r="I154" s="27"/>
      <c r="J154" s="27"/>
      <c r="K154" s="27"/>
      <c r="L154" s="27"/>
      <c r="M154" s="27"/>
      <c r="N154" s="27"/>
      <c r="O154" s="49"/>
    </row>
    <row r="155" spans="2:15" s="3" customFormat="1" ht="15.6" x14ac:dyDescent="0.3">
      <c r="B155" s="48"/>
      <c r="C155" s="466" t="s">
        <v>355</v>
      </c>
      <c r="D155" s="466"/>
      <c r="E155" s="466"/>
      <c r="F155" s="466"/>
      <c r="G155" s="466"/>
      <c r="H155" s="466"/>
      <c r="I155" s="466"/>
      <c r="J155" s="466"/>
      <c r="K155" s="466"/>
      <c r="L155" s="466"/>
      <c r="M155" s="466"/>
      <c r="N155" s="466"/>
      <c r="O155" s="49"/>
    </row>
    <row r="156" spans="2:15" s="3" customFormat="1" ht="15.6" x14ac:dyDescent="0.3">
      <c r="B156" s="48"/>
      <c r="C156" s="467"/>
      <c r="D156" s="467"/>
      <c r="E156" s="467"/>
      <c r="F156" s="467"/>
      <c r="G156" s="467"/>
      <c r="H156" s="467"/>
      <c r="I156" s="467"/>
      <c r="J156" s="467"/>
      <c r="K156" s="467"/>
      <c r="L156" s="467"/>
      <c r="M156" s="467"/>
      <c r="N156" s="467"/>
      <c r="O156" s="49"/>
    </row>
    <row r="157" spans="2:15" s="3" customFormat="1" ht="15.6" x14ac:dyDescent="0.3">
      <c r="B157" s="48"/>
      <c r="C157" s="448"/>
      <c r="D157" s="449"/>
      <c r="E157" s="449"/>
      <c r="F157" s="449"/>
      <c r="G157" s="449"/>
      <c r="H157" s="449"/>
      <c r="I157" s="449"/>
      <c r="J157" s="449"/>
      <c r="K157" s="449"/>
      <c r="L157" s="449"/>
      <c r="M157" s="449"/>
      <c r="N157" s="450"/>
      <c r="O157" s="49"/>
    </row>
    <row r="158" spans="2:15" s="3" customFormat="1" ht="15.6" x14ac:dyDescent="0.3">
      <c r="B158" s="48"/>
      <c r="C158" s="451"/>
      <c r="D158" s="452"/>
      <c r="E158" s="452"/>
      <c r="F158" s="452"/>
      <c r="G158" s="452"/>
      <c r="H158" s="452"/>
      <c r="I158" s="452"/>
      <c r="J158" s="452"/>
      <c r="K158" s="452"/>
      <c r="L158" s="452"/>
      <c r="M158" s="452"/>
      <c r="N158" s="453"/>
      <c r="O158" s="49"/>
    </row>
    <row r="159" spans="2:15" s="3" customFormat="1" ht="15.6" x14ac:dyDescent="0.3">
      <c r="B159" s="48"/>
      <c r="C159" s="454"/>
      <c r="D159" s="455"/>
      <c r="E159" s="455"/>
      <c r="F159" s="455"/>
      <c r="G159" s="455"/>
      <c r="H159" s="455"/>
      <c r="I159" s="455"/>
      <c r="J159" s="455"/>
      <c r="K159" s="455"/>
      <c r="L159" s="455"/>
      <c r="M159" s="455"/>
      <c r="N159" s="456"/>
      <c r="O159" s="49"/>
    </row>
    <row r="160" spans="2:15" s="3" customFormat="1" ht="16.2" thickBot="1" x14ac:dyDescent="0.35">
      <c r="B160" s="53"/>
      <c r="C160" s="54"/>
      <c r="D160" s="54"/>
      <c r="E160" s="54"/>
      <c r="F160" s="54"/>
      <c r="G160" s="54"/>
      <c r="H160" s="54"/>
      <c r="I160" s="54"/>
      <c r="J160" s="54"/>
      <c r="K160" s="54"/>
      <c r="L160" s="54"/>
      <c r="M160" s="54"/>
      <c r="N160" s="54"/>
      <c r="O160" s="55"/>
    </row>
    <row r="161" ht="15" customHeight="1" thickTop="1" x14ac:dyDescent="0.3"/>
  </sheetData>
  <sheetProtection algorithmName="SHA-512" hashValue="S1MuI98Cm/AmuPmO2Bx2lRQ8RxVERwvBaDzwl3FeqX7iozLfX1BBvE0ZAaGuu1r8vBl4ZTTiNdISSRRR3+h30Q==" saltValue="GlsMrBlx1idY3ptZXJFFpQ==" spinCount="100000" sheet="1" objects="1" scenarios="1"/>
  <mergeCells count="97">
    <mergeCell ref="C22:N24"/>
    <mergeCell ref="C26:N30"/>
    <mergeCell ref="C31:N34"/>
    <mergeCell ref="L16:M16"/>
    <mergeCell ref="L17:M17"/>
    <mergeCell ref="L18:M18"/>
    <mergeCell ref="L19:M19"/>
    <mergeCell ref="C21:N21"/>
    <mergeCell ref="J19:K19"/>
    <mergeCell ref="C69:N69"/>
    <mergeCell ref="E76:N76"/>
    <mergeCell ref="E79:N79"/>
    <mergeCell ref="E80:N81"/>
    <mergeCell ref="E58:N58"/>
    <mergeCell ref="E59:N59"/>
    <mergeCell ref="E60:N60"/>
    <mergeCell ref="E61:N61"/>
    <mergeCell ref="E62:N62"/>
    <mergeCell ref="E73:N73"/>
    <mergeCell ref="E74:N74"/>
    <mergeCell ref="C64:N67"/>
    <mergeCell ref="E77:N78"/>
    <mergeCell ref="E72:N72"/>
    <mergeCell ref="E83:N83"/>
    <mergeCell ref="C86:N86"/>
    <mergeCell ref="C94:N97"/>
    <mergeCell ref="C105:N107"/>
    <mergeCell ref="C90:N92"/>
    <mergeCell ref="C101:N103"/>
    <mergeCell ref="C88:N88"/>
    <mergeCell ref="C99:N99"/>
    <mergeCell ref="C87:E87"/>
    <mergeCell ref="C89:E89"/>
    <mergeCell ref="C93:E93"/>
    <mergeCell ref="C98:E98"/>
    <mergeCell ref="C36:N36"/>
    <mergeCell ref="C43:N43"/>
    <mergeCell ref="E57:N57"/>
    <mergeCell ref="C38:D38"/>
    <mergeCell ref="C40:D40"/>
    <mergeCell ref="C45:D45"/>
    <mergeCell ref="C47:D47"/>
    <mergeCell ref="C49:D49"/>
    <mergeCell ref="C53:N53"/>
    <mergeCell ref="C55:N56"/>
    <mergeCell ref="F45:N45"/>
    <mergeCell ref="F47:N47"/>
    <mergeCell ref="F49:N49"/>
    <mergeCell ref="F40:N41"/>
    <mergeCell ref="F38:N38"/>
    <mergeCell ref="D136:M136"/>
    <mergeCell ref="D137:M137"/>
    <mergeCell ref="D138:M138"/>
    <mergeCell ref="D135:M135"/>
    <mergeCell ref="C117:D117"/>
    <mergeCell ref="C125:D125"/>
    <mergeCell ref="F117:N119"/>
    <mergeCell ref="C120:E120"/>
    <mergeCell ref="C126:D126"/>
    <mergeCell ref="C121:N121"/>
    <mergeCell ref="F125:G125"/>
    <mergeCell ref="F126:G126"/>
    <mergeCell ref="C127:E127"/>
    <mergeCell ref="C133:M133"/>
    <mergeCell ref="D134:M134"/>
    <mergeCell ref="C157:N159"/>
    <mergeCell ref="C155:N156"/>
    <mergeCell ref="C111:G111"/>
    <mergeCell ref="C132:E132"/>
    <mergeCell ref="C142:E142"/>
    <mergeCell ref="D140:M140"/>
    <mergeCell ref="D141:M141"/>
    <mergeCell ref="C154:E154"/>
    <mergeCell ref="C144:E144"/>
    <mergeCell ref="C149:E149"/>
    <mergeCell ref="C151:N153"/>
    <mergeCell ref="C129:E129"/>
    <mergeCell ref="C128:N128"/>
    <mergeCell ref="C143:N143"/>
    <mergeCell ref="D139:M139"/>
    <mergeCell ref="C130:N131"/>
    <mergeCell ref="B2:O3"/>
    <mergeCell ref="E82:N82"/>
    <mergeCell ref="C25:N25"/>
    <mergeCell ref="C146:N148"/>
    <mergeCell ref="B9:O12"/>
    <mergeCell ref="B5:O5"/>
    <mergeCell ref="I7:O7"/>
    <mergeCell ref="B7:H7"/>
    <mergeCell ref="J15:K15"/>
    <mergeCell ref="L15:M15"/>
    <mergeCell ref="J16:K16"/>
    <mergeCell ref="J17:K17"/>
    <mergeCell ref="J18:K18"/>
    <mergeCell ref="C109:N109"/>
    <mergeCell ref="C110:E110"/>
    <mergeCell ref="C113:N115"/>
  </mergeCells>
  <conditionalFormatting sqref="A1:XFD1048576">
    <cfRule type="expression" dxfId="11" priority="1">
      <formula>OR(Auspice="Non-profit",Licensing_Status="FP_Existing_Licence_Opt_In")</formula>
    </cfRule>
  </conditionalFormatting>
  <dataValidations count="2">
    <dataValidation type="list" allowBlank="1" showInputMessage="1" showErrorMessage="1" sqref="C125:D125" xr:uid="{46466503-D138-435B-B59D-7313B4481189}">
      <formula1>"2025,2026"</formula1>
    </dataValidation>
    <dataValidation type="list" allowBlank="1" showInputMessage="1" showErrorMessage="1" sqref="I125" xr:uid="{75FBA10B-979F-42D2-B8B9-F54D039D2635}">
      <formula1>INDIRECT($F$125)</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4C09C4C-FAC8-4AF4-9CBD-042A1F81AF8D}">
          <x14:formula1>
            <xm:f>Dropdowns!$H$17:$S$17</xm:f>
          </x14:formula1>
          <xm:sqref>F125:G125</xm:sqref>
        </x14:dataValidation>
        <x14:dataValidation type="list" allowBlank="1" showInputMessage="1" showErrorMessage="1" xr:uid="{CD3C07BD-7A2D-426C-BA64-CC0825615918}">
          <x14:formula1>
            <xm:f>Dropdowns!$C$48</xm:f>
          </x14:formula1>
          <xm:sqref>C117:D117</xm:sqref>
        </x14:dataValidation>
        <x14:dataValidation type="list" allowBlank="1" showInputMessage="1" showErrorMessage="1" xr:uid="{F5E52CD5-0F4C-4E12-8292-D21D9FE67A1F}">
          <x14:formula1>
            <xm:f>Dropdowns!$B$48:$B$49</xm:f>
          </x14:formula1>
          <xm:sqref>C38:D38 C40:D40 C45:D45 C47:D47 C49:D49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79152-1B23-490C-AA1D-EDAB83796BC8}">
  <sheetPr codeName="Sheet9">
    <tabColor theme="7" tint="0.39997558519241921"/>
  </sheetPr>
  <dimension ref="B1:R199"/>
  <sheetViews>
    <sheetView showGridLines="0" zoomScaleNormal="100" workbookViewId="0">
      <selection activeCell="C37" sqref="C37:D37"/>
    </sheetView>
  </sheetViews>
  <sheetFormatPr defaultColWidth="8.5546875" defaultRowHeight="15" customHeight="1" x14ac:dyDescent="0.3"/>
  <cols>
    <col min="1" max="1" width="5.88671875" style="1" customWidth="1"/>
    <col min="2" max="2" width="3.44140625" style="1" customWidth="1"/>
    <col min="3" max="3" width="2.5546875" style="1" customWidth="1"/>
    <col min="4" max="4" width="5.44140625" style="1" customWidth="1"/>
    <col min="5" max="5" width="2.44140625" style="1" customWidth="1"/>
    <col min="6" max="6" width="8.5546875" style="1"/>
    <col min="7" max="7" width="11.5546875" style="1" customWidth="1"/>
    <col min="8" max="8" width="2.44140625" style="1" customWidth="1"/>
    <col min="9" max="13" width="9.109375" style="1" customWidth="1"/>
    <col min="14" max="14" width="50.5546875" style="1" customWidth="1"/>
    <col min="15" max="15" width="3.44140625" style="1" customWidth="1"/>
    <col min="16" max="16" width="5.88671875" style="1" customWidth="1"/>
    <col min="17" max="17" width="8.5546875" style="1"/>
    <col min="18" max="18" width="29.21875" style="1" bestFit="1" customWidth="1"/>
    <col min="19" max="16384" width="8.5546875" style="1"/>
  </cols>
  <sheetData>
    <row r="1" spans="2:18" ht="14.4" x14ac:dyDescent="0.3"/>
    <row r="2" spans="2:18" ht="28.8" customHeight="1" x14ac:dyDescent="0.3">
      <c r="B2" s="445" t="s">
        <v>492</v>
      </c>
      <c r="C2" s="445"/>
      <c r="D2" s="445"/>
      <c r="E2" s="445"/>
      <c r="F2" s="445"/>
      <c r="G2" s="445"/>
      <c r="H2" s="445"/>
      <c r="I2" s="445"/>
      <c r="J2" s="445"/>
      <c r="K2" s="445"/>
      <c r="L2" s="445"/>
      <c r="M2" s="445"/>
      <c r="N2" s="445"/>
      <c r="O2" s="445"/>
    </row>
    <row r="3" spans="2:18" ht="14.4" x14ac:dyDescent="0.3"/>
    <row r="4" spans="2:18" ht="15.6" x14ac:dyDescent="0.3">
      <c r="B4" s="458" t="str">
        <f>'1. Program Description'!$B$6</f>
        <v>Please fill out all green cells. Failure to submit a complete application will result in delays in processing your request</v>
      </c>
      <c r="C4" s="458"/>
      <c r="D4" s="458"/>
      <c r="E4" s="458"/>
      <c r="F4" s="458"/>
      <c r="G4" s="458"/>
      <c r="H4" s="458"/>
      <c r="I4" s="458"/>
      <c r="J4" s="458"/>
      <c r="K4" s="458"/>
      <c r="L4" s="458"/>
      <c r="M4" s="458"/>
      <c r="N4" s="458"/>
      <c r="O4" s="458"/>
    </row>
    <row r="5" spans="2:18" ht="14.4" x14ac:dyDescent="0.3"/>
    <row r="6" spans="2:18" ht="15.6" x14ac:dyDescent="0.3">
      <c r="B6" s="459" t="s">
        <v>118</v>
      </c>
      <c r="C6" s="459"/>
      <c r="D6" s="459"/>
      <c r="E6" s="459"/>
      <c r="F6" s="459"/>
      <c r="G6" s="459"/>
      <c r="H6" s="460"/>
      <c r="I6" s="386" t="str">
        <f>IF(ISBLANK('2. Provider Info'!$E$24),"",'2. Provider Info'!$E$24)</f>
        <v/>
      </c>
      <c r="J6" s="387"/>
      <c r="K6" s="387"/>
      <c r="L6" s="387"/>
      <c r="M6" s="387"/>
      <c r="N6" s="387"/>
      <c r="O6" s="388"/>
    </row>
    <row r="7" spans="2:18" ht="15.6" x14ac:dyDescent="0.3">
      <c r="B7" s="228"/>
      <c r="C7" s="228"/>
      <c r="D7" s="228"/>
      <c r="E7" s="228"/>
      <c r="F7" s="228"/>
      <c r="G7" s="228"/>
      <c r="H7" s="228"/>
      <c r="I7" s="228"/>
      <c r="J7" s="228"/>
      <c r="K7" s="228"/>
      <c r="L7" s="228"/>
      <c r="M7" s="228"/>
      <c r="N7" s="228"/>
      <c r="O7" s="228"/>
    </row>
    <row r="8" spans="2:18" s="3" customFormat="1" ht="15.6" x14ac:dyDescent="0.3">
      <c r="B8" s="457" t="s">
        <v>505</v>
      </c>
      <c r="C8" s="457"/>
      <c r="D8" s="457"/>
      <c r="E8" s="457"/>
      <c r="F8" s="457"/>
      <c r="G8" s="457"/>
      <c r="H8" s="457"/>
      <c r="I8" s="457"/>
      <c r="J8" s="457"/>
      <c r="K8" s="457"/>
      <c r="L8" s="457"/>
      <c r="M8" s="457"/>
      <c r="N8" s="457"/>
      <c r="O8" s="457"/>
      <c r="R8" s="1"/>
    </row>
    <row r="9" spans="2:18" s="3" customFormat="1" ht="15.6" x14ac:dyDescent="0.3">
      <c r="B9" s="457"/>
      <c r="C9" s="457"/>
      <c r="D9" s="457"/>
      <c r="E9" s="457"/>
      <c r="F9" s="457"/>
      <c r="G9" s="457"/>
      <c r="H9" s="457"/>
      <c r="I9" s="457"/>
      <c r="J9" s="457"/>
      <c r="K9" s="457"/>
      <c r="L9" s="457"/>
      <c r="M9" s="457"/>
      <c r="N9" s="457"/>
      <c r="O9" s="457"/>
      <c r="R9" s="1"/>
    </row>
    <row r="10" spans="2:18" s="3" customFormat="1" ht="15.6" x14ac:dyDescent="0.3">
      <c r="B10" s="457"/>
      <c r="C10" s="457"/>
      <c r="D10" s="457"/>
      <c r="E10" s="457"/>
      <c r="F10" s="457"/>
      <c r="G10" s="457"/>
      <c r="H10" s="457"/>
      <c r="I10" s="457"/>
      <c r="J10" s="457"/>
      <c r="K10" s="457"/>
      <c r="L10" s="457"/>
      <c r="M10" s="457"/>
      <c r="N10" s="457"/>
      <c r="O10" s="457"/>
      <c r="R10" s="1"/>
    </row>
    <row r="11" spans="2:18" s="3" customFormat="1" ht="15.6" x14ac:dyDescent="0.3">
      <c r="B11" s="457"/>
      <c r="C11" s="457"/>
      <c r="D11" s="457"/>
      <c r="E11" s="457"/>
      <c r="F11" s="457"/>
      <c r="G11" s="457"/>
      <c r="H11" s="457"/>
      <c r="I11" s="457"/>
      <c r="J11" s="457"/>
      <c r="K11" s="457"/>
      <c r="L11" s="457"/>
      <c r="M11" s="457"/>
      <c r="N11" s="457"/>
      <c r="O11" s="457"/>
      <c r="R11" s="1"/>
    </row>
    <row r="12" spans="2:18" thickBot="1" x14ac:dyDescent="0.35"/>
    <row r="13" spans="2:18" s="3" customFormat="1" ht="16.2" thickTop="1" x14ac:dyDescent="0.3">
      <c r="B13" s="45"/>
      <c r="C13" s="46"/>
      <c r="D13" s="46"/>
      <c r="E13" s="46"/>
      <c r="F13" s="46"/>
      <c r="G13" s="46"/>
      <c r="H13" s="46"/>
      <c r="I13" s="46"/>
      <c r="J13" s="46"/>
      <c r="K13" s="46"/>
      <c r="L13" s="46"/>
      <c r="M13" s="46"/>
      <c r="N13" s="46"/>
      <c r="O13" s="47"/>
    </row>
    <row r="14" spans="2:18" s="3" customFormat="1" ht="41.4" customHeight="1" x14ac:dyDescent="0.3">
      <c r="B14" s="48"/>
      <c r="J14" s="461" t="s">
        <v>308</v>
      </c>
      <c r="K14" s="461"/>
      <c r="L14" s="462" t="s">
        <v>309</v>
      </c>
      <c r="M14" s="462"/>
      <c r="N14" s="5"/>
      <c r="O14" s="49"/>
    </row>
    <row r="15" spans="2:18" s="3" customFormat="1" ht="15.6" customHeight="1" x14ac:dyDescent="0.3">
      <c r="B15" s="48"/>
      <c r="J15" s="463" t="s">
        <v>74</v>
      </c>
      <c r="K15" s="463"/>
      <c r="L15" s="422">
        <f>'2. Provider Info'!H52</f>
        <v>0</v>
      </c>
      <c r="M15" s="423"/>
      <c r="N15" s="5"/>
      <c r="O15" s="49"/>
    </row>
    <row r="16" spans="2:18" s="3" customFormat="1" ht="15.6" customHeight="1" x14ac:dyDescent="0.3">
      <c r="B16" s="48"/>
      <c r="J16" s="463" t="s">
        <v>75</v>
      </c>
      <c r="K16" s="463"/>
      <c r="L16" s="422">
        <f>'2. Provider Info'!H53</f>
        <v>0</v>
      </c>
      <c r="M16" s="423"/>
      <c r="N16" s="5"/>
      <c r="O16" s="49"/>
    </row>
    <row r="17" spans="2:15" s="3" customFormat="1" ht="15.6" customHeight="1" x14ac:dyDescent="0.3">
      <c r="B17" s="48"/>
      <c r="J17" s="463" t="s">
        <v>76</v>
      </c>
      <c r="K17" s="463"/>
      <c r="L17" s="422">
        <f>'2. Provider Info'!H54</f>
        <v>0</v>
      </c>
      <c r="M17" s="423"/>
      <c r="N17" s="5"/>
      <c r="O17" s="49"/>
    </row>
    <row r="18" spans="2:15" s="3" customFormat="1" ht="15.6" customHeight="1" x14ac:dyDescent="0.3">
      <c r="B18" s="48"/>
      <c r="J18" s="462" t="s">
        <v>77</v>
      </c>
      <c r="K18" s="462"/>
      <c r="L18" s="502">
        <f>SUM(L15:M17)</f>
        <v>0</v>
      </c>
      <c r="M18" s="503"/>
      <c r="N18" s="5"/>
      <c r="O18" s="49"/>
    </row>
    <row r="19" spans="2:15" s="3" customFormat="1" ht="15.6" x14ac:dyDescent="0.3">
      <c r="B19" s="48"/>
      <c r="C19" s="5"/>
      <c r="D19" s="5"/>
      <c r="E19" s="5"/>
      <c r="F19" s="5"/>
      <c r="G19" s="5"/>
      <c r="H19" s="5"/>
      <c r="I19" s="5"/>
      <c r="J19" s="5"/>
      <c r="K19" s="5"/>
      <c r="L19" s="5"/>
      <c r="M19" s="5"/>
      <c r="N19" s="5"/>
      <c r="O19" s="49"/>
    </row>
    <row r="20" spans="2:15" s="3" customFormat="1" ht="15.6" x14ac:dyDescent="0.3">
      <c r="B20" s="48"/>
      <c r="C20" s="504" t="s">
        <v>121</v>
      </c>
      <c r="D20" s="505"/>
      <c r="E20" s="505"/>
      <c r="F20" s="505"/>
      <c r="G20" s="505"/>
      <c r="H20" s="505"/>
      <c r="I20" s="505"/>
      <c r="J20" s="505"/>
      <c r="K20" s="505"/>
      <c r="L20" s="505"/>
      <c r="M20" s="505"/>
      <c r="N20" s="506"/>
      <c r="O20" s="49"/>
    </row>
    <row r="21" spans="2:15" s="3" customFormat="1" ht="15.6" x14ac:dyDescent="0.3">
      <c r="B21" s="48"/>
      <c r="C21" s="377" t="s">
        <v>493</v>
      </c>
      <c r="D21" s="378"/>
      <c r="E21" s="378"/>
      <c r="F21" s="378"/>
      <c r="G21" s="378"/>
      <c r="H21" s="378"/>
      <c r="I21" s="378"/>
      <c r="J21" s="378"/>
      <c r="K21" s="378"/>
      <c r="L21" s="378"/>
      <c r="M21" s="378"/>
      <c r="N21" s="379"/>
      <c r="O21" s="49"/>
    </row>
    <row r="22" spans="2:15" s="3" customFormat="1" ht="15.6" x14ac:dyDescent="0.3">
      <c r="B22" s="48"/>
      <c r="C22" s="377"/>
      <c r="D22" s="378"/>
      <c r="E22" s="378"/>
      <c r="F22" s="378"/>
      <c r="G22" s="378"/>
      <c r="H22" s="378"/>
      <c r="I22" s="378"/>
      <c r="J22" s="378"/>
      <c r="K22" s="378"/>
      <c r="L22" s="378"/>
      <c r="M22" s="378"/>
      <c r="N22" s="379"/>
      <c r="O22" s="49"/>
    </row>
    <row r="23" spans="2:15" s="3" customFormat="1" ht="15.6" x14ac:dyDescent="0.3">
      <c r="B23" s="48"/>
      <c r="C23" s="377"/>
      <c r="D23" s="378"/>
      <c r="E23" s="378"/>
      <c r="F23" s="378"/>
      <c r="G23" s="378"/>
      <c r="H23" s="378"/>
      <c r="I23" s="378"/>
      <c r="J23" s="378"/>
      <c r="K23" s="378"/>
      <c r="L23" s="378"/>
      <c r="M23" s="378"/>
      <c r="N23" s="379"/>
      <c r="O23" s="49"/>
    </row>
    <row r="24" spans="2:15" s="3" customFormat="1" ht="15.6" x14ac:dyDescent="0.3">
      <c r="B24" s="48"/>
      <c r="C24" s="377" t="s">
        <v>506</v>
      </c>
      <c r="D24" s="447"/>
      <c r="E24" s="447"/>
      <c r="F24" s="447"/>
      <c r="G24" s="447"/>
      <c r="H24" s="447"/>
      <c r="I24" s="447"/>
      <c r="J24" s="447"/>
      <c r="K24" s="447"/>
      <c r="L24" s="447"/>
      <c r="M24" s="447"/>
      <c r="N24" s="379"/>
      <c r="O24" s="49"/>
    </row>
    <row r="25" spans="2:15" s="3" customFormat="1" ht="15.6" x14ac:dyDescent="0.3">
      <c r="B25" s="48"/>
      <c r="C25" s="377" t="s">
        <v>494</v>
      </c>
      <c r="D25" s="378"/>
      <c r="E25" s="378"/>
      <c r="F25" s="378"/>
      <c r="G25" s="378"/>
      <c r="H25" s="378"/>
      <c r="I25" s="378"/>
      <c r="J25" s="378"/>
      <c r="K25" s="378"/>
      <c r="L25" s="378"/>
      <c r="M25" s="378"/>
      <c r="N25" s="379"/>
      <c r="O25" s="49"/>
    </row>
    <row r="26" spans="2:15" s="3" customFormat="1" ht="15.6" x14ac:dyDescent="0.3">
      <c r="B26" s="48"/>
      <c r="C26" s="377"/>
      <c r="D26" s="378"/>
      <c r="E26" s="378"/>
      <c r="F26" s="378"/>
      <c r="G26" s="378"/>
      <c r="H26" s="378"/>
      <c r="I26" s="378"/>
      <c r="J26" s="378"/>
      <c r="K26" s="378"/>
      <c r="L26" s="378"/>
      <c r="M26" s="378"/>
      <c r="N26" s="379"/>
      <c r="O26" s="49"/>
    </row>
    <row r="27" spans="2:15" s="3" customFormat="1" ht="15.6" x14ac:dyDescent="0.3">
      <c r="B27" s="48"/>
      <c r="C27" s="377"/>
      <c r="D27" s="378"/>
      <c r="E27" s="378"/>
      <c r="F27" s="378"/>
      <c r="G27" s="378"/>
      <c r="H27" s="378"/>
      <c r="I27" s="378"/>
      <c r="J27" s="378"/>
      <c r="K27" s="378"/>
      <c r="L27" s="378"/>
      <c r="M27" s="378"/>
      <c r="N27" s="379"/>
      <c r="O27" s="49"/>
    </row>
    <row r="28" spans="2:15" s="3" customFormat="1" ht="15.6" x14ac:dyDescent="0.3">
      <c r="B28" s="48"/>
      <c r="C28" s="377"/>
      <c r="D28" s="378"/>
      <c r="E28" s="378"/>
      <c r="F28" s="378"/>
      <c r="G28" s="378"/>
      <c r="H28" s="378"/>
      <c r="I28" s="378"/>
      <c r="J28" s="378"/>
      <c r="K28" s="378"/>
      <c r="L28" s="378"/>
      <c r="M28" s="378"/>
      <c r="N28" s="379"/>
      <c r="O28" s="49"/>
    </row>
    <row r="29" spans="2:15" s="3" customFormat="1" ht="15.6" x14ac:dyDescent="0.3">
      <c r="B29" s="48"/>
      <c r="C29" s="377"/>
      <c r="D29" s="378"/>
      <c r="E29" s="378"/>
      <c r="F29" s="378"/>
      <c r="G29" s="378"/>
      <c r="H29" s="378"/>
      <c r="I29" s="378"/>
      <c r="J29" s="378"/>
      <c r="K29" s="378"/>
      <c r="L29" s="378"/>
      <c r="M29" s="378"/>
      <c r="N29" s="379"/>
      <c r="O29" s="49"/>
    </row>
    <row r="30" spans="2:15" s="3" customFormat="1" ht="15.6" x14ac:dyDescent="0.3">
      <c r="B30" s="48"/>
      <c r="C30" s="377" t="s">
        <v>495</v>
      </c>
      <c r="D30" s="378"/>
      <c r="E30" s="378"/>
      <c r="F30" s="378"/>
      <c r="G30" s="378"/>
      <c r="H30" s="378"/>
      <c r="I30" s="378"/>
      <c r="J30" s="378"/>
      <c r="K30" s="378"/>
      <c r="L30" s="378"/>
      <c r="M30" s="378"/>
      <c r="N30" s="379"/>
      <c r="O30" s="49"/>
    </row>
    <row r="31" spans="2:15" s="3" customFormat="1" ht="15.6" x14ac:dyDescent="0.3">
      <c r="B31" s="48"/>
      <c r="C31" s="377"/>
      <c r="D31" s="378"/>
      <c r="E31" s="378"/>
      <c r="F31" s="378"/>
      <c r="G31" s="378"/>
      <c r="H31" s="378"/>
      <c r="I31" s="378"/>
      <c r="J31" s="378"/>
      <c r="K31" s="378"/>
      <c r="L31" s="378"/>
      <c r="M31" s="378"/>
      <c r="N31" s="379"/>
      <c r="O31" s="49"/>
    </row>
    <row r="32" spans="2:15" s="3" customFormat="1" ht="15.6" x14ac:dyDescent="0.3">
      <c r="B32" s="48"/>
      <c r="C32" s="377"/>
      <c r="D32" s="378"/>
      <c r="E32" s="378"/>
      <c r="F32" s="378"/>
      <c r="G32" s="378"/>
      <c r="H32" s="378"/>
      <c r="I32" s="378"/>
      <c r="J32" s="378"/>
      <c r="K32" s="378"/>
      <c r="L32" s="378"/>
      <c r="M32" s="378"/>
      <c r="N32" s="379"/>
      <c r="O32" s="49"/>
    </row>
    <row r="33" spans="2:18" s="3" customFormat="1" ht="15.6" x14ac:dyDescent="0.3">
      <c r="B33" s="48"/>
      <c r="C33" s="392"/>
      <c r="D33" s="393"/>
      <c r="E33" s="393"/>
      <c r="F33" s="393"/>
      <c r="G33" s="393"/>
      <c r="H33" s="393"/>
      <c r="I33" s="393"/>
      <c r="J33" s="393"/>
      <c r="K33" s="393"/>
      <c r="L33" s="393"/>
      <c r="M33" s="393"/>
      <c r="N33" s="394"/>
      <c r="O33" s="49"/>
    </row>
    <row r="34" spans="2:18" ht="25.2" customHeight="1" x14ac:dyDescent="0.3">
      <c r="B34" s="50"/>
      <c r="O34" s="51"/>
      <c r="R34" s="3"/>
    </row>
    <row r="35" spans="2:18" ht="21" x14ac:dyDescent="0.3">
      <c r="B35" s="50"/>
      <c r="C35" s="480" t="s">
        <v>487</v>
      </c>
      <c r="D35" s="480"/>
      <c r="E35" s="480"/>
      <c r="F35" s="480"/>
      <c r="G35" s="480"/>
      <c r="H35" s="480"/>
      <c r="I35" s="480"/>
      <c r="J35" s="480"/>
      <c r="K35" s="480"/>
      <c r="L35" s="480"/>
      <c r="M35" s="480"/>
      <c r="N35" s="480"/>
      <c r="O35" s="51"/>
      <c r="R35" s="3"/>
    </row>
    <row r="36" spans="2:18" s="3" customFormat="1" ht="15.6" x14ac:dyDescent="0.3">
      <c r="B36" s="48"/>
      <c r="C36" s="6"/>
      <c r="D36" s="6"/>
      <c r="O36" s="49"/>
    </row>
    <row r="37" spans="2:18" s="3" customFormat="1" ht="15.6" x14ac:dyDescent="0.3">
      <c r="B37" s="48"/>
      <c r="C37" s="481"/>
      <c r="D37" s="482"/>
      <c r="F37" s="297" t="s">
        <v>312</v>
      </c>
      <c r="G37" s="297"/>
      <c r="H37" s="297"/>
      <c r="I37" s="297"/>
      <c r="J37" s="297"/>
      <c r="K37" s="297"/>
      <c r="L37" s="297"/>
      <c r="M37" s="297"/>
      <c r="N37" s="297"/>
      <c r="O37" s="49"/>
    </row>
    <row r="38" spans="2:18" s="3" customFormat="1" ht="15.6" x14ac:dyDescent="0.3">
      <c r="B38" s="48"/>
      <c r="C38" s="6"/>
      <c r="D38" s="228"/>
      <c r="F38" s="8"/>
      <c r="G38" s="8"/>
      <c r="H38" s="8"/>
      <c r="I38" s="8"/>
      <c r="J38" s="8"/>
      <c r="K38" s="8"/>
      <c r="L38" s="8"/>
      <c r="M38" s="8"/>
      <c r="N38" s="8"/>
      <c r="O38" s="49"/>
    </row>
    <row r="39" spans="2:18" s="3" customFormat="1" ht="15.6" x14ac:dyDescent="0.3">
      <c r="B39" s="48"/>
      <c r="C39" s="481"/>
      <c r="D39" s="482"/>
      <c r="F39" s="299" t="s">
        <v>313</v>
      </c>
      <c r="G39" s="299"/>
      <c r="H39" s="299"/>
      <c r="I39" s="299"/>
      <c r="J39" s="299"/>
      <c r="K39" s="299"/>
      <c r="L39" s="299"/>
      <c r="M39" s="299"/>
      <c r="N39" s="299"/>
      <c r="O39" s="49"/>
    </row>
    <row r="40" spans="2:18" s="3" customFormat="1" ht="15.6" x14ac:dyDescent="0.3">
      <c r="B40" s="48"/>
      <c r="D40" s="228"/>
      <c r="F40" s="299"/>
      <c r="G40" s="299"/>
      <c r="H40" s="299"/>
      <c r="I40" s="299"/>
      <c r="J40" s="299"/>
      <c r="K40" s="299"/>
      <c r="L40" s="299"/>
      <c r="M40" s="299"/>
      <c r="N40" s="299"/>
      <c r="O40" s="49"/>
    </row>
    <row r="41" spans="2:18" s="3" customFormat="1" ht="15.6" x14ac:dyDescent="0.3">
      <c r="B41" s="48"/>
      <c r="D41" s="228"/>
      <c r="O41" s="49"/>
    </row>
    <row r="42" spans="2:18" ht="21" x14ac:dyDescent="0.3">
      <c r="B42" s="50"/>
      <c r="C42" s="480" t="s">
        <v>422</v>
      </c>
      <c r="D42" s="480"/>
      <c r="E42" s="480"/>
      <c r="F42" s="480"/>
      <c r="G42" s="480"/>
      <c r="H42" s="480"/>
      <c r="I42" s="480"/>
      <c r="J42" s="480"/>
      <c r="K42" s="480"/>
      <c r="L42" s="480"/>
      <c r="M42" s="480"/>
      <c r="N42" s="480"/>
      <c r="O42" s="51"/>
    </row>
    <row r="43" spans="2:18" s="3" customFormat="1" ht="15.6" x14ac:dyDescent="0.3">
      <c r="B43" s="48"/>
      <c r="C43" s="6"/>
      <c r="D43" s="9"/>
      <c r="O43" s="49"/>
    </row>
    <row r="44" spans="2:18" s="3" customFormat="1" ht="15.6" x14ac:dyDescent="0.3">
      <c r="B44" s="48"/>
      <c r="C44" s="481"/>
      <c r="D44" s="482"/>
      <c r="F44" s="297" t="s">
        <v>507</v>
      </c>
      <c r="G44" s="297"/>
      <c r="H44" s="297"/>
      <c r="I44" s="297"/>
      <c r="J44" s="297"/>
      <c r="K44" s="297"/>
      <c r="L44" s="297"/>
      <c r="M44" s="297"/>
      <c r="N44" s="297"/>
      <c r="O44" s="49"/>
    </row>
    <row r="45" spans="2:18" s="3" customFormat="1" ht="15.6" x14ac:dyDescent="0.3">
      <c r="B45" s="48"/>
      <c r="C45" s="6"/>
      <c r="D45" s="9"/>
      <c r="O45" s="49"/>
    </row>
    <row r="46" spans="2:18" s="3" customFormat="1" ht="15.6" x14ac:dyDescent="0.3">
      <c r="B46" s="48"/>
      <c r="C46" s="481"/>
      <c r="D46" s="482"/>
      <c r="F46" s="297" t="s">
        <v>328</v>
      </c>
      <c r="G46" s="297"/>
      <c r="H46" s="297"/>
      <c r="I46" s="297"/>
      <c r="J46" s="297"/>
      <c r="K46" s="297"/>
      <c r="L46" s="297"/>
      <c r="M46" s="297"/>
      <c r="N46" s="297"/>
      <c r="O46" s="49"/>
    </row>
    <row r="47" spans="2:18" s="3" customFormat="1" ht="15.6" x14ac:dyDescent="0.3">
      <c r="B47" s="48"/>
      <c r="C47" s="6"/>
      <c r="D47" s="9"/>
      <c r="O47" s="49"/>
    </row>
    <row r="48" spans="2:18" s="3" customFormat="1" ht="15.6" x14ac:dyDescent="0.3">
      <c r="B48" s="48"/>
      <c r="C48" s="481"/>
      <c r="D48" s="482"/>
      <c r="F48" s="297" t="s">
        <v>508</v>
      </c>
      <c r="G48" s="297"/>
      <c r="H48" s="297"/>
      <c r="I48" s="297"/>
      <c r="J48" s="297"/>
      <c r="K48" s="297"/>
      <c r="L48" s="297"/>
      <c r="M48" s="297"/>
      <c r="N48" s="297"/>
      <c r="O48" s="49"/>
    </row>
    <row r="49" spans="2:18" s="3" customFormat="1" ht="15.6" x14ac:dyDescent="0.3">
      <c r="B49" s="48"/>
      <c r="C49" s="6"/>
      <c r="D49" s="228"/>
      <c r="O49" s="49"/>
    </row>
    <row r="50" spans="2:18" s="3" customFormat="1" ht="15.6" x14ac:dyDescent="0.3">
      <c r="B50" s="48"/>
      <c r="C50" s="481"/>
      <c r="D50" s="482"/>
      <c r="F50" s="297" t="s">
        <v>315</v>
      </c>
      <c r="G50" s="297"/>
      <c r="H50" s="297"/>
      <c r="I50" s="297"/>
      <c r="J50" s="297"/>
      <c r="K50" s="297"/>
      <c r="L50" s="297"/>
      <c r="M50" s="297"/>
      <c r="N50" s="297"/>
      <c r="O50" s="49"/>
    </row>
    <row r="51" spans="2:18" s="3" customFormat="1" ht="15.6" x14ac:dyDescent="0.3">
      <c r="B51" s="48"/>
      <c r="C51" s="6"/>
      <c r="D51" s="228"/>
      <c r="O51" s="49"/>
    </row>
    <row r="52" spans="2:18" s="3" customFormat="1" ht="15.6" x14ac:dyDescent="0.3">
      <c r="B52" s="48"/>
      <c r="C52" s="481"/>
      <c r="D52" s="482"/>
      <c r="F52" s="297" t="s">
        <v>316</v>
      </c>
      <c r="G52" s="297"/>
      <c r="H52" s="297"/>
      <c r="I52" s="297"/>
      <c r="J52" s="297"/>
      <c r="K52" s="297"/>
      <c r="L52" s="297"/>
      <c r="M52" s="297"/>
      <c r="N52" s="297"/>
      <c r="O52" s="49"/>
    </row>
    <row r="53" spans="2:18" s="3" customFormat="1" ht="15.6" x14ac:dyDescent="0.3">
      <c r="B53" s="48"/>
      <c r="C53" s="228"/>
      <c r="D53" s="228"/>
      <c r="F53" s="222"/>
      <c r="G53" s="222"/>
      <c r="H53" s="222"/>
      <c r="I53" s="222"/>
      <c r="J53" s="222"/>
      <c r="K53" s="222"/>
      <c r="L53" s="222"/>
      <c r="M53" s="222"/>
      <c r="N53" s="222"/>
      <c r="O53" s="49"/>
    </row>
    <row r="54" spans="2:18" s="3" customFormat="1" ht="15.6" x14ac:dyDescent="0.3">
      <c r="B54" s="48"/>
      <c r="C54" s="3" t="s">
        <v>317</v>
      </c>
      <c r="L54" s="56"/>
      <c r="O54" s="49"/>
    </row>
    <row r="55" spans="2:18" s="3" customFormat="1" ht="15.6" x14ac:dyDescent="0.3">
      <c r="B55" s="48"/>
      <c r="O55" s="49"/>
    </row>
    <row r="56" spans="2:18" ht="14.4" x14ac:dyDescent="0.3">
      <c r="B56" s="50"/>
      <c r="O56" s="51"/>
    </row>
    <row r="57" spans="2:18" ht="21" x14ac:dyDescent="0.3">
      <c r="B57" s="50"/>
      <c r="C57" s="480" t="s">
        <v>318</v>
      </c>
      <c r="D57" s="480"/>
      <c r="E57" s="480"/>
      <c r="F57" s="480"/>
      <c r="G57" s="480"/>
      <c r="H57" s="480"/>
      <c r="I57" s="480"/>
      <c r="J57" s="480"/>
      <c r="K57" s="480"/>
      <c r="L57" s="480"/>
      <c r="M57" s="480"/>
      <c r="N57" s="480"/>
      <c r="O57" s="51"/>
    </row>
    <row r="58" spans="2:18" s="3" customFormat="1" ht="15.6" x14ac:dyDescent="0.3">
      <c r="B58" s="48"/>
      <c r="C58" s="228"/>
      <c r="D58" s="228"/>
      <c r="E58" s="228"/>
      <c r="F58" s="228"/>
      <c r="G58" s="228"/>
      <c r="H58" s="228"/>
      <c r="I58" s="228"/>
      <c r="J58" s="228"/>
      <c r="K58" s="228"/>
      <c r="L58" s="228"/>
      <c r="M58" s="228"/>
      <c r="N58" s="228"/>
      <c r="O58" s="49"/>
      <c r="R58" s="1"/>
    </row>
    <row r="59" spans="2:18" s="3" customFormat="1" ht="15.6" x14ac:dyDescent="0.3">
      <c r="B59" s="48"/>
      <c r="C59" s="299" t="s">
        <v>434</v>
      </c>
      <c r="D59" s="299"/>
      <c r="E59" s="299"/>
      <c r="F59" s="299"/>
      <c r="G59" s="299"/>
      <c r="H59" s="299"/>
      <c r="I59" s="299"/>
      <c r="J59" s="299"/>
      <c r="K59" s="299"/>
      <c r="L59" s="299"/>
      <c r="M59" s="299"/>
      <c r="N59" s="299"/>
      <c r="O59" s="49"/>
      <c r="R59" s="1"/>
    </row>
    <row r="60" spans="2:18" s="3" customFormat="1" ht="15.6" x14ac:dyDescent="0.3">
      <c r="B60" s="48"/>
      <c r="C60" s="230"/>
      <c r="E60" s="230"/>
      <c r="F60" s="230"/>
      <c r="G60" s="230"/>
      <c r="H60" s="230"/>
      <c r="I60" s="230"/>
      <c r="J60" s="230"/>
      <c r="K60" s="230"/>
      <c r="L60" s="230"/>
      <c r="M60" s="230"/>
      <c r="N60" s="230"/>
      <c r="O60" s="49"/>
      <c r="R60" s="1"/>
    </row>
    <row r="61" spans="2:18" s="3" customFormat="1" ht="15.6" x14ac:dyDescent="0.3">
      <c r="B61" s="48"/>
      <c r="C61" s="481"/>
      <c r="D61" s="482"/>
      <c r="F61" s="297" t="s">
        <v>430</v>
      </c>
      <c r="G61" s="297"/>
      <c r="H61" s="297"/>
      <c r="I61" s="297"/>
      <c r="J61" s="297"/>
      <c r="K61" s="297"/>
      <c r="L61" s="297"/>
      <c r="M61" s="297"/>
      <c r="N61" s="297"/>
      <c r="O61" s="49"/>
      <c r="R61" s="1"/>
    </row>
    <row r="62" spans="2:18" s="3" customFormat="1" ht="15.6" x14ac:dyDescent="0.3">
      <c r="B62" s="48"/>
      <c r="C62" s="230"/>
      <c r="O62" s="49"/>
      <c r="R62" s="1"/>
    </row>
    <row r="63" spans="2:18" s="3" customFormat="1" ht="15.6" x14ac:dyDescent="0.3">
      <c r="B63" s="48"/>
      <c r="C63" s="230"/>
      <c r="F63" s="493"/>
      <c r="G63" s="494"/>
      <c r="H63" s="494"/>
      <c r="I63" s="494"/>
      <c r="J63" s="494"/>
      <c r="K63" s="494"/>
      <c r="L63" s="494"/>
      <c r="M63" s="494"/>
      <c r="N63" s="495"/>
      <c r="O63" s="49"/>
      <c r="R63" s="1"/>
    </row>
    <row r="64" spans="2:18" s="3" customFormat="1" ht="15.6" x14ac:dyDescent="0.3">
      <c r="B64" s="48"/>
      <c r="C64" s="230"/>
      <c r="F64" s="496"/>
      <c r="G64" s="507"/>
      <c r="H64" s="507"/>
      <c r="I64" s="507"/>
      <c r="J64" s="507"/>
      <c r="K64" s="507"/>
      <c r="L64" s="507"/>
      <c r="M64" s="507"/>
      <c r="N64" s="498"/>
      <c r="O64" s="49"/>
      <c r="R64" s="1"/>
    </row>
    <row r="65" spans="2:18" s="3" customFormat="1" ht="15.6" x14ac:dyDescent="0.3">
      <c r="B65" s="48"/>
      <c r="C65" s="230"/>
      <c r="F65" s="499"/>
      <c r="G65" s="500"/>
      <c r="H65" s="500"/>
      <c r="I65" s="500"/>
      <c r="J65" s="500"/>
      <c r="K65" s="500"/>
      <c r="L65" s="500"/>
      <c r="M65" s="500"/>
      <c r="N65" s="501"/>
      <c r="O65" s="49"/>
      <c r="R65" s="1"/>
    </row>
    <row r="66" spans="2:18" s="3" customFormat="1" ht="15.6" x14ac:dyDescent="0.3">
      <c r="B66" s="48"/>
      <c r="C66" s="230"/>
      <c r="O66" s="49"/>
    </row>
    <row r="67" spans="2:18" s="3" customFormat="1" ht="15.6" x14ac:dyDescent="0.3">
      <c r="B67" s="48"/>
      <c r="C67" s="230"/>
      <c r="O67" s="49"/>
    </row>
    <row r="68" spans="2:18" s="3" customFormat="1" ht="15.6" x14ac:dyDescent="0.3">
      <c r="B68" s="48"/>
      <c r="C68" s="481"/>
      <c r="D68" s="482"/>
      <c r="F68" s="297" t="s">
        <v>431</v>
      </c>
      <c r="G68" s="297"/>
      <c r="H68" s="297"/>
      <c r="I68" s="297"/>
      <c r="J68" s="297"/>
      <c r="K68" s="297"/>
      <c r="L68" s="297"/>
      <c r="M68" s="297"/>
      <c r="N68" s="297"/>
      <c r="O68" s="49"/>
    </row>
    <row r="69" spans="2:18" s="3" customFormat="1" ht="15.6" customHeight="1" x14ac:dyDescent="0.3">
      <c r="B69" s="48"/>
      <c r="C69" s="230"/>
      <c r="O69" s="49"/>
    </row>
    <row r="70" spans="2:18" s="3" customFormat="1" ht="15.6" x14ac:dyDescent="0.3">
      <c r="B70" s="48"/>
      <c r="C70" s="230"/>
      <c r="F70" s="493"/>
      <c r="G70" s="494"/>
      <c r="H70" s="494"/>
      <c r="I70" s="494"/>
      <c r="J70" s="494"/>
      <c r="K70" s="494"/>
      <c r="L70" s="494"/>
      <c r="M70" s="494"/>
      <c r="N70" s="495"/>
      <c r="O70" s="49"/>
    </row>
    <row r="71" spans="2:18" s="3" customFormat="1" ht="15.6" x14ac:dyDescent="0.3">
      <c r="B71" s="48"/>
      <c r="C71" s="230"/>
      <c r="F71" s="496"/>
      <c r="G71" s="507"/>
      <c r="H71" s="507"/>
      <c r="I71" s="507"/>
      <c r="J71" s="507"/>
      <c r="K71" s="507"/>
      <c r="L71" s="507"/>
      <c r="M71" s="507"/>
      <c r="N71" s="498"/>
      <c r="O71" s="49"/>
    </row>
    <row r="72" spans="2:18" s="3" customFormat="1" ht="15.6" x14ac:dyDescent="0.3">
      <c r="B72" s="48"/>
      <c r="C72" s="230"/>
      <c r="F72" s="499"/>
      <c r="G72" s="500"/>
      <c r="H72" s="500"/>
      <c r="I72" s="500"/>
      <c r="J72" s="500"/>
      <c r="K72" s="500"/>
      <c r="L72" s="500"/>
      <c r="M72" s="500"/>
      <c r="N72" s="501"/>
      <c r="O72" s="49"/>
    </row>
    <row r="73" spans="2:18" s="3" customFormat="1" ht="15.6" x14ac:dyDescent="0.3">
      <c r="B73" s="48"/>
      <c r="C73" s="230"/>
      <c r="O73" s="49"/>
    </row>
    <row r="74" spans="2:18" s="3" customFormat="1" ht="15.6" customHeight="1" x14ac:dyDescent="0.3">
      <c r="B74" s="48"/>
      <c r="C74" s="230"/>
      <c r="O74" s="49"/>
    </row>
    <row r="75" spans="2:18" s="3" customFormat="1" ht="15.6" x14ac:dyDescent="0.3">
      <c r="B75" s="48"/>
      <c r="C75" s="481"/>
      <c r="D75" s="482"/>
      <c r="F75" s="297" t="s">
        <v>432</v>
      </c>
      <c r="G75" s="297"/>
      <c r="H75" s="297"/>
      <c r="I75" s="297"/>
      <c r="J75" s="297"/>
      <c r="K75" s="297"/>
      <c r="L75" s="297"/>
      <c r="M75" s="297"/>
      <c r="N75" s="297"/>
      <c r="O75" s="49"/>
    </row>
    <row r="76" spans="2:18" s="3" customFormat="1" ht="15.6" x14ac:dyDescent="0.3">
      <c r="B76" s="48"/>
      <c r="C76" s="230"/>
      <c r="O76" s="49"/>
    </row>
    <row r="77" spans="2:18" s="3" customFormat="1" ht="15.6" x14ac:dyDescent="0.3">
      <c r="B77" s="48"/>
      <c r="C77" s="230"/>
      <c r="F77" s="493"/>
      <c r="G77" s="494"/>
      <c r="H77" s="494"/>
      <c r="I77" s="494"/>
      <c r="J77" s="494"/>
      <c r="K77" s="494"/>
      <c r="L77" s="494"/>
      <c r="M77" s="494"/>
      <c r="N77" s="495"/>
      <c r="O77" s="49"/>
    </row>
    <row r="78" spans="2:18" s="3" customFormat="1" ht="15.6" x14ac:dyDescent="0.3">
      <c r="B78" s="48"/>
      <c r="C78" s="230"/>
      <c r="F78" s="496"/>
      <c r="G78" s="507"/>
      <c r="H78" s="507"/>
      <c r="I78" s="507"/>
      <c r="J78" s="507"/>
      <c r="K78" s="507"/>
      <c r="L78" s="507"/>
      <c r="M78" s="507"/>
      <c r="N78" s="498"/>
      <c r="O78" s="49"/>
    </row>
    <row r="79" spans="2:18" s="3" customFormat="1" ht="15.6" x14ac:dyDescent="0.3">
      <c r="B79" s="48"/>
      <c r="C79" s="230"/>
      <c r="F79" s="499"/>
      <c r="G79" s="500"/>
      <c r="H79" s="500"/>
      <c r="I79" s="500"/>
      <c r="J79" s="500"/>
      <c r="K79" s="500"/>
      <c r="L79" s="500"/>
      <c r="M79" s="500"/>
      <c r="N79" s="501"/>
      <c r="O79" s="49"/>
    </row>
    <row r="80" spans="2:18" s="3" customFormat="1" ht="15.6" x14ac:dyDescent="0.3">
      <c r="B80" s="48"/>
      <c r="C80" s="230"/>
      <c r="O80" s="49"/>
    </row>
    <row r="81" spans="2:15" s="3" customFormat="1" ht="15.6" x14ac:dyDescent="0.3">
      <c r="B81" s="48"/>
      <c r="C81" s="230"/>
      <c r="O81" s="49"/>
    </row>
    <row r="82" spans="2:15" s="3" customFormat="1" ht="15.6" x14ac:dyDescent="0.3">
      <c r="B82" s="48"/>
      <c r="C82" s="481"/>
      <c r="D82" s="482"/>
      <c r="F82" s="509" t="s">
        <v>435</v>
      </c>
      <c r="G82" s="509"/>
      <c r="H82" s="509"/>
      <c r="I82" s="509"/>
      <c r="J82" s="509"/>
      <c r="K82" s="509"/>
      <c r="L82" s="509"/>
      <c r="M82" s="509"/>
      <c r="N82" s="509"/>
      <c r="O82" s="49"/>
    </row>
    <row r="83" spans="2:15" s="3" customFormat="1" ht="15.6" x14ac:dyDescent="0.3">
      <c r="B83" s="48"/>
      <c r="C83" s="230"/>
      <c r="F83" s="509"/>
      <c r="G83" s="509"/>
      <c r="H83" s="509"/>
      <c r="I83" s="509"/>
      <c r="J83" s="509"/>
      <c r="K83" s="509"/>
      <c r="L83" s="509"/>
      <c r="M83" s="509"/>
      <c r="N83" s="509"/>
      <c r="O83" s="49"/>
    </row>
    <row r="84" spans="2:15" s="3" customFormat="1" ht="15.6" x14ac:dyDescent="0.3">
      <c r="B84" s="48"/>
      <c r="C84" s="230"/>
      <c r="O84" s="49"/>
    </row>
    <row r="85" spans="2:15" s="3" customFormat="1" ht="15.6" x14ac:dyDescent="0.3">
      <c r="B85" s="48"/>
      <c r="C85" s="230"/>
      <c r="F85" s="493"/>
      <c r="G85" s="494"/>
      <c r="H85" s="494"/>
      <c r="I85" s="494"/>
      <c r="J85" s="494"/>
      <c r="K85" s="494"/>
      <c r="L85" s="494"/>
      <c r="M85" s="494"/>
      <c r="N85" s="495"/>
      <c r="O85" s="49"/>
    </row>
    <row r="86" spans="2:15" s="3" customFormat="1" ht="15.6" x14ac:dyDescent="0.3">
      <c r="B86" s="48"/>
      <c r="C86" s="230"/>
      <c r="F86" s="496"/>
      <c r="G86" s="507"/>
      <c r="H86" s="507"/>
      <c r="I86" s="507"/>
      <c r="J86" s="507"/>
      <c r="K86" s="507"/>
      <c r="L86" s="507"/>
      <c r="M86" s="507"/>
      <c r="N86" s="498"/>
      <c r="O86" s="49"/>
    </row>
    <row r="87" spans="2:15" s="3" customFormat="1" ht="15.6" x14ac:dyDescent="0.3">
      <c r="B87" s="48"/>
      <c r="C87" s="230"/>
      <c r="E87" s="230"/>
      <c r="F87" s="499"/>
      <c r="G87" s="500"/>
      <c r="H87" s="500"/>
      <c r="I87" s="500"/>
      <c r="J87" s="500"/>
      <c r="K87" s="500"/>
      <c r="L87" s="500"/>
      <c r="M87" s="500"/>
      <c r="N87" s="501"/>
      <c r="O87" s="49"/>
    </row>
    <row r="88" spans="2:15" s="3" customFormat="1" ht="15.6" x14ac:dyDescent="0.3">
      <c r="B88" s="48"/>
      <c r="C88" s="230"/>
      <c r="E88" s="231"/>
      <c r="F88" s="232"/>
      <c r="G88" s="232"/>
      <c r="H88" s="232"/>
      <c r="I88" s="232"/>
      <c r="J88" s="232"/>
      <c r="K88" s="232"/>
      <c r="L88" s="232"/>
      <c r="M88" s="232"/>
      <c r="N88" s="232"/>
      <c r="O88" s="49"/>
    </row>
    <row r="89" spans="2:15" s="3" customFormat="1" ht="15.6" x14ac:dyDescent="0.3">
      <c r="B89" s="48"/>
      <c r="E89" s="231"/>
      <c r="F89" s="233"/>
      <c r="G89" s="232"/>
      <c r="H89" s="232"/>
      <c r="I89" s="232"/>
      <c r="J89" s="232"/>
      <c r="K89" s="232"/>
      <c r="L89" s="232"/>
      <c r="M89" s="232"/>
      <c r="N89" s="232"/>
      <c r="O89" s="49"/>
    </row>
    <row r="90" spans="2:15" s="3" customFormat="1" ht="15.6" x14ac:dyDescent="0.3">
      <c r="B90" s="48"/>
      <c r="C90" s="481"/>
      <c r="D90" s="482"/>
      <c r="F90" s="297" t="s">
        <v>433</v>
      </c>
      <c r="G90" s="297"/>
      <c r="H90" s="297"/>
      <c r="I90" s="297"/>
      <c r="J90" s="297"/>
      <c r="K90" s="297"/>
      <c r="L90" s="297"/>
      <c r="M90" s="297"/>
      <c r="N90" s="297"/>
      <c r="O90" s="49"/>
    </row>
    <row r="91" spans="2:15" s="3" customFormat="1" ht="15.6" x14ac:dyDescent="0.3">
      <c r="B91" s="48"/>
      <c r="C91" s="230"/>
      <c r="E91" s="231"/>
      <c r="F91" s="232"/>
      <c r="G91" s="232"/>
      <c r="H91" s="232"/>
      <c r="I91" s="232"/>
      <c r="J91" s="232"/>
      <c r="K91" s="232"/>
      <c r="L91" s="232"/>
      <c r="M91" s="232"/>
      <c r="N91" s="232"/>
      <c r="O91" s="49"/>
    </row>
    <row r="92" spans="2:15" s="3" customFormat="1" ht="15.6" x14ac:dyDescent="0.3">
      <c r="B92" s="48"/>
      <c r="C92" s="230"/>
      <c r="E92" s="231"/>
      <c r="F92" s="493"/>
      <c r="G92" s="494"/>
      <c r="H92" s="494"/>
      <c r="I92" s="494"/>
      <c r="J92" s="494"/>
      <c r="K92" s="494"/>
      <c r="L92" s="494"/>
      <c r="M92" s="494"/>
      <c r="N92" s="495"/>
      <c r="O92" s="49"/>
    </row>
    <row r="93" spans="2:15" s="3" customFormat="1" ht="15.6" x14ac:dyDescent="0.3">
      <c r="B93" s="48"/>
      <c r="C93" s="230"/>
      <c r="E93" s="231"/>
      <c r="F93" s="496"/>
      <c r="G93" s="507"/>
      <c r="H93" s="507"/>
      <c r="I93" s="507"/>
      <c r="J93" s="507"/>
      <c r="K93" s="507"/>
      <c r="L93" s="507"/>
      <c r="M93" s="507"/>
      <c r="N93" s="498"/>
      <c r="O93" s="49"/>
    </row>
    <row r="94" spans="2:15" s="3" customFormat="1" ht="15.6" x14ac:dyDescent="0.3">
      <c r="B94" s="48"/>
      <c r="C94" s="230"/>
      <c r="E94" s="231"/>
      <c r="F94" s="499"/>
      <c r="G94" s="500"/>
      <c r="H94" s="500"/>
      <c r="I94" s="500"/>
      <c r="J94" s="500"/>
      <c r="K94" s="500"/>
      <c r="L94" s="500"/>
      <c r="M94" s="500"/>
      <c r="N94" s="501"/>
      <c r="O94" s="49"/>
    </row>
    <row r="95" spans="2:15" s="3" customFormat="1" ht="15.6" x14ac:dyDescent="0.3">
      <c r="B95" s="48"/>
      <c r="C95" s="230"/>
      <c r="E95" s="231"/>
      <c r="F95" s="232"/>
      <c r="G95" s="232"/>
      <c r="H95" s="232"/>
      <c r="I95" s="232"/>
      <c r="J95" s="232"/>
      <c r="K95" s="232"/>
      <c r="L95" s="232"/>
      <c r="M95" s="232"/>
      <c r="N95" s="232"/>
      <c r="O95" s="49"/>
    </row>
    <row r="96" spans="2:15" s="3" customFormat="1" ht="15.6" x14ac:dyDescent="0.3">
      <c r="B96" s="48"/>
      <c r="C96" s="230"/>
      <c r="E96" s="231"/>
      <c r="F96" s="232"/>
      <c r="G96" s="232"/>
      <c r="H96" s="232"/>
      <c r="I96" s="232"/>
      <c r="J96" s="232"/>
      <c r="K96" s="232"/>
      <c r="L96" s="232"/>
      <c r="M96" s="232"/>
      <c r="N96" s="232"/>
      <c r="O96" s="49"/>
    </row>
    <row r="97" spans="2:15" s="3" customFormat="1" ht="15.6" x14ac:dyDescent="0.3">
      <c r="B97" s="48"/>
      <c r="C97" s="229" t="s">
        <v>436</v>
      </c>
      <c r="E97" s="231"/>
      <c r="F97" s="232"/>
      <c r="G97" s="232"/>
      <c r="H97" s="232"/>
      <c r="I97" s="232"/>
      <c r="J97" s="232"/>
      <c r="K97" s="232"/>
      <c r="L97" s="232"/>
      <c r="M97" s="232"/>
      <c r="N97" s="232"/>
      <c r="O97" s="49"/>
    </row>
    <row r="98" spans="2:15" s="3" customFormat="1" ht="15.6" x14ac:dyDescent="0.3">
      <c r="B98" s="48"/>
      <c r="F98" s="297"/>
      <c r="G98" s="297"/>
      <c r="H98" s="297"/>
      <c r="I98" s="297"/>
      <c r="J98" s="297"/>
      <c r="K98" s="297"/>
      <c r="L98" s="297"/>
      <c r="M98" s="297"/>
      <c r="N98" s="297"/>
      <c r="O98" s="49"/>
    </row>
    <row r="99" spans="2:15" s="3" customFormat="1" ht="15.6" x14ac:dyDescent="0.3">
      <c r="B99" s="48"/>
      <c r="C99" s="481"/>
      <c r="D99" s="482"/>
      <c r="E99" s="231"/>
      <c r="F99" s="297" t="s">
        <v>437</v>
      </c>
      <c r="G99" s="297"/>
      <c r="H99" s="297"/>
      <c r="I99" s="297"/>
      <c r="J99" s="297"/>
      <c r="K99" s="297"/>
      <c r="L99" s="297"/>
      <c r="M99" s="297"/>
      <c r="N99" s="297"/>
      <c r="O99" s="49"/>
    </row>
    <row r="100" spans="2:15" s="3" customFormat="1" ht="15.6" x14ac:dyDescent="0.3">
      <c r="B100" s="48"/>
      <c r="C100" s="230"/>
      <c r="E100" s="231"/>
      <c r="F100" s="232"/>
      <c r="G100" s="232"/>
      <c r="H100" s="232"/>
      <c r="I100" s="232"/>
      <c r="J100" s="232"/>
      <c r="K100" s="232"/>
      <c r="L100" s="232"/>
      <c r="M100" s="232"/>
      <c r="N100" s="232"/>
      <c r="O100" s="49"/>
    </row>
    <row r="101" spans="2:15" s="3" customFormat="1" ht="15.6" x14ac:dyDescent="0.3">
      <c r="B101" s="48"/>
      <c r="C101" s="481"/>
      <c r="D101" s="482"/>
      <c r="E101" s="231"/>
      <c r="F101" s="297" t="s">
        <v>438</v>
      </c>
      <c r="G101" s="297"/>
      <c r="H101" s="297"/>
      <c r="I101" s="297"/>
      <c r="J101" s="297"/>
      <c r="K101" s="297"/>
      <c r="L101" s="297"/>
      <c r="M101" s="297"/>
      <c r="N101" s="297"/>
      <c r="O101" s="49"/>
    </row>
    <row r="102" spans="2:15" s="3" customFormat="1" ht="15.6" x14ac:dyDescent="0.3">
      <c r="B102" s="48"/>
      <c r="C102" s="230"/>
      <c r="E102" s="231"/>
      <c r="F102" s="232"/>
      <c r="G102" s="232"/>
      <c r="H102" s="232"/>
      <c r="I102" s="232"/>
      <c r="J102" s="232"/>
      <c r="K102" s="232"/>
      <c r="L102" s="232"/>
      <c r="M102" s="232"/>
      <c r="N102" s="232"/>
      <c r="O102" s="49"/>
    </row>
    <row r="103" spans="2:15" s="3" customFormat="1" ht="15.6" x14ac:dyDescent="0.3">
      <c r="B103" s="48"/>
      <c r="F103" s="4"/>
      <c r="G103" s="4"/>
      <c r="H103" s="4"/>
      <c r="I103" s="4"/>
      <c r="J103" s="4"/>
      <c r="K103" s="4"/>
      <c r="L103" s="4"/>
      <c r="M103" s="4"/>
      <c r="N103" s="4"/>
      <c r="O103" s="49"/>
    </row>
    <row r="104" spans="2:15" ht="21" x14ac:dyDescent="0.3">
      <c r="B104" s="50"/>
      <c r="C104" s="480" t="s">
        <v>326</v>
      </c>
      <c r="D104" s="480"/>
      <c r="E104" s="480"/>
      <c r="F104" s="480"/>
      <c r="G104" s="480"/>
      <c r="H104" s="480"/>
      <c r="I104" s="480"/>
      <c r="J104" s="480"/>
      <c r="K104" s="480"/>
      <c r="L104" s="480"/>
      <c r="M104" s="480"/>
      <c r="N104" s="480"/>
      <c r="O104" s="51"/>
    </row>
    <row r="105" spans="2:15" s="3" customFormat="1" ht="15.6" x14ac:dyDescent="0.3">
      <c r="B105" s="48"/>
      <c r="C105" s="228"/>
      <c r="D105" s="228"/>
      <c r="E105" s="228"/>
      <c r="F105" s="228"/>
      <c r="G105" s="228"/>
      <c r="H105" s="228"/>
      <c r="I105" s="228"/>
      <c r="J105" s="228"/>
      <c r="K105" s="228"/>
      <c r="L105" s="228"/>
      <c r="M105" s="228"/>
      <c r="N105" s="228"/>
      <c r="O105" s="49"/>
    </row>
    <row r="106" spans="2:15" s="3" customFormat="1" ht="15.6" x14ac:dyDescent="0.3">
      <c r="B106" s="48"/>
      <c r="C106" s="223" t="s">
        <v>327</v>
      </c>
      <c r="D106" s="228"/>
      <c r="E106" s="228"/>
      <c r="F106" s="228"/>
      <c r="G106" s="228"/>
      <c r="H106" s="228"/>
      <c r="I106" s="228"/>
      <c r="J106" s="228"/>
      <c r="K106" s="228"/>
      <c r="L106" s="228"/>
      <c r="M106" s="228"/>
      <c r="N106" s="228"/>
      <c r="O106" s="49"/>
    </row>
    <row r="107" spans="2:15" s="3" customFormat="1" ht="15.6" x14ac:dyDescent="0.3">
      <c r="B107" s="48"/>
      <c r="C107" s="223"/>
      <c r="D107" s="261" t="s">
        <v>319</v>
      </c>
      <c r="E107" s="297" t="s">
        <v>329</v>
      </c>
      <c r="F107" s="297"/>
      <c r="G107" s="297"/>
      <c r="H107" s="297"/>
      <c r="I107" s="297"/>
      <c r="J107" s="297"/>
      <c r="K107" s="297"/>
      <c r="L107" s="297"/>
      <c r="M107" s="297"/>
      <c r="N107" s="297"/>
      <c r="O107" s="49"/>
    </row>
    <row r="108" spans="2:15" s="3" customFormat="1" ht="15.6" x14ac:dyDescent="0.3">
      <c r="B108" s="48"/>
      <c r="D108" s="261" t="s">
        <v>319</v>
      </c>
      <c r="E108" s="297" t="s">
        <v>330</v>
      </c>
      <c r="F108" s="297"/>
      <c r="G108" s="297"/>
      <c r="H108" s="297"/>
      <c r="I108" s="297"/>
      <c r="J108" s="297"/>
      <c r="K108" s="297"/>
      <c r="L108" s="297"/>
      <c r="M108" s="297"/>
      <c r="N108" s="297"/>
      <c r="O108" s="49"/>
    </row>
    <row r="109" spans="2:15" s="3" customFormat="1" ht="15.6" x14ac:dyDescent="0.3">
      <c r="B109" s="48"/>
      <c r="D109" s="261" t="s">
        <v>319</v>
      </c>
      <c r="E109" s="297" t="s">
        <v>331</v>
      </c>
      <c r="F109" s="297"/>
      <c r="G109" s="297"/>
      <c r="H109" s="297"/>
      <c r="I109" s="297"/>
      <c r="J109" s="297"/>
      <c r="K109" s="297"/>
      <c r="L109" s="297"/>
      <c r="M109" s="297"/>
      <c r="N109" s="297"/>
      <c r="O109" s="49"/>
    </row>
    <row r="110" spans="2:15" s="3" customFormat="1" ht="15.6" x14ac:dyDescent="0.3">
      <c r="B110" s="48"/>
      <c r="D110" s="261" t="s">
        <v>319</v>
      </c>
      <c r="E110" s="297" t="s">
        <v>424</v>
      </c>
      <c r="F110" s="297"/>
      <c r="G110" s="297"/>
      <c r="H110" s="297"/>
      <c r="I110" s="297"/>
      <c r="J110" s="297"/>
      <c r="K110" s="297"/>
      <c r="L110" s="297"/>
      <c r="M110" s="297"/>
      <c r="N110" s="297"/>
      <c r="O110" s="49"/>
    </row>
    <row r="111" spans="2:15" s="3" customFormat="1" ht="15.6" x14ac:dyDescent="0.3">
      <c r="B111" s="48"/>
      <c r="D111" s="261" t="s">
        <v>319</v>
      </c>
      <c r="E111" s="297" t="s">
        <v>425</v>
      </c>
      <c r="F111" s="297"/>
      <c r="G111" s="297"/>
      <c r="H111" s="297"/>
      <c r="I111" s="297"/>
      <c r="J111" s="297"/>
      <c r="K111" s="297"/>
      <c r="L111" s="297"/>
      <c r="M111" s="297"/>
      <c r="N111" s="297"/>
      <c r="O111" s="49"/>
    </row>
    <row r="112" spans="2:15" s="3" customFormat="1" ht="15.6" x14ac:dyDescent="0.3">
      <c r="B112" s="48"/>
      <c r="D112" s="261" t="s">
        <v>319</v>
      </c>
      <c r="E112" s="299" t="s">
        <v>332</v>
      </c>
      <c r="F112" s="299"/>
      <c r="G112" s="299"/>
      <c r="H112" s="299"/>
      <c r="I112" s="299"/>
      <c r="J112" s="299"/>
      <c r="K112" s="299"/>
      <c r="L112" s="299"/>
      <c r="M112" s="299"/>
      <c r="N112" s="299"/>
      <c r="O112" s="49"/>
    </row>
    <row r="113" spans="2:18" s="3" customFormat="1" ht="15.6" x14ac:dyDescent="0.3">
      <c r="B113" s="48"/>
      <c r="D113" s="261"/>
      <c r="E113" s="299"/>
      <c r="F113" s="299"/>
      <c r="G113" s="299"/>
      <c r="H113" s="299"/>
      <c r="I113" s="299"/>
      <c r="J113" s="299"/>
      <c r="K113" s="299"/>
      <c r="L113" s="299"/>
      <c r="M113" s="299"/>
      <c r="N113" s="299"/>
      <c r="O113" s="49"/>
    </row>
    <row r="114" spans="2:18" s="3" customFormat="1" ht="15.6" x14ac:dyDescent="0.3">
      <c r="B114" s="48"/>
      <c r="D114" s="261" t="s">
        <v>319</v>
      </c>
      <c r="E114" s="297" t="s">
        <v>333</v>
      </c>
      <c r="F114" s="297"/>
      <c r="G114" s="297"/>
      <c r="H114" s="297"/>
      <c r="I114" s="297"/>
      <c r="J114" s="297"/>
      <c r="K114" s="297"/>
      <c r="L114" s="297"/>
      <c r="M114" s="297"/>
      <c r="N114" s="297"/>
      <c r="O114" s="49"/>
    </row>
    <row r="115" spans="2:18" s="3" customFormat="1" ht="15.6" x14ac:dyDescent="0.3">
      <c r="B115" s="48"/>
      <c r="D115" s="261" t="s">
        <v>319</v>
      </c>
      <c r="E115" s="299" t="s">
        <v>334</v>
      </c>
      <c r="F115" s="299"/>
      <c r="G115" s="299"/>
      <c r="H115" s="299"/>
      <c r="I115" s="299"/>
      <c r="J115" s="299"/>
      <c r="K115" s="299"/>
      <c r="L115" s="299"/>
      <c r="M115" s="299"/>
      <c r="N115" s="299"/>
      <c r="O115" s="49"/>
    </row>
    <row r="116" spans="2:18" s="3" customFormat="1" ht="15.6" x14ac:dyDescent="0.3">
      <c r="B116" s="48"/>
      <c r="D116" s="273"/>
      <c r="E116" s="299"/>
      <c r="F116" s="299"/>
      <c r="G116" s="299"/>
      <c r="H116" s="299"/>
      <c r="I116" s="299"/>
      <c r="J116" s="299"/>
      <c r="K116" s="299"/>
      <c r="L116" s="299"/>
      <c r="M116" s="299"/>
      <c r="N116" s="299"/>
      <c r="O116" s="49"/>
    </row>
    <row r="117" spans="2:18" s="3" customFormat="1" ht="15.6" x14ac:dyDescent="0.3">
      <c r="B117" s="48"/>
      <c r="D117" s="261" t="s">
        <v>319</v>
      </c>
      <c r="E117" s="299" t="s">
        <v>426</v>
      </c>
      <c r="F117" s="299"/>
      <c r="G117" s="299"/>
      <c r="H117" s="299"/>
      <c r="I117" s="299"/>
      <c r="J117" s="299"/>
      <c r="K117" s="299"/>
      <c r="L117" s="299"/>
      <c r="M117" s="299"/>
      <c r="N117" s="299"/>
      <c r="O117" s="49"/>
    </row>
    <row r="118" spans="2:18" s="3" customFormat="1" ht="15.6" x14ac:dyDescent="0.3">
      <c r="B118" s="48"/>
      <c r="D118" s="261" t="s">
        <v>319</v>
      </c>
      <c r="E118" s="299" t="s">
        <v>427</v>
      </c>
      <c r="F118" s="299"/>
      <c r="G118" s="299"/>
      <c r="H118" s="299"/>
      <c r="I118" s="299"/>
      <c r="J118" s="299"/>
      <c r="K118" s="299"/>
      <c r="L118" s="299"/>
      <c r="M118" s="299"/>
      <c r="N118" s="299"/>
      <c r="O118" s="49"/>
    </row>
    <row r="119" spans="2:18" s="3" customFormat="1" ht="15.6" x14ac:dyDescent="0.3">
      <c r="B119" s="48"/>
      <c r="C119" s="44"/>
      <c r="D119" s="274" t="s">
        <v>319</v>
      </c>
      <c r="E119" s="508" t="s">
        <v>496</v>
      </c>
      <c r="F119" s="508"/>
      <c r="G119" s="508"/>
      <c r="H119" s="508"/>
      <c r="I119" s="508"/>
      <c r="J119" s="508"/>
      <c r="K119" s="508"/>
      <c r="L119" s="508"/>
      <c r="M119" s="508"/>
      <c r="N119" s="508"/>
      <c r="O119" s="52"/>
    </row>
    <row r="120" spans="2:18" s="3" customFormat="1" ht="15.6" x14ac:dyDescent="0.3">
      <c r="B120" s="48"/>
      <c r="C120" s="44"/>
      <c r="D120" s="10"/>
      <c r="E120" s="57"/>
      <c r="F120" s="57"/>
      <c r="G120" s="57"/>
      <c r="H120" s="57"/>
      <c r="I120" s="57"/>
      <c r="J120" s="57"/>
      <c r="K120" s="57"/>
      <c r="L120" s="57"/>
      <c r="M120" s="57"/>
      <c r="N120" s="57"/>
      <c r="O120" s="52"/>
    </row>
    <row r="121" spans="2:18" ht="15.6" x14ac:dyDescent="0.3">
      <c r="B121" s="50"/>
      <c r="O121" s="51"/>
      <c r="R121" s="3"/>
    </row>
    <row r="122" spans="2:18" ht="25.8" x14ac:dyDescent="0.3">
      <c r="B122" s="50"/>
      <c r="C122" s="483" t="s">
        <v>423</v>
      </c>
      <c r="D122" s="483"/>
      <c r="E122" s="483"/>
      <c r="F122" s="483"/>
      <c r="G122" s="483"/>
      <c r="H122" s="483"/>
      <c r="I122" s="483"/>
      <c r="J122" s="483"/>
      <c r="K122" s="483"/>
      <c r="L122" s="483"/>
      <c r="M122" s="483"/>
      <c r="N122" s="483"/>
      <c r="O122" s="51"/>
    </row>
    <row r="123" spans="2:18" s="10" customFormat="1" ht="15.6" x14ac:dyDescent="0.3">
      <c r="B123" s="48"/>
      <c r="C123" s="465"/>
      <c r="D123" s="465"/>
      <c r="E123" s="465"/>
      <c r="F123" s="225"/>
      <c r="G123" s="225"/>
      <c r="H123" s="225"/>
      <c r="I123" s="225"/>
      <c r="J123" s="225"/>
      <c r="K123" s="225"/>
      <c r="L123" s="225"/>
      <c r="M123" s="225"/>
      <c r="N123" s="225"/>
      <c r="O123" s="49"/>
    </row>
    <row r="124" spans="2:18" s="3" customFormat="1" ht="15.6" x14ac:dyDescent="0.3">
      <c r="B124" s="48"/>
      <c r="C124" s="464" t="s">
        <v>337</v>
      </c>
      <c r="D124" s="464"/>
      <c r="E124" s="464"/>
      <c r="F124" s="464"/>
      <c r="G124" s="464"/>
      <c r="H124" s="464"/>
      <c r="I124" s="464"/>
      <c r="J124" s="464"/>
      <c r="K124" s="464"/>
      <c r="L124" s="464"/>
      <c r="M124" s="464"/>
      <c r="N124" s="464"/>
      <c r="O124" s="49"/>
    </row>
    <row r="125" spans="2:18" s="3" customFormat="1" ht="15.6" x14ac:dyDescent="0.3">
      <c r="B125" s="48"/>
      <c r="C125" s="465"/>
      <c r="D125" s="465"/>
      <c r="E125" s="465"/>
      <c r="F125" s="225"/>
      <c r="G125" s="225"/>
      <c r="H125" s="225"/>
      <c r="I125" s="225"/>
      <c r="J125" s="225"/>
      <c r="K125" s="225"/>
      <c r="L125" s="225"/>
      <c r="M125" s="225"/>
      <c r="N125" s="225"/>
      <c r="O125" s="49"/>
    </row>
    <row r="126" spans="2:18" s="3" customFormat="1" ht="15.6" x14ac:dyDescent="0.3">
      <c r="B126" s="48"/>
      <c r="C126" s="466" t="s">
        <v>338</v>
      </c>
      <c r="D126" s="466"/>
      <c r="E126" s="466"/>
      <c r="F126" s="466"/>
      <c r="G126" s="466"/>
      <c r="H126" s="466"/>
      <c r="I126" s="466"/>
      <c r="J126" s="466"/>
      <c r="K126" s="466"/>
      <c r="L126" s="466"/>
      <c r="M126" s="466"/>
      <c r="N126" s="466"/>
      <c r="O126" s="49"/>
    </row>
    <row r="127" spans="2:18" s="3" customFormat="1" ht="15.6" x14ac:dyDescent="0.3">
      <c r="B127" s="48"/>
      <c r="C127" s="466"/>
      <c r="D127" s="466"/>
      <c r="E127" s="466"/>
      <c r="F127" s="466"/>
      <c r="G127" s="466"/>
      <c r="H127" s="466"/>
      <c r="I127" s="466"/>
      <c r="J127" s="466"/>
      <c r="K127" s="466"/>
      <c r="L127" s="466"/>
      <c r="M127" s="466"/>
      <c r="N127" s="466"/>
      <c r="O127" s="49"/>
    </row>
    <row r="128" spans="2:18" s="3" customFormat="1" ht="15.6" x14ac:dyDescent="0.3">
      <c r="B128" s="48"/>
      <c r="C128" s="466"/>
      <c r="D128" s="466"/>
      <c r="E128" s="466"/>
      <c r="F128" s="466"/>
      <c r="G128" s="466"/>
      <c r="H128" s="466"/>
      <c r="I128" s="466"/>
      <c r="J128" s="466"/>
      <c r="K128" s="466"/>
      <c r="L128" s="466"/>
      <c r="M128" s="466"/>
      <c r="N128" s="466"/>
      <c r="O128" s="49"/>
    </row>
    <row r="129" spans="2:15" s="3" customFormat="1" ht="15.6" x14ac:dyDescent="0.3">
      <c r="B129" s="48"/>
      <c r="C129" s="465"/>
      <c r="D129" s="465"/>
      <c r="E129" s="465"/>
      <c r="F129" s="225"/>
      <c r="G129" s="225"/>
      <c r="H129" s="225"/>
      <c r="I129" s="225"/>
      <c r="J129" s="225"/>
      <c r="K129" s="225"/>
      <c r="L129" s="225"/>
      <c r="M129" s="225"/>
      <c r="N129" s="225"/>
      <c r="O129" s="49"/>
    </row>
    <row r="130" spans="2:15" s="3" customFormat="1" ht="15.6" x14ac:dyDescent="0.3">
      <c r="B130" s="48"/>
      <c r="C130" s="448"/>
      <c r="D130" s="449"/>
      <c r="E130" s="449"/>
      <c r="F130" s="449"/>
      <c r="G130" s="449"/>
      <c r="H130" s="449"/>
      <c r="I130" s="449"/>
      <c r="J130" s="449"/>
      <c r="K130" s="449"/>
      <c r="L130" s="449"/>
      <c r="M130" s="449"/>
      <c r="N130" s="450"/>
      <c r="O130" s="49"/>
    </row>
    <row r="131" spans="2:15" s="3" customFormat="1" ht="15.6" x14ac:dyDescent="0.3">
      <c r="B131" s="48"/>
      <c r="C131" s="451"/>
      <c r="D131" s="452"/>
      <c r="E131" s="452"/>
      <c r="F131" s="452"/>
      <c r="G131" s="452"/>
      <c r="H131" s="452"/>
      <c r="I131" s="452"/>
      <c r="J131" s="452"/>
      <c r="K131" s="452"/>
      <c r="L131" s="452"/>
      <c r="M131" s="452"/>
      <c r="N131" s="453"/>
      <c r="O131" s="49"/>
    </row>
    <row r="132" spans="2:15" s="3" customFormat="1" ht="15.6" x14ac:dyDescent="0.3">
      <c r="B132" s="48"/>
      <c r="C132" s="451"/>
      <c r="D132" s="452"/>
      <c r="E132" s="452"/>
      <c r="F132" s="452"/>
      <c r="G132" s="452"/>
      <c r="H132" s="452"/>
      <c r="I132" s="452"/>
      <c r="J132" s="452"/>
      <c r="K132" s="452"/>
      <c r="L132" s="452"/>
      <c r="M132" s="452"/>
      <c r="N132" s="453"/>
      <c r="O132" s="49"/>
    </row>
    <row r="133" spans="2:15" s="3" customFormat="1" ht="15.6" x14ac:dyDescent="0.3">
      <c r="B133" s="48"/>
      <c r="C133" s="454"/>
      <c r="D133" s="455"/>
      <c r="E133" s="455"/>
      <c r="F133" s="455"/>
      <c r="G133" s="455"/>
      <c r="H133" s="455"/>
      <c r="I133" s="455"/>
      <c r="J133" s="455"/>
      <c r="K133" s="455"/>
      <c r="L133" s="455"/>
      <c r="M133" s="455"/>
      <c r="N133" s="456"/>
      <c r="O133" s="49"/>
    </row>
    <row r="134" spans="2:15" s="3" customFormat="1" ht="25.2" customHeight="1" x14ac:dyDescent="0.3">
      <c r="B134" s="48"/>
      <c r="C134" s="465"/>
      <c r="D134" s="465"/>
      <c r="E134" s="465"/>
      <c r="F134" s="225"/>
      <c r="G134" s="225"/>
      <c r="H134" s="225"/>
      <c r="I134" s="225"/>
      <c r="J134" s="225"/>
      <c r="K134" s="225"/>
      <c r="L134" s="225"/>
      <c r="M134" s="225"/>
      <c r="N134" s="225"/>
      <c r="O134" s="49"/>
    </row>
    <row r="135" spans="2:15" s="3" customFormat="1" ht="15.6" x14ac:dyDescent="0.3">
      <c r="B135" s="48"/>
      <c r="C135" s="464" t="s">
        <v>339</v>
      </c>
      <c r="D135" s="464"/>
      <c r="E135" s="464"/>
      <c r="F135" s="464"/>
      <c r="G135" s="464"/>
      <c r="H135" s="464"/>
      <c r="I135" s="464"/>
      <c r="J135" s="464"/>
      <c r="K135" s="464"/>
      <c r="L135" s="464"/>
      <c r="M135" s="464"/>
      <c r="N135" s="464"/>
      <c r="O135" s="49"/>
    </row>
    <row r="136" spans="2:15" s="3" customFormat="1" ht="15.6" x14ac:dyDescent="0.3">
      <c r="B136" s="48"/>
      <c r="C136" s="225"/>
      <c r="D136" s="225"/>
      <c r="E136" s="225"/>
      <c r="F136" s="225"/>
      <c r="G136" s="225"/>
      <c r="H136" s="225"/>
      <c r="I136" s="225"/>
      <c r="J136" s="225"/>
      <c r="K136" s="225"/>
      <c r="L136" s="225"/>
      <c r="M136" s="225"/>
      <c r="N136" s="225"/>
      <c r="O136" s="49"/>
    </row>
    <row r="137" spans="2:15" s="3" customFormat="1" ht="15.6" x14ac:dyDescent="0.3">
      <c r="B137" s="48"/>
      <c r="C137" s="466" t="s">
        <v>340</v>
      </c>
      <c r="D137" s="466"/>
      <c r="E137" s="466"/>
      <c r="F137" s="466"/>
      <c r="G137" s="466"/>
      <c r="H137" s="466"/>
      <c r="I137" s="466"/>
      <c r="J137" s="466"/>
      <c r="K137" s="466"/>
      <c r="L137" s="466"/>
      <c r="M137" s="466"/>
      <c r="N137" s="466"/>
      <c r="O137" s="49"/>
    </row>
    <row r="138" spans="2:15" s="3" customFormat="1" ht="15.6" x14ac:dyDescent="0.3">
      <c r="B138" s="48"/>
      <c r="C138" s="466"/>
      <c r="D138" s="466"/>
      <c r="E138" s="466"/>
      <c r="F138" s="466"/>
      <c r="G138" s="466"/>
      <c r="H138" s="466"/>
      <c r="I138" s="466"/>
      <c r="J138" s="466"/>
      <c r="K138" s="466"/>
      <c r="L138" s="466"/>
      <c r="M138" s="466"/>
      <c r="N138" s="466"/>
      <c r="O138" s="49"/>
    </row>
    <row r="139" spans="2:15" s="3" customFormat="1" ht="15.6" x14ac:dyDescent="0.3">
      <c r="B139" s="48"/>
      <c r="C139" s="466"/>
      <c r="D139" s="466"/>
      <c r="E139" s="466"/>
      <c r="F139" s="466"/>
      <c r="G139" s="466"/>
      <c r="H139" s="466"/>
      <c r="I139" s="466"/>
      <c r="J139" s="466"/>
      <c r="K139" s="466"/>
      <c r="L139" s="466"/>
      <c r="M139" s="466"/>
      <c r="N139" s="466"/>
      <c r="O139" s="49"/>
    </row>
    <row r="140" spans="2:15" s="3" customFormat="1" ht="15.6" x14ac:dyDescent="0.3">
      <c r="B140" s="48"/>
      <c r="C140" s="225"/>
      <c r="D140" s="225"/>
      <c r="E140" s="225"/>
      <c r="F140" s="225"/>
      <c r="G140" s="225"/>
      <c r="H140" s="225"/>
      <c r="I140" s="225"/>
      <c r="J140" s="225"/>
      <c r="K140" s="225"/>
      <c r="L140" s="225"/>
      <c r="M140" s="225"/>
      <c r="N140" s="225"/>
      <c r="O140" s="49"/>
    </row>
    <row r="141" spans="2:15" s="3" customFormat="1" ht="15.6" x14ac:dyDescent="0.3">
      <c r="B141" s="48"/>
      <c r="C141" s="484"/>
      <c r="D141" s="485"/>
      <c r="E141" s="485"/>
      <c r="F141" s="485"/>
      <c r="G141" s="485"/>
      <c r="H141" s="485"/>
      <c r="I141" s="485"/>
      <c r="J141" s="485"/>
      <c r="K141" s="485"/>
      <c r="L141" s="485"/>
      <c r="M141" s="485"/>
      <c r="N141" s="486"/>
      <c r="O141" s="49"/>
    </row>
    <row r="142" spans="2:15" s="3" customFormat="1" ht="15.6" x14ac:dyDescent="0.3">
      <c r="B142" s="48"/>
      <c r="C142" s="487"/>
      <c r="D142" s="488"/>
      <c r="E142" s="488"/>
      <c r="F142" s="488"/>
      <c r="G142" s="488"/>
      <c r="H142" s="488"/>
      <c r="I142" s="488"/>
      <c r="J142" s="488"/>
      <c r="K142" s="488"/>
      <c r="L142" s="488"/>
      <c r="M142" s="488"/>
      <c r="N142" s="489"/>
      <c r="O142" s="49"/>
    </row>
    <row r="143" spans="2:15" s="3" customFormat="1" ht="15.6" x14ac:dyDescent="0.3">
      <c r="B143" s="48"/>
      <c r="C143" s="490"/>
      <c r="D143" s="491"/>
      <c r="E143" s="491"/>
      <c r="F143" s="491"/>
      <c r="G143" s="491"/>
      <c r="H143" s="491"/>
      <c r="I143" s="491"/>
      <c r="J143" s="491"/>
      <c r="K143" s="491"/>
      <c r="L143" s="491"/>
      <c r="M143" s="491"/>
      <c r="N143" s="492"/>
      <c r="O143" s="49"/>
    </row>
    <row r="144" spans="2:15" s="3" customFormat="1" ht="25.2" customHeight="1" x14ac:dyDescent="0.3">
      <c r="B144" s="48"/>
      <c r="C144" s="225"/>
      <c r="D144" s="225"/>
      <c r="E144" s="225"/>
      <c r="F144" s="225"/>
      <c r="G144" s="225"/>
      <c r="H144" s="225"/>
      <c r="I144" s="225"/>
      <c r="J144" s="225"/>
      <c r="K144" s="225"/>
      <c r="L144" s="225"/>
      <c r="M144" s="225"/>
      <c r="N144" s="225"/>
      <c r="O144" s="49"/>
    </row>
    <row r="145" spans="2:15" s="3" customFormat="1" ht="15.6" x14ac:dyDescent="0.3">
      <c r="B145" s="48"/>
      <c r="C145" s="464" t="s">
        <v>341</v>
      </c>
      <c r="D145" s="464"/>
      <c r="E145" s="464"/>
      <c r="F145" s="464"/>
      <c r="G145" s="464"/>
      <c r="H145" s="464"/>
      <c r="I145" s="464"/>
      <c r="J145" s="464"/>
      <c r="K145" s="464"/>
      <c r="L145" s="464"/>
      <c r="M145" s="464"/>
      <c r="N145" s="464"/>
      <c r="O145" s="49"/>
    </row>
    <row r="146" spans="2:15" s="3" customFormat="1" ht="15.6" x14ac:dyDescent="0.3">
      <c r="B146" s="48"/>
      <c r="C146" s="465"/>
      <c r="D146" s="465"/>
      <c r="E146" s="465"/>
      <c r="F146" s="225"/>
      <c r="G146" s="225"/>
      <c r="H146" s="225"/>
      <c r="I146" s="225"/>
      <c r="J146" s="225"/>
      <c r="K146" s="225"/>
      <c r="L146" s="225"/>
      <c r="M146" s="225"/>
      <c r="N146" s="225"/>
      <c r="O146" s="49"/>
    </row>
    <row r="147" spans="2:15" s="3" customFormat="1" ht="15.6" x14ac:dyDescent="0.3">
      <c r="B147" s="48"/>
      <c r="C147" s="468"/>
      <c r="D147" s="468"/>
      <c r="E147" s="468"/>
      <c r="F147" s="468"/>
      <c r="G147" s="468"/>
      <c r="I147" s="466" t="s">
        <v>342</v>
      </c>
      <c r="J147" s="466"/>
      <c r="K147" s="466"/>
      <c r="L147" s="466"/>
      <c r="M147" s="466"/>
      <c r="N147" s="466"/>
      <c r="O147" s="49"/>
    </row>
    <row r="148" spans="2:15" s="3" customFormat="1" ht="15.6" x14ac:dyDescent="0.3">
      <c r="B148" s="48"/>
      <c r="C148" s="11"/>
      <c r="D148" s="11"/>
      <c r="E148" s="11"/>
      <c r="F148" s="11"/>
      <c r="G148" s="11"/>
      <c r="H148" s="11"/>
      <c r="I148" s="11"/>
      <c r="J148" s="225"/>
      <c r="K148" s="225"/>
      <c r="L148" s="225"/>
      <c r="M148" s="225"/>
      <c r="N148" s="225"/>
      <c r="O148" s="49"/>
    </row>
    <row r="149" spans="2:15" s="3" customFormat="1" ht="15.6" customHeight="1" x14ac:dyDescent="0.3">
      <c r="B149" s="48"/>
      <c r="C149" s="468"/>
      <c r="D149" s="468"/>
      <c r="E149" s="468"/>
      <c r="F149" s="468"/>
      <c r="G149" s="468"/>
      <c r="H149" s="256"/>
      <c r="I149" s="466" t="s">
        <v>489</v>
      </c>
      <c r="J149" s="466"/>
      <c r="K149" s="466"/>
      <c r="L149" s="466"/>
      <c r="M149" s="466"/>
      <c r="N149" s="466"/>
      <c r="O149" s="49"/>
    </row>
    <row r="150" spans="2:15" s="3" customFormat="1" ht="15.6" x14ac:dyDescent="0.3">
      <c r="B150" s="48"/>
      <c r="C150" s="256"/>
      <c r="D150" s="256"/>
      <c r="E150" s="256"/>
      <c r="F150" s="256"/>
      <c r="G150" s="256"/>
      <c r="H150" s="256"/>
      <c r="I150" s="466"/>
      <c r="J150" s="466"/>
      <c r="K150" s="466"/>
      <c r="L150" s="466"/>
      <c r="M150" s="466"/>
      <c r="N150" s="466"/>
      <c r="O150" s="49"/>
    </row>
    <row r="151" spans="2:15" s="3" customFormat="1" ht="15.6" x14ac:dyDescent="0.3">
      <c r="B151" s="48"/>
      <c r="C151" s="256"/>
      <c r="D151" s="256"/>
      <c r="E151" s="256"/>
      <c r="F151" s="256"/>
      <c r="G151" s="256"/>
      <c r="H151" s="256"/>
      <c r="I151" s="256"/>
      <c r="J151" s="254"/>
      <c r="K151" s="254"/>
      <c r="L151" s="254"/>
      <c r="M151" s="254"/>
      <c r="N151" s="254"/>
      <c r="O151" s="49"/>
    </row>
    <row r="152" spans="2:15" s="3" customFormat="1" ht="15.6" x14ac:dyDescent="0.3">
      <c r="B152" s="48"/>
      <c r="C152" s="466" t="s">
        <v>429</v>
      </c>
      <c r="D152" s="466"/>
      <c r="E152" s="466"/>
      <c r="F152" s="466"/>
      <c r="G152" s="466"/>
      <c r="H152" s="466"/>
      <c r="I152" s="466"/>
      <c r="J152" s="466"/>
      <c r="K152" s="466"/>
      <c r="L152" s="466"/>
      <c r="M152" s="466"/>
      <c r="N152" s="466"/>
      <c r="O152" s="49"/>
    </row>
    <row r="153" spans="2:15" s="3" customFormat="1" ht="15.6" x14ac:dyDescent="0.3">
      <c r="B153" s="48"/>
      <c r="C153" s="466"/>
      <c r="D153" s="466"/>
      <c r="E153" s="466"/>
      <c r="F153" s="466"/>
      <c r="G153" s="466"/>
      <c r="H153" s="466"/>
      <c r="I153" s="466"/>
      <c r="J153" s="466"/>
      <c r="K153" s="466"/>
      <c r="L153" s="466"/>
      <c r="M153" s="466"/>
      <c r="N153" s="466"/>
      <c r="O153" s="49"/>
    </row>
    <row r="154" spans="2:15" s="3" customFormat="1" ht="15.6" x14ac:dyDescent="0.3">
      <c r="B154" s="48"/>
      <c r="C154" s="12"/>
      <c r="D154" s="12"/>
      <c r="E154" s="12"/>
      <c r="F154" s="12"/>
      <c r="G154" s="12"/>
      <c r="H154" s="13"/>
      <c r="I154" s="224"/>
      <c r="J154" s="224"/>
      <c r="K154" s="224"/>
      <c r="L154" s="224"/>
      <c r="M154" s="224"/>
      <c r="N154" s="224"/>
      <c r="O154" s="49"/>
    </row>
    <row r="155" spans="2:15" s="3" customFormat="1" ht="15.6" x14ac:dyDescent="0.3">
      <c r="B155" s="48"/>
      <c r="C155" s="472"/>
      <c r="D155" s="472"/>
      <c r="E155" s="225"/>
      <c r="F155" s="474" t="s">
        <v>344</v>
      </c>
      <c r="G155" s="474"/>
      <c r="H155" s="474"/>
      <c r="I155" s="474"/>
      <c r="J155" s="474"/>
      <c r="K155" s="474"/>
      <c r="L155" s="474"/>
      <c r="M155" s="474"/>
      <c r="N155" s="474"/>
      <c r="O155" s="49"/>
    </row>
    <row r="156" spans="2:15" s="3" customFormat="1" ht="15.6" x14ac:dyDescent="0.3">
      <c r="B156" s="48"/>
      <c r="C156" s="225"/>
      <c r="D156" s="225"/>
      <c r="E156" s="225"/>
      <c r="F156" s="474"/>
      <c r="G156" s="474"/>
      <c r="H156" s="474"/>
      <c r="I156" s="474"/>
      <c r="J156" s="474"/>
      <c r="K156" s="474"/>
      <c r="L156" s="474"/>
      <c r="M156" s="474"/>
      <c r="N156" s="474"/>
      <c r="O156" s="49"/>
    </row>
    <row r="157" spans="2:15" s="3" customFormat="1" ht="15.6" x14ac:dyDescent="0.3">
      <c r="B157" s="48"/>
      <c r="C157" s="225"/>
      <c r="D157" s="225"/>
      <c r="E157" s="225"/>
      <c r="F157" s="474"/>
      <c r="G157" s="474"/>
      <c r="H157" s="474"/>
      <c r="I157" s="474"/>
      <c r="J157" s="474"/>
      <c r="K157" s="474"/>
      <c r="L157" s="474"/>
      <c r="M157" s="474"/>
      <c r="N157" s="474"/>
      <c r="O157" s="49"/>
    </row>
    <row r="158" spans="2:15" s="3" customFormat="1" ht="25.2" customHeight="1" x14ac:dyDescent="0.3">
      <c r="B158" s="48"/>
      <c r="C158" s="465"/>
      <c r="D158" s="465"/>
      <c r="E158" s="465"/>
      <c r="F158" s="225"/>
      <c r="G158" s="225"/>
      <c r="H158" s="225"/>
      <c r="I158" s="225"/>
      <c r="J158" s="225"/>
      <c r="K158" s="225"/>
      <c r="L158" s="225"/>
      <c r="M158" s="225"/>
      <c r="N158" s="225"/>
      <c r="O158" s="49"/>
    </row>
    <row r="159" spans="2:15" s="3" customFormat="1" ht="15.6" x14ac:dyDescent="0.3">
      <c r="B159" s="48"/>
      <c r="C159" s="464" t="s">
        <v>345</v>
      </c>
      <c r="D159" s="464"/>
      <c r="E159" s="464"/>
      <c r="F159" s="464"/>
      <c r="G159" s="464"/>
      <c r="H159" s="464"/>
      <c r="I159" s="464"/>
      <c r="J159" s="464"/>
      <c r="K159" s="464"/>
      <c r="L159" s="464"/>
      <c r="M159" s="464"/>
      <c r="N159" s="464"/>
      <c r="O159" s="49"/>
    </row>
    <row r="160" spans="2:15" s="3" customFormat="1" ht="15.6" x14ac:dyDescent="0.3">
      <c r="B160" s="48"/>
      <c r="C160" s="225"/>
      <c r="D160" s="225"/>
      <c r="E160" s="225"/>
      <c r="F160" s="225"/>
      <c r="G160" s="225"/>
      <c r="H160" s="225"/>
      <c r="I160" s="225"/>
      <c r="J160" s="225"/>
      <c r="K160" s="225"/>
      <c r="L160" s="225"/>
      <c r="M160" s="225"/>
      <c r="N160" s="225"/>
      <c r="O160" s="49"/>
    </row>
    <row r="161" spans="2:15" s="3" customFormat="1" ht="15.6" x14ac:dyDescent="0.3">
      <c r="B161" s="48"/>
      <c r="C161" s="510" t="s">
        <v>428</v>
      </c>
      <c r="D161" s="510"/>
      <c r="E161" s="510"/>
      <c r="F161" s="510"/>
      <c r="G161" s="510"/>
      <c r="H161" s="510"/>
      <c r="I161" s="510"/>
      <c r="J161" s="510"/>
      <c r="K161" s="510"/>
      <c r="L161" s="510"/>
      <c r="M161" s="510"/>
      <c r="N161" s="510"/>
      <c r="O161" s="49"/>
    </row>
    <row r="162" spans="2:15" s="3" customFormat="1" ht="15.6" x14ac:dyDescent="0.3">
      <c r="B162" s="48"/>
      <c r="C162" s="225"/>
      <c r="D162" s="225"/>
      <c r="E162" s="225"/>
      <c r="F162" s="225"/>
      <c r="G162" s="225"/>
      <c r="H162" s="225"/>
      <c r="I162" s="225"/>
      <c r="J162" s="225"/>
      <c r="K162" s="225"/>
      <c r="L162" s="225"/>
      <c r="M162" s="225"/>
      <c r="N162" s="225"/>
      <c r="O162" s="49"/>
    </row>
    <row r="163" spans="2:15" s="3" customFormat="1" ht="15.6" x14ac:dyDescent="0.3">
      <c r="B163" s="48"/>
      <c r="C163" s="473"/>
      <c r="D163" s="473"/>
      <c r="E163" s="225"/>
      <c r="F163" s="476"/>
      <c r="G163" s="476"/>
      <c r="H163" s="225"/>
      <c r="I163" s="226"/>
      <c r="J163" s="12" t="s">
        <v>347</v>
      </c>
      <c r="K163" s="225"/>
      <c r="L163" s="225"/>
      <c r="M163" s="225"/>
      <c r="N163" s="225"/>
      <c r="O163" s="49"/>
    </row>
    <row r="164" spans="2:15" s="3" customFormat="1" ht="15.6" x14ac:dyDescent="0.3">
      <c r="B164" s="48"/>
      <c r="C164" s="475" t="s">
        <v>59</v>
      </c>
      <c r="D164" s="475"/>
      <c r="E164" s="225"/>
      <c r="F164" s="475" t="s">
        <v>57</v>
      </c>
      <c r="G164" s="475"/>
      <c r="H164" s="12"/>
      <c r="I164" s="227" t="s">
        <v>58</v>
      </c>
      <c r="J164" s="225"/>
      <c r="K164" s="225"/>
      <c r="L164" s="225"/>
      <c r="M164" s="225"/>
      <c r="N164" s="225"/>
      <c r="O164" s="49"/>
    </row>
    <row r="165" spans="2:15" s="3" customFormat="1" ht="25.2" customHeight="1" x14ac:dyDescent="0.3">
      <c r="B165" s="48"/>
      <c r="C165" s="465"/>
      <c r="D165" s="465"/>
      <c r="E165" s="465"/>
      <c r="F165" s="225"/>
      <c r="G165" s="225"/>
      <c r="H165" s="225"/>
      <c r="I165" s="225"/>
      <c r="J165" s="225"/>
      <c r="K165" s="225"/>
      <c r="L165" s="225"/>
      <c r="M165" s="225"/>
      <c r="N165" s="225"/>
      <c r="O165" s="49"/>
    </row>
    <row r="166" spans="2:15" s="3" customFormat="1" ht="15.6" x14ac:dyDescent="0.3">
      <c r="B166" s="48"/>
      <c r="C166" s="464" t="s">
        <v>348</v>
      </c>
      <c r="D166" s="464"/>
      <c r="E166" s="464"/>
      <c r="F166" s="464"/>
      <c r="G166" s="464"/>
      <c r="H166" s="464"/>
      <c r="I166" s="464"/>
      <c r="J166" s="464"/>
      <c r="K166" s="464"/>
      <c r="L166" s="464"/>
      <c r="M166" s="464"/>
      <c r="N166" s="464"/>
      <c r="O166" s="49"/>
    </row>
    <row r="167" spans="2:15" s="3" customFormat="1" ht="15.6" x14ac:dyDescent="0.3">
      <c r="B167" s="48"/>
      <c r="C167" s="465"/>
      <c r="D167" s="465"/>
      <c r="E167" s="465"/>
      <c r="F167" s="225"/>
      <c r="G167" s="225"/>
      <c r="H167" s="225"/>
      <c r="I167" s="225"/>
      <c r="J167" s="225"/>
      <c r="K167" s="225"/>
      <c r="L167" s="225"/>
      <c r="M167" s="225"/>
      <c r="N167" s="225"/>
      <c r="O167" s="49"/>
    </row>
    <row r="168" spans="2:15" s="3" customFormat="1" ht="15.6" x14ac:dyDescent="0.3">
      <c r="B168" s="48"/>
      <c r="C168" s="466" t="s">
        <v>349</v>
      </c>
      <c r="D168" s="466"/>
      <c r="E168" s="466"/>
      <c r="F168" s="466"/>
      <c r="G168" s="466"/>
      <c r="H168" s="466"/>
      <c r="I168" s="466"/>
      <c r="J168" s="466"/>
      <c r="K168" s="466"/>
      <c r="L168" s="466"/>
      <c r="M168" s="466"/>
      <c r="N168" s="466"/>
      <c r="O168" s="49"/>
    </row>
    <row r="169" spans="2:15" s="3" customFormat="1" ht="15.6" x14ac:dyDescent="0.3">
      <c r="B169" s="48"/>
      <c r="C169" s="466"/>
      <c r="D169" s="466"/>
      <c r="E169" s="466"/>
      <c r="F169" s="466"/>
      <c r="G169" s="466"/>
      <c r="H169" s="466"/>
      <c r="I169" s="466"/>
      <c r="J169" s="466"/>
      <c r="K169" s="466"/>
      <c r="L169" s="466"/>
      <c r="M169" s="466"/>
      <c r="N169" s="466"/>
      <c r="O169" s="49"/>
    </row>
    <row r="170" spans="2:15" s="3" customFormat="1" ht="15.6" x14ac:dyDescent="0.3">
      <c r="B170" s="48"/>
      <c r="C170" s="465"/>
      <c r="D170" s="465"/>
      <c r="E170" s="465"/>
      <c r="F170" s="225"/>
      <c r="G170" s="225"/>
      <c r="H170" s="225"/>
      <c r="I170" s="225"/>
      <c r="J170" s="225"/>
      <c r="K170" s="225"/>
      <c r="L170" s="225"/>
      <c r="M170" s="225"/>
      <c r="N170" s="225"/>
      <c r="O170" s="49"/>
    </row>
    <row r="171" spans="2:15" s="3" customFormat="1" ht="15.6" x14ac:dyDescent="0.3">
      <c r="B171" s="48"/>
      <c r="C171" s="477" t="s">
        <v>350</v>
      </c>
      <c r="D171" s="478"/>
      <c r="E171" s="478"/>
      <c r="F171" s="478"/>
      <c r="G171" s="478"/>
      <c r="H171" s="478"/>
      <c r="I171" s="478"/>
      <c r="J171" s="478"/>
      <c r="K171" s="478"/>
      <c r="L171" s="478"/>
      <c r="M171" s="479"/>
      <c r="N171" s="24" t="s">
        <v>351</v>
      </c>
      <c r="O171" s="49"/>
    </row>
    <row r="172" spans="2:15" s="3" customFormat="1" ht="15.6" x14ac:dyDescent="0.3">
      <c r="B172" s="48"/>
      <c r="C172" s="14">
        <v>1</v>
      </c>
      <c r="D172" s="469"/>
      <c r="E172" s="470"/>
      <c r="F172" s="470"/>
      <c r="G172" s="470"/>
      <c r="H172" s="470"/>
      <c r="I172" s="470"/>
      <c r="J172" s="470"/>
      <c r="K172" s="470"/>
      <c r="L172" s="470"/>
      <c r="M172" s="471"/>
      <c r="N172" s="189"/>
      <c r="O172" s="49"/>
    </row>
    <row r="173" spans="2:15" s="3" customFormat="1" ht="15.6" x14ac:dyDescent="0.3">
      <c r="B173" s="48"/>
      <c r="C173" s="15">
        <v>2</v>
      </c>
      <c r="D173" s="469"/>
      <c r="E173" s="470"/>
      <c r="F173" s="470"/>
      <c r="G173" s="470"/>
      <c r="H173" s="470"/>
      <c r="I173" s="470"/>
      <c r="J173" s="470"/>
      <c r="K173" s="470"/>
      <c r="L173" s="470"/>
      <c r="M173" s="471"/>
      <c r="N173" s="189"/>
      <c r="O173" s="49"/>
    </row>
    <row r="174" spans="2:15" s="3" customFormat="1" ht="15.6" x14ac:dyDescent="0.3">
      <c r="B174" s="48"/>
      <c r="C174" s="15">
        <v>3</v>
      </c>
      <c r="D174" s="469"/>
      <c r="E174" s="470"/>
      <c r="F174" s="470"/>
      <c r="G174" s="470"/>
      <c r="H174" s="470"/>
      <c r="I174" s="470"/>
      <c r="J174" s="470"/>
      <c r="K174" s="470"/>
      <c r="L174" s="470"/>
      <c r="M174" s="471"/>
      <c r="N174" s="189"/>
      <c r="O174" s="49"/>
    </row>
    <row r="175" spans="2:15" s="3" customFormat="1" ht="15.6" x14ac:dyDescent="0.3">
      <c r="B175" s="48"/>
      <c r="C175" s="15">
        <v>4</v>
      </c>
      <c r="D175" s="469"/>
      <c r="E175" s="470"/>
      <c r="F175" s="470"/>
      <c r="G175" s="470"/>
      <c r="H175" s="470"/>
      <c r="I175" s="470"/>
      <c r="J175" s="470"/>
      <c r="K175" s="470"/>
      <c r="L175" s="470"/>
      <c r="M175" s="471"/>
      <c r="N175" s="189"/>
      <c r="O175" s="49"/>
    </row>
    <row r="176" spans="2:15" s="3" customFormat="1" ht="15.6" x14ac:dyDescent="0.3">
      <c r="B176" s="48"/>
      <c r="C176" s="15">
        <v>5</v>
      </c>
      <c r="D176" s="469"/>
      <c r="E176" s="470"/>
      <c r="F176" s="470"/>
      <c r="G176" s="470"/>
      <c r="H176" s="470"/>
      <c r="I176" s="470"/>
      <c r="J176" s="470"/>
      <c r="K176" s="470"/>
      <c r="L176" s="470"/>
      <c r="M176" s="471"/>
      <c r="N176" s="189"/>
      <c r="O176" s="49"/>
    </row>
    <row r="177" spans="2:15" s="3" customFormat="1" ht="15.6" x14ac:dyDescent="0.3">
      <c r="B177" s="48"/>
      <c r="C177" s="15">
        <v>6</v>
      </c>
      <c r="D177" s="469"/>
      <c r="E177" s="470"/>
      <c r="F177" s="470"/>
      <c r="G177" s="470"/>
      <c r="H177" s="470"/>
      <c r="I177" s="470"/>
      <c r="J177" s="470"/>
      <c r="K177" s="470"/>
      <c r="L177" s="470"/>
      <c r="M177" s="471"/>
      <c r="N177" s="189"/>
      <c r="O177" s="49"/>
    </row>
    <row r="178" spans="2:15" s="3" customFormat="1" ht="15.6" x14ac:dyDescent="0.3">
      <c r="B178" s="48"/>
      <c r="C178" s="15">
        <v>7</v>
      </c>
      <c r="D178" s="469"/>
      <c r="E178" s="470"/>
      <c r="F178" s="470"/>
      <c r="G178" s="470"/>
      <c r="H178" s="470"/>
      <c r="I178" s="470"/>
      <c r="J178" s="470"/>
      <c r="K178" s="470"/>
      <c r="L178" s="470"/>
      <c r="M178" s="471"/>
      <c r="N178" s="189"/>
      <c r="O178" s="49"/>
    </row>
    <row r="179" spans="2:15" s="3" customFormat="1" ht="15.6" x14ac:dyDescent="0.3">
      <c r="B179" s="48"/>
      <c r="C179" s="15">
        <v>8</v>
      </c>
      <c r="D179" s="469"/>
      <c r="E179" s="470"/>
      <c r="F179" s="470"/>
      <c r="G179" s="470"/>
      <c r="H179" s="470"/>
      <c r="I179" s="470"/>
      <c r="J179" s="470"/>
      <c r="K179" s="470"/>
      <c r="L179" s="470"/>
      <c r="M179" s="471"/>
      <c r="N179" s="189"/>
      <c r="O179" s="49"/>
    </row>
    <row r="180" spans="2:15" s="3" customFormat="1" ht="25.2" customHeight="1" x14ac:dyDescent="0.3">
      <c r="B180" s="48"/>
      <c r="C180" s="465"/>
      <c r="D180" s="465"/>
      <c r="E180" s="465"/>
      <c r="F180" s="225"/>
      <c r="G180" s="225"/>
      <c r="H180" s="225"/>
      <c r="I180" s="225"/>
      <c r="J180" s="225"/>
      <c r="K180" s="225"/>
      <c r="L180" s="225"/>
      <c r="M180" s="225"/>
      <c r="N180" s="225"/>
      <c r="O180" s="49"/>
    </row>
    <row r="181" spans="2:15" s="3" customFormat="1" ht="15.6" x14ac:dyDescent="0.3">
      <c r="B181" s="48"/>
      <c r="C181" s="464" t="s">
        <v>352</v>
      </c>
      <c r="D181" s="464"/>
      <c r="E181" s="464"/>
      <c r="F181" s="464"/>
      <c r="G181" s="464"/>
      <c r="H181" s="464"/>
      <c r="I181" s="464"/>
      <c r="J181" s="464"/>
      <c r="K181" s="464"/>
      <c r="L181" s="464"/>
      <c r="M181" s="464"/>
      <c r="N181" s="464"/>
      <c r="O181" s="49"/>
    </row>
    <row r="182" spans="2:15" s="3" customFormat="1" ht="15.6" x14ac:dyDescent="0.3">
      <c r="B182" s="48"/>
      <c r="C182" s="465"/>
      <c r="D182" s="465"/>
      <c r="E182" s="465"/>
      <c r="F182" s="225"/>
      <c r="G182" s="225"/>
      <c r="H182" s="225"/>
      <c r="I182" s="225"/>
      <c r="J182" s="225"/>
      <c r="K182" s="225"/>
      <c r="L182" s="225"/>
      <c r="M182" s="225"/>
      <c r="N182" s="225"/>
      <c r="O182" s="49"/>
    </row>
    <row r="183" spans="2:15" s="3" customFormat="1" ht="15.6" x14ac:dyDescent="0.3">
      <c r="B183" s="48"/>
      <c r="C183" s="225" t="s">
        <v>353</v>
      </c>
      <c r="D183" s="225"/>
      <c r="E183" s="225"/>
      <c r="F183" s="225"/>
      <c r="G183" s="225"/>
      <c r="H183" s="225"/>
      <c r="I183" s="225"/>
      <c r="J183" s="225"/>
      <c r="K183" s="225"/>
      <c r="L183" s="225"/>
      <c r="M183" s="225"/>
      <c r="N183" s="225"/>
      <c r="O183" s="49"/>
    </row>
    <row r="184" spans="2:15" s="3" customFormat="1" ht="15.6" x14ac:dyDescent="0.3">
      <c r="B184" s="48"/>
      <c r="C184" s="448"/>
      <c r="D184" s="449"/>
      <c r="E184" s="449"/>
      <c r="F184" s="449"/>
      <c r="G184" s="449"/>
      <c r="H184" s="449"/>
      <c r="I184" s="449"/>
      <c r="J184" s="449"/>
      <c r="K184" s="449"/>
      <c r="L184" s="449"/>
      <c r="M184" s="449"/>
      <c r="N184" s="450"/>
      <c r="O184" s="49"/>
    </row>
    <row r="185" spans="2:15" s="3" customFormat="1" ht="15.6" x14ac:dyDescent="0.3">
      <c r="B185" s="48"/>
      <c r="C185" s="451"/>
      <c r="D185" s="452"/>
      <c r="E185" s="452"/>
      <c r="F185" s="452"/>
      <c r="G185" s="452"/>
      <c r="H185" s="452"/>
      <c r="I185" s="452"/>
      <c r="J185" s="452"/>
      <c r="K185" s="452"/>
      <c r="L185" s="452"/>
      <c r="M185" s="452"/>
      <c r="N185" s="453"/>
      <c r="O185" s="49"/>
    </row>
    <row r="186" spans="2:15" s="3" customFormat="1" ht="15.6" x14ac:dyDescent="0.3">
      <c r="B186" s="48"/>
      <c r="C186" s="454"/>
      <c r="D186" s="455"/>
      <c r="E186" s="455"/>
      <c r="F186" s="455"/>
      <c r="G186" s="455"/>
      <c r="H186" s="455"/>
      <c r="I186" s="455"/>
      <c r="J186" s="455"/>
      <c r="K186" s="455"/>
      <c r="L186" s="455"/>
      <c r="M186" s="455"/>
      <c r="N186" s="456"/>
      <c r="O186" s="49"/>
    </row>
    <row r="187" spans="2:15" s="3" customFormat="1" ht="15.6" x14ac:dyDescent="0.3">
      <c r="B187" s="48"/>
      <c r="C187" s="465"/>
      <c r="D187" s="465"/>
      <c r="E187" s="465"/>
      <c r="F187" s="225"/>
      <c r="G187" s="225"/>
      <c r="H187" s="225"/>
      <c r="I187" s="225"/>
      <c r="J187" s="225"/>
      <c r="K187" s="225"/>
      <c r="L187" s="225"/>
      <c r="M187" s="225"/>
      <c r="N187" s="225"/>
      <c r="O187" s="49"/>
    </row>
    <row r="188" spans="2:15" s="3" customFormat="1" ht="15.6" x14ac:dyDescent="0.3">
      <c r="B188" s="48"/>
      <c r="C188" s="225" t="s">
        <v>354</v>
      </c>
      <c r="D188" s="225"/>
      <c r="E188" s="225"/>
      <c r="F188" s="225"/>
      <c r="G188" s="225"/>
      <c r="H188" s="225"/>
      <c r="I188" s="225"/>
      <c r="J188" s="225"/>
      <c r="K188" s="225"/>
      <c r="L188" s="225"/>
      <c r="M188" s="225"/>
      <c r="N188" s="225"/>
      <c r="O188" s="49"/>
    </row>
    <row r="189" spans="2:15" s="3" customFormat="1" ht="15.6" x14ac:dyDescent="0.3">
      <c r="B189" s="48"/>
      <c r="C189" s="448"/>
      <c r="D189" s="449"/>
      <c r="E189" s="449"/>
      <c r="F189" s="449"/>
      <c r="G189" s="449"/>
      <c r="H189" s="449"/>
      <c r="I189" s="449"/>
      <c r="J189" s="449"/>
      <c r="K189" s="449"/>
      <c r="L189" s="449"/>
      <c r="M189" s="449"/>
      <c r="N189" s="450"/>
      <c r="O189" s="49"/>
    </row>
    <row r="190" spans="2:15" s="3" customFormat="1" ht="15.6" x14ac:dyDescent="0.3">
      <c r="B190" s="48"/>
      <c r="C190" s="451"/>
      <c r="D190" s="452"/>
      <c r="E190" s="452"/>
      <c r="F190" s="452"/>
      <c r="G190" s="452"/>
      <c r="H190" s="452"/>
      <c r="I190" s="452"/>
      <c r="J190" s="452"/>
      <c r="K190" s="452"/>
      <c r="L190" s="452"/>
      <c r="M190" s="452"/>
      <c r="N190" s="453"/>
      <c r="O190" s="49"/>
    </row>
    <row r="191" spans="2:15" s="3" customFormat="1" ht="15.6" x14ac:dyDescent="0.3">
      <c r="B191" s="48"/>
      <c r="C191" s="454"/>
      <c r="D191" s="455"/>
      <c r="E191" s="455"/>
      <c r="F191" s="455"/>
      <c r="G191" s="455"/>
      <c r="H191" s="455"/>
      <c r="I191" s="455"/>
      <c r="J191" s="455"/>
      <c r="K191" s="455"/>
      <c r="L191" s="455"/>
      <c r="M191" s="455"/>
      <c r="N191" s="456"/>
      <c r="O191" s="49"/>
    </row>
    <row r="192" spans="2:15" s="3" customFormat="1" ht="15.6" x14ac:dyDescent="0.3">
      <c r="B192" s="48"/>
      <c r="C192" s="465"/>
      <c r="D192" s="465"/>
      <c r="E192" s="465"/>
      <c r="F192" s="225"/>
      <c r="G192" s="225"/>
      <c r="H192" s="225"/>
      <c r="I192" s="225"/>
      <c r="J192" s="225"/>
      <c r="K192" s="225"/>
      <c r="L192" s="225"/>
      <c r="M192" s="225"/>
      <c r="N192" s="225"/>
      <c r="O192" s="49"/>
    </row>
    <row r="193" spans="2:15" s="3" customFormat="1" ht="15.6" x14ac:dyDescent="0.3">
      <c r="B193" s="48"/>
      <c r="C193" s="466" t="s">
        <v>355</v>
      </c>
      <c r="D193" s="466"/>
      <c r="E193" s="466"/>
      <c r="F193" s="466"/>
      <c r="G193" s="466"/>
      <c r="H193" s="466"/>
      <c r="I193" s="466"/>
      <c r="J193" s="466"/>
      <c r="K193" s="466"/>
      <c r="L193" s="466"/>
      <c r="M193" s="466"/>
      <c r="N193" s="466"/>
      <c r="O193" s="49"/>
    </row>
    <row r="194" spans="2:15" s="3" customFormat="1" ht="15.6" x14ac:dyDescent="0.3">
      <c r="B194" s="48"/>
      <c r="C194" s="467"/>
      <c r="D194" s="467"/>
      <c r="E194" s="467"/>
      <c r="F194" s="467"/>
      <c r="G194" s="467"/>
      <c r="H194" s="467"/>
      <c r="I194" s="467"/>
      <c r="J194" s="467"/>
      <c r="K194" s="467"/>
      <c r="L194" s="467"/>
      <c r="M194" s="467"/>
      <c r="N194" s="467"/>
      <c r="O194" s="49"/>
    </row>
    <row r="195" spans="2:15" s="3" customFormat="1" ht="15.6" x14ac:dyDescent="0.3">
      <c r="B195" s="48"/>
      <c r="C195" s="448"/>
      <c r="D195" s="449"/>
      <c r="E195" s="449"/>
      <c r="F195" s="449"/>
      <c r="G195" s="449"/>
      <c r="H195" s="449"/>
      <c r="I195" s="449"/>
      <c r="J195" s="449"/>
      <c r="K195" s="449"/>
      <c r="L195" s="449"/>
      <c r="M195" s="449"/>
      <c r="N195" s="450"/>
      <c r="O195" s="49"/>
    </row>
    <row r="196" spans="2:15" s="3" customFormat="1" ht="15.6" x14ac:dyDescent="0.3">
      <c r="B196" s="48"/>
      <c r="C196" s="451"/>
      <c r="D196" s="452"/>
      <c r="E196" s="452"/>
      <c r="F196" s="452"/>
      <c r="G196" s="452"/>
      <c r="H196" s="452"/>
      <c r="I196" s="452"/>
      <c r="J196" s="452"/>
      <c r="K196" s="452"/>
      <c r="L196" s="452"/>
      <c r="M196" s="452"/>
      <c r="N196" s="453"/>
      <c r="O196" s="49"/>
    </row>
    <row r="197" spans="2:15" s="3" customFormat="1" ht="15.6" x14ac:dyDescent="0.3">
      <c r="B197" s="48"/>
      <c r="C197" s="454"/>
      <c r="D197" s="455"/>
      <c r="E197" s="455"/>
      <c r="F197" s="455"/>
      <c r="G197" s="455"/>
      <c r="H197" s="455"/>
      <c r="I197" s="455"/>
      <c r="J197" s="455"/>
      <c r="K197" s="455"/>
      <c r="L197" s="455"/>
      <c r="M197" s="455"/>
      <c r="N197" s="456"/>
      <c r="O197" s="49"/>
    </row>
    <row r="198" spans="2:15" s="3" customFormat="1" ht="16.2" thickBot="1" x14ac:dyDescent="0.35">
      <c r="B198" s="53"/>
      <c r="C198" s="54"/>
      <c r="D198" s="54"/>
      <c r="E198" s="54"/>
      <c r="F198" s="54"/>
      <c r="G198" s="54"/>
      <c r="H198" s="54"/>
      <c r="I198" s="54"/>
      <c r="J198" s="54"/>
      <c r="K198" s="54"/>
      <c r="L198" s="54"/>
      <c r="M198" s="54"/>
      <c r="N198" s="54"/>
      <c r="O198" s="55"/>
    </row>
    <row r="199" spans="2:15" ht="15" customHeight="1" thickTop="1" x14ac:dyDescent="0.3"/>
  </sheetData>
  <sheetProtection algorithmName="SHA-512" hashValue="nL9QCo7yxx0fkOCVU6Nw1TBVdyQ5/iYb9C3AnKELlJzChWKPiAYhSPNCFIEY93Oiw2Pqq8Pv90B7Ze8BWKT6UA==" saltValue="jKI6CnlkG2PyUmsiPNSVfA==" spinCount="100000" sheet="1" objects="1" scenarios="1"/>
  <mergeCells count="120">
    <mergeCell ref="C189:N191"/>
    <mergeCell ref="C192:E192"/>
    <mergeCell ref="C193:N194"/>
    <mergeCell ref="C195:N197"/>
    <mergeCell ref="D179:M179"/>
    <mergeCell ref="C180:E180"/>
    <mergeCell ref="C181:N181"/>
    <mergeCell ref="C182:E182"/>
    <mergeCell ref="C184:N186"/>
    <mergeCell ref="C187:E187"/>
    <mergeCell ref="D178:M178"/>
    <mergeCell ref="C166:N166"/>
    <mergeCell ref="C167:E167"/>
    <mergeCell ref="C168:N169"/>
    <mergeCell ref="C170:E170"/>
    <mergeCell ref="C171:M171"/>
    <mergeCell ref="D172:M172"/>
    <mergeCell ref="D173:M173"/>
    <mergeCell ref="D174:M174"/>
    <mergeCell ref="D175:M175"/>
    <mergeCell ref="D176:M176"/>
    <mergeCell ref="D177:M177"/>
    <mergeCell ref="C165:E165"/>
    <mergeCell ref="C146:E146"/>
    <mergeCell ref="C147:G147"/>
    <mergeCell ref="C152:N153"/>
    <mergeCell ref="C155:D155"/>
    <mergeCell ref="F155:N157"/>
    <mergeCell ref="C158:E158"/>
    <mergeCell ref="C161:N161"/>
    <mergeCell ref="C159:N159"/>
    <mergeCell ref="C163:D163"/>
    <mergeCell ref="F163:G163"/>
    <mergeCell ref="C164:D164"/>
    <mergeCell ref="F164:G164"/>
    <mergeCell ref="C149:G149"/>
    <mergeCell ref="I147:N147"/>
    <mergeCell ref="I149:N150"/>
    <mergeCell ref="C145:N145"/>
    <mergeCell ref="C122:N122"/>
    <mergeCell ref="C123:E123"/>
    <mergeCell ref="C124:N124"/>
    <mergeCell ref="C125:E125"/>
    <mergeCell ref="C126:N128"/>
    <mergeCell ref="C129:E129"/>
    <mergeCell ref="C130:N133"/>
    <mergeCell ref="C134:E134"/>
    <mergeCell ref="C135:N135"/>
    <mergeCell ref="C137:N139"/>
    <mergeCell ref="C141:N143"/>
    <mergeCell ref="C101:D101"/>
    <mergeCell ref="F101:N101"/>
    <mergeCell ref="F92:N94"/>
    <mergeCell ref="C99:D99"/>
    <mergeCell ref="F98:N98"/>
    <mergeCell ref="F99:N99"/>
    <mergeCell ref="C82:D82"/>
    <mergeCell ref="F82:N83"/>
    <mergeCell ref="F85:N87"/>
    <mergeCell ref="F90:N90"/>
    <mergeCell ref="C90:D90"/>
    <mergeCell ref="E119:N119"/>
    <mergeCell ref="C104:N104"/>
    <mergeCell ref="E108:N108"/>
    <mergeCell ref="E110:N110"/>
    <mergeCell ref="E111:N111"/>
    <mergeCell ref="E117:N117"/>
    <mergeCell ref="E118:N118"/>
    <mergeCell ref="E107:N107"/>
    <mergeCell ref="E109:N109"/>
    <mergeCell ref="E112:N113"/>
    <mergeCell ref="E114:N114"/>
    <mergeCell ref="E115:N116"/>
    <mergeCell ref="C35:N35"/>
    <mergeCell ref="C24:N24"/>
    <mergeCell ref="C37:D37"/>
    <mergeCell ref="F37:N37"/>
    <mergeCell ref="C39:D39"/>
    <mergeCell ref="F39:N40"/>
    <mergeCell ref="C48:D48"/>
    <mergeCell ref="C50:D50"/>
    <mergeCell ref="F50:N50"/>
    <mergeCell ref="F44:N44"/>
    <mergeCell ref="C46:D46"/>
    <mergeCell ref="F46:N46"/>
    <mergeCell ref="F77:N79"/>
    <mergeCell ref="C59:N59"/>
    <mergeCell ref="C61:D61"/>
    <mergeCell ref="J14:K14"/>
    <mergeCell ref="L14:M14"/>
    <mergeCell ref="C44:D44"/>
    <mergeCell ref="B2:O2"/>
    <mergeCell ref="B4:O4"/>
    <mergeCell ref="B6:H6"/>
    <mergeCell ref="I6:O6"/>
    <mergeCell ref="B8:O11"/>
    <mergeCell ref="J15:K15"/>
    <mergeCell ref="L15:M15"/>
    <mergeCell ref="J16:K16"/>
    <mergeCell ref="L16:M16"/>
    <mergeCell ref="J17:K17"/>
    <mergeCell ref="L17:M17"/>
    <mergeCell ref="C42:N42"/>
    <mergeCell ref="J18:K18"/>
    <mergeCell ref="L18:M18"/>
    <mergeCell ref="C20:N20"/>
    <mergeCell ref="C21:N23"/>
    <mergeCell ref="C25:N29"/>
    <mergeCell ref="C30:N33"/>
    <mergeCell ref="C57:N57"/>
    <mergeCell ref="F48:N48"/>
    <mergeCell ref="F61:N61"/>
    <mergeCell ref="F68:N68"/>
    <mergeCell ref="C75:D75"/>
    <mergeCell ref="F75:N75"/>
    <mergeCell ref="F63:N65"/>
    <mergeCell ref="F70:N72"/>
    <mergeCell ref="C68:D68"/>
    <mergeCell ref="C52:D52"/>
    <mergeCell ref="F52:N52"/>
  </mergeCells>
  <conditionalFormatting sqref="A1:XFD1048576">
    <cfRule type="expression" dxfId="10" priority="1">
      <formula>Auspice="Commercial"</formula>
    </cfRule>
  </conditionalFormatting>
  <conditionalFormatting sqref="F63:N65">
    <cfRule type="expression" dxfId="9" priority="4">
      <formula>$C61="No"</formula>
    </cfRule>
  </conditionalFormatting>
  <conditionalFormatting sqref="F70:N72">
    <cfRule type="expression" dxfId="8" priority="6">
      <formula>$C68="No"</formula>
    </cfRule>
  </conditionalFormatting>
  <conditionalFormatting sqref="F77:N79">
    <cfRule type="expression" dxfId="7" priority="8">
      <formula>$C75="No"</formula>
    </cfRule>
  </conditionalFormatting>
  <conditionalFormatting sqref="F85:N87">
    <cfRule type="expression" dxfId="6" priority="10">
      <formula>$C82="No"</formula>
    </cfRule>
  </conditionalFormatting>
  <conditionalFormatting sqref="F92:N94">
    <cfRule type="expression" dxfId="5" priority="104">
      <formula>$C90="No"</formula>
    </cfRule>
  </conditionalFormatting>
  <dataValidations count="2">
    <dataValidation type="list" allowBlank="1" showInputMessage="1" showErrorMessage="1" sqref="I163" xr:uid="{DE4AD040-9EFB-41DB-81FF-656D9ABB26B6}">
      <formula1>INDIRECT($F$163)</formula1>
    </dataValidation>
    <dataValidation type="list" allowBlank="1" showInputMessage="1" showErrorMessage="1" sqref="C163:D163" xr:uid="{4E7157BE-5F68-485B-9130-BCB9F30768E4}">
      <formula1>"2025,2026"</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C97F947-3808-410B-94E0-4F629935B108}">
          <x14:formula1>
            <xm:f>Dropdowns!$H$17:$S$17</xm:f>
          </x14:formula1>
          <xm:sqref>F163:G163</xm:sqref>
        </x14:dataValidation>
        <x14:dataValidation type="list" allowBlank="1" showInputMessage="1" showErrorMessage="1" xr:uid="{2CD177C6-9D41-4B73-BC04-DAD7E19DB8B1}">
          <x14:formula1>
            <xm:f>Dropdowns!$B$48:$B$49</xm:f>
          </x14:formula1>
          <xm:sqref>C37:D37 C39:D39 C48:D48 C50:D50 C46:D46 C44:D44 C52:D52 C61:D61 C68:D68 C75:D75 C82:D82 C90:D90 C99:D99 C101:D101</xm:sqref>
        </x14:dataValidation>
        <x14:dataValidation type="list" allowBlank="1" showInputMessage="1" showErrorMessage="1" xr:uid="{D03C45C5-4902-4941-8B8F-73FF1E2761DB}">
          <x14:formula1>
            <xm:f>Dropdowns!$C$48</xm:f>
          </x14:formula1>
          <xm:sqref>C155:D155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ROP Excel" ma:contentTypeID="0x010100DF4B35BAC0411AAD2A11D7CB3FAADABC00302608754ACBF14E9FCE3755CACEEB42" ma:contentTypeVersion="24" ma:contentTypeDescription="Basis of all company Excel documents." ma:contentTypeScope="" ma:versionID="392a5b09fad7c6da6cea2919b091be84">
  <xsd:schema xmlns:xsd="http://www.w3.org/2001/XMLSchema" xmlns:xs="http://www.w3.org/2001/XMLSchema" xmlns:p="http://schemas.microsoft.com/office/2006/metadata/properties" xmlns:ns2="11d9f893-bd86-46aa-b08f-804e88ddfc82" xmlns:ns3="4f1664f0-7c55-451b-a6d9-93e8473fc903" targetNamespace="http://schemas.microsoft.com/office/2006/metadata/properties" ma:root="true" ma:fieldsID="c20e7d40bdc30d2a95243485e2347d7e" ns2:_="" ns3:_="">
    <xsd:import namespace="11d9f893-bd86-46aa-b08f-804e88ddfc82"/>
    <xsd:import namespace="4f1664f0-7c55-451b-a6d9-93e8473fc903"/>
    <xsd:element name="properties">
      <xsd:complexType>
        <xsd:sequence>
          <xsd:element name="documentManagement">
            <xsd:complexType>
              <xsd:all>
                <xsd:element ref="ns2:_dlc_DocId" minOccurs="0"/>
                <xsd:element ref="ns2:_dlc_DocIdUrl" minOccurs="0"/>
                <xsd:element ref="ns2:_dlc_DocIdPersistId" minOccurs="0"/>
                <xsd:element ref="ns2:b84c496a5d0b4e848eae240e679f45e7" minOccurs="0"/>
                <xsd:element ref="ns2:TaxCatchAll" minOccurs="0"/>
                <xsd:element ref="ns2:TaxCatchAllLabel" minOccurs="0"/>
                <xsd:element ref="ns2:oaba50052a024fb29595ecca5fbbaa4e" minOccurs="0"/>
                <xsd:element ref="ns2:d4d6d7f2852d41a09afacf0336fedee9" minOccurs="0"/>
                <xsd:element ref="ns2:if2ef2b6bf4346d0a9a60e9784f95a0d" minOccurs="0"/>
                <xsd:element ref="ns2:i7c7954a6da6485baed72bf62adc9a98" minOccurs="0"/>
                <xsd:element ref="ns2:i09ce8ea77e04d5b937fa0a29b257c75" minOccurs="0"/>
                <xsd:element ref="ns2:SIZADate" minOccurs="0"/>
                <xsd:element ref="ns2:SIZASubject" minOccurs="0"/>
                <xsd:element ref="ns2:SIZAAuthor" minOccurs="0"/>
                <xsd:element ref="ns2:c816cc0c51d043a4907164997a81cf13" minOccurs="0"/>
                <xsd:element ref="ns2:leed0c44d2ac42d791805961a1e6b6e0" minOccurs="0"/>
                <xsd:element ref="ns2:SIZARecordsEventDate" minOccurs="0"/>
                <xsd:element ref="ns3:lcf76f155ced4ddcb4097134ff3c332f" minOccurs="0"/>
                <xsd:element ref="ns3:Provider_x002f_SiteName" minOccurs="0"/>
                <xsd:element ref="ns3:EYSCaseload" minOccurs="0"/>
                <xsd:element ref="ns3:ReviewArea" minOccurs="0"/>
                <xsd:element ref="ns3:NumberofSpacesRequested" minOccurs="0"/>
                <xsd:element ref="ns3:Signature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9f893-bd86-46aa-b08f-804e88ddfc8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b84c496a5d0b4e848eae240e679f45e7" ma:index="11" nillable="true" ma:taxonomy="true" ma:internalName="b84c496a5d0b4e848eae240e679f45e7" ma:taxonomyFieldName="SIZADepartment" ma:displayName="Department" ma:readOnly="false" ma:default="1;#Human Services|118fdf37-3eb0-4f3d-9794-08c6dc12769c" ma:fieldId="{b84c496a-5d0b-4e84-8eae-240e679f45e7}" ma:sspId="fa93b17b-eca5-4df2-9431-61ba77a6f1f7" ma:termSetId="60320ae7-a7b2-4969-932f-f2bb791727f2"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c5744e7-42d4-4370-8f94-a02cbeb9f97b}" ma:internalName="TaxCatchAll" ma:showField="CatchAllData" ma:web="11d9f893-bd86-46aa-b08f-804e88ddfc8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c5744e7-42d4-4370-8f94-a02cbeb9f97b}" ma:internalName="TaxCatchAllLabel" ma:readOnly="true" ma:showField="CatchAllDataLabel" ma:web="11d9f893-bd86-46aa-b08f-804e88ddfc82">
      <xsd:complexType>
        <xsd:complexContent>
          <xsd:extension base="dms:MultiChoiceLookup">
            <xsd:sequence>
              <xsd:element name="Value" type="dms:Lookup" maxOccurs="unbounded" minOccurs="0" nillable="true"/>
            </xsd:sequence>
          </xsd:extension>
        </xsd:complexContent>
      </xsd:complexType>
    </xsd:element>
    <xsd:element name="oaba50052a024fb29595ecca5fbbaa4e" ma:index="15" nillable="true" ma:taxonomy="true" ma:internalName="oaba50052a024fb29595ecca5fbbaa4e" ma:taxonomyFieldName="SIZADivision" ma:displayName="Division" ma:readOnly="false" ma:default="2;#Early Years and Child Care Services|ce06aa10-9999-42e6-922f-4e4b46a41053" ma:fieldId="{8aba5005-2a02-4fb2-9595-ecca5fbbaa4e}" ma:sspId="fa93b17b-eca5-4df2-9431-61ba77a6f1f7" ma:termSetId="b837b880-3aa0-41f7-886b-2a1389d416d0" ma:anchorId="00000000-0000-0000-0000-000000000000" ma:open="false" ma:isKeyword="false">
      <xsd:complexType>
        <xsd:sequence>
          <xsd:element ref="pc:Terms" minOccurs="0" maxOccurs="1"/>
        </xsd:sequence>
      </xsd:complexType>
    </xsd:element>
    <xsd:element name="d4d6d7f2852d41a09afacf0336fedee9" ma:index="17" nillable="true" ma:taxonomy="true" ma:internalName="d4d6d7f2852d41a09afacf0336fedee9" ma:taxonomyFieldName="SIZASection" ma:displayName="Section" ma:readOnly="false" ma:default="3;#Early Learning and Child Care Services|f20bb475-eba7-490d-998b-2d872e05fa57" ma:fieldId="{d4d6d7f2-852d-41a0-9afa-cf0336fedee9}" ma:sspId="fa93b17b-eca5-4df2-9431-61ba77a6f1f7" ma:termSetId="11c1e720-e982-466a-aacd-09d4c23fdbc0" ma:anchorId="00000000-0000-0000-0000-000000000000" ma:open="false" ma:isKeyword="false">
      <xsd:complexType>
        <xsd:sequence>
          <xsd:element ref="pc:Terms" minOccurs="0" maxOccurs="1"/>
        </xsd:sequence>
      </xsd:complexType>
    </xsd:element>
    <xsd:element name="if2ef2b6bf4346d0a9a60e9784f95a0d" ma:index="19" nillable="true" ma:taxonomy="true" ma:internalName="if2ef2b6bf4346d0a9a60e9784f95a0d" ma:taxonomyFieldName="SIZAService" ma:displayName="Service" ma:readOnly="false" ma:fieldId="{2f2ef2b6-bf43-46d0-a9a6-0e9784f95a0d}" ma:sspId="fa93b17b-eca5-4df2-9431-61ba77a6f1f7" ma:termSetId="b77d1e8a-5db7-483c-9b23-740035cc05a6" ma:anchorId="00000000-0000-0000-0000-000000000000" ma:open="false" ma:isKeyword="false">
      <xsd:complexType>
        <xsd:sequence>
          <xsd:element ref="pc:Terms" minOccurs="0" maxOccurs="1"/>
        </xsd:sequence>
      </xsd:complexType>
    </xsd:element>
    <xsd:element name="i7c7954a6da6485baed72bf62adc9a98" ma:index="21" nillable="true" ma:taxonomy="true" ma:internalName="i7c7954a6da6485baed72bf62adc9a98" ma:taxonomyFieldName="SIZADocumentType" ma:displayName="Document Type" ma:readOnly="false" ma:fieldId="{27c7954a-6da6-485b-aed7-2bf62adc9a98}" ma:sspId="fa93b17b-eca5-4df2-9431-61ba77a6f1f7" ma:termSetId="a30e0fc5-ef8a-411d-ac18-85e301421e76" ma:anchorId="00000000-0000-0000-0000-000000000000" ma:open="false" ma:isKeyword="false">
      <xsd:complexType>
        <xsd:sequence>
          <xsd:element ref="pc:Terms" minOccurs="0" maxOccurs="1"/>
        </xsd:sequence>
      </xsd:complexType>
    </xsd:element>
    <xsd:element name="i09ce8ea77e04d5b937fa0a29b257c75" ma:index="23" nillable="true" ma:taxonomy="true" ma:internalName="i09ce8ea77e04d5b937fa0a29b257c75" ma:taxonomyFieldName="SIZADocumentSubType" ma:displayName="Document SubType" ma:readOnly="false" ma:fieldId="{209ce8ea-77e0-4d5b-937f-a0a29b257c75}" ma:sspId="fa93b17b-eca5-4df2-9431-61ba77a6f1f7" ma:termSetId="9ba2e993-e3a4-40d4-af48-5ac0b9f0db0c" ma:anchorId="00000000-0000-0000-0000-000000000000" ma:open="false" ma:isKeyword="false">
      <xsd:complexType>
        <xsd:sequence>
          <xsd:element ref="pc:Terms" minOccurs="0" maxOccurs="1"/>
        </xsd:sequence>
      </xsd:complexType>
    </xsd:element>
    <xsd:element name="SIZADate" ma:index="25" nillable="true" ma:displayName="Date Requested" ma:default="[today]" ma:description="The date of the document." ma:format="DateOnly" ma:internalName="SIZADate" ma:readOnly="false">
      <xsd:simpleType>
        <xsd:restriction base="dms:DateTime"/>
      </xsd:simpleType>
    </xsd:element>
    <xsd:element name="SIZASubject" ma:index="26" nillable="true" ma:displayName="Subject" ma:description="The subject of the document." ma:internalName="SIZASubject" ma:readOnly="false">
      <xsd:simpleType>
        <xsd:restriction base="dms:Text"/>
      </xsd:simpleType>
    </xsd:element>
    <xsd:element name="SIZAAuthor" ma:index="27" nillable="true" ma:displayName="Author" ma:description="The author of the document." ma:internalName="SIZA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816cc0c51d043a4907164997a81cf13" ma:index="28" nillable="true" ma:taxonomy="true" ma:internalName="c816cc0c51d043a4907164997a81cf13" ma:taxonomyFieldName="SIZAKeywords" ma:displayName="Additional Tags" ma:readOnly="false" ma:fieldId="{c816cc0c-51d0-43a4-9071-64997a81cf13}" ma:sspId="fa93b17b-eca5-4df2-9431-61ba77a6f1f7" ma:termSetId="c9229c1c-9cd4-4e27-a7aa-176e35bc250b" ma:anchorId="00000000-0000-0000-0000-000000000000" ma:open="false" ma:isKeyword="false">
      <xsd:complexType>
        <xsd:sequence>
          <xsd:element ref="pc:Terms" minOccurs="0" maxOccurs="1"/>
        </xsd:sequence>
      </xsd:complexType>
    </xsd:element>
    <xsd:element name="leed0c44d2ac42d791805961a1e6b6e0" ma:index="30" nillable="true" ma:taxonomy="true" ma:internalName="leed0c44d2ac42d791805961a1e6b6e0" ma:taxonomyFieldName="SIZARecordClassification" ma:displayName="Records Classification" ma:readOnly="false" ma:fieldId="{5eed0c44-d2ac-42d7-9180-5961a1e6b6e0}" ma:sspId="fa93b17b-eca5-4df2-9431-61ba77a6f1f7" ma:termSetId="4de2fedc-4bea-4300-87fb-a9dd50186fcb" ma:anchorId="00000000-0000-0000-0000-000000000000" ma:open="false" ma:isKeyword="false">
      <xsd:complexType>
        <xsd:sequence>
          <xsd:element ref="pc:Terms" minOccurs="0" maxOccurs="1"/>
        </xsd:sequence>
      </xsd:complexType>
    </xsd:element>
    <xsd:element name="SIZARecordsEventDate" ma:index="32" nillable="true" ma:displayName="Records Event Date" ma:description="Records Event Date" ma:internalName="SIZARecordsEven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f1664f0-7c55-451b-a6d9-93e8473fc903" elementFormDefault="qualified">
    <xsd:import namespace="http://schemas.microsoft.com/office/2006/documentManagement/types"/>
    <xsd:import namespace="http://schemas.microsoft.com/office/infopath/2007/PartnerControls"/>
    <xsd:element name="lcf76f155ced4ddcb4097134ff3c332f" ma:index="33" nillable="true" ma:displayName="Image Tags_0" ma:hidden="true" ma:internalName="lcf76f155ced4ddcb4097134ff3c332f">
      <xsd:simpleType>
        <xsd:restriction base="dms:Note"/>
      </xsd:simpleType>
    </xsd:element>
    <xsd:element name="Provider_x002f_SiteName" ma:index="34" nillable="true" ma:displayName="Provider/Site Name" ma:description="Name of Site or HO requesting Change" ma:format="Dropdown" ma:internalName="Provider_x002f_SiteName">
      <xsd:simpleType>
        <xsd:restriction base="dms:Text">
          <xsd:maxLength value="255"/>
        </xsd:restriction>
      </xsd:simpleType>
    </xsd:element>
    <xsd:element name="EYSCaseload" ma:index="35" nillable="true" ma:displayName="EYS Caseload" ma:format="Dropdown" ma:list="UserInfo" ma:SharePointGroup="0" ma:internalName="EYSCaselo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Area" ma:index="36" nillable="true" ma:displayName="Review Area" ma:format="Dropdown" ma:internalName="ReviewArea">
      <xsd:simpleType>
        <xsd:restriction base="dms:Choice">
          <xsd:enumeration value="Brampton Bramalea"/>
          <xsd:enumeration value="Brampton Centre"/>
          <xsd:enumeration value="Mississauga - Cooksville"/>
          <xsd:enumeration value="Mississauga - Valley"/>
          <xsd:enumeration value="Mississauga East"/>
          <xsd:enumeration value="Brampton Northwest"/>
          <xsd:enumeration value="Mississauga - East Credit"/>
          <xsd:enumeration value="Mississauga - Port Credit"/>
          <xsd:enumeration value="Mississauga West - Meadowvale"/>
          <xsd:enumeration value="Brampton Southeast"/>
          <xsd:enumeration value="Brampton Southwest"/>
          <xsd:enumeration value="Caledon Southeast"/>
          <xsd:enumeration value="Caledon Southwest"/>
          <xsd:enumeration value="Brampton - Heart Lake"/>
          <xsd:enumeration value="Brampton - Peel Village"/>
          <xsd:enumeration value="Brampton - Snelgrove"/>
          <xsd:enumeration value="Brampton - Springdale"/>
          <xsd:enumeration value="Brampton - Castlemore"/>
          <xsd:enumeration value="Caledon North"/>
          <xsd:enumeration value="Mississauga - Clarkson"/>
          <xsd:enumeration value="Mississauga - Erin Mills"/>
          <xsd:enumeration value="Mississauga - Malton"/>
          <xsd:enumeration value="Mississauga - Streetsville"/>
        </xsd:restriction>
      </xsd:simpleType>
    </xsd:element>
    <xsd:element name="NumberofSpacesRequested" ma:index="37" nillable="true" ma:displayName="Number of Spaces Requested" ma:decimals="0" ma:format="Dropdown" ma:internalName="NumberofSpacesRequested" ma:percentage="FALSE">
      <xsd:simpleType>
        <xsd:restriction base="dms:Number"/>
      </xsd:simpleType>
    </xsd:element>
    <xsd:element name="SignatureStatus" ma:index="38" nillable="true" ma:displayName="Signature Status" ma:format="RadioButtons" ma:internalName="SignatureStatus">
      <xsd:simpleType>
        <xsd:restriction base="dms:Choice">
          <xsd:enumeration value="Signed &amp; Approved"/>
          <xsd:enumeration value="Signed &amp; Denied"/>
          <xsd:enumeration value="Under Review"/>
          <xsd:enumeration value="Received - On Hold"/>
          <xsd:enumeration value="Signed - Not Confirm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11d9f893-bd86-46aa-b08f-804e88ddfc82">
      <Value>23</Value>
      <Value>2</Value>
      <Value>1</Value>
    </TaxCatchAll>
    <if2ef2b6bf4346d0a9a60e9784f95a0d xmlns="11d9f893-bd86-46aa-b08f-804e88ddfc82">
      <Terms xmlns="http://schemas.microsoft.com/office/infopath/2007/PartnerControls"/>
    </if2ef2b6bf4346d0a9a60e9784f95a0d>
    <SIZAAuthor xmlns="11d9f893-bd86-46aa-b08f-804e88ddfc82">
      <UserInfo>
        <DisplayName/>
        <AccountId xsi:nil="true"/>
        <AccountType/>
      </UserInfo>
    </SIZAAuthor>
    <d4d6d7f2852d41a09afacf0336fedee9 xmlns="11d9f893-bd86-46aa-b08f-804e88ddfc82">
      <Terms xmlns="http://schemas.microsoft.com/office/infopath/2007/PartnerControls">
        <TermInfo xmlns="http://schemas.microsoft.com/office/infopath/2007/PartnerControls">
          <TermName xmlns="http://schemas.microsoft.com/office/infopath/2007/PartnerControls">Funding and Program Administration</TermName>
          <TermId xmlns="http://schemas.microsoft.com/office/infopath/2007/PartnerControls">bc19dac2-fc19-4cc5-8059-845f9493924a</TermId>
        </TermInfo>
      </Terms>
    </d4d6d7f2852d41a09afacf0336fedee9>
    <SIZADate xmlns="11d9f893-bd86-46aa-b08f-804e88ddfc82" xsi:nil="true"/>
    <c816cc0c51d043a4907164997a81cf13 xmlns="11d9f893-bd86-46aa-b08f-804e88ddfc82">
      <Terms xmlns="http://schemas.microsoft.com/office/infopath/2007/PartnerControls"/>
    </c816cc0c51d043a4907164997a81cf13>
    <SIZARecordsEventDate xmlns="11d9f893-bd86-46aa-b08f-804e88ddfc82" xsi:nil="true"/>
    <b84c496a5d0b4e848eae240e679f45e7 xmlns="11d9f893-bd86-46aa-b08f-804e88ddfc82">
      <Terms xmlns="http://schemas.microsoft.com/office/infopath/2007/PartnerControls">
        <TermInfo xmlns="http://schemas.microsoft.com/office/infopath/2007/PartnerControls">
          <TermName xmlns="http://schemas.microsoft.com/office/infopath/2007/PartnerControls">Human Services</TermName>
          <TermId xmlns="http://schemas.microsoft.com/office/infopath/2007/PartnerControls">118fdf37-3eb0-4f3d-9794-08c6dc12769c</TermId>
        </TermInfo>
      </Terms>
    </b84c496a5d0b4e848eae240e679f45e7>
    <oaba50052a024fb29595ecca5fbbaa4e xmlns="11d9f893-bd86-46aa-b08f-804e88ddfc82">
      <Terms xmlns="http://schemas.microsoft.com/office/infopath/2007/PartnerControls">
        <TermInfo xmlns="http://schemas.microsoft.com/office/infopath/2007/PartnerControls">
          <TermName xmlns="http://schemas.microsoft.com/office/infopath/2007/PartnerControls">Early Years and Child Care Services</TermName>
          <TermId xmlns="http://schemas.microsoft.com/office/infopath/2007/PartnerControls">ce06aa10-9999-42e6-922f-4e4b46a41053</TermId>
        </TermInfo>
      </Terms>
    </oaba50052a024fb29595ecca5fbbaa4e>
    <leed0c44d2ac42d791805961a1e6b6e0 xmlns="11d9f893-bd86-46aa-b08f-804e88ddfc82">
      <Terms xmlns="http://schemas.microsoft.com/office/infopath/2007/PartnerControls"/>
    </leed0c44d2ac42d791805961a1e6b6e0>
    <i7c7954a6da6485baed72bf62adc9a98 xmlns="11d9f893-bd86-46aa-b08f-804e88ddfc82">
      <Terms xmlns="http://schemas.microsoft.com/office/infopath/2007/PartnerControls"/>
    </i7c7954a6da6485baed72bf62adc9a98>
    <i09ce8ea77e04d5b937fa0a29b257c75 xmlns="11d9f893-bd86-46aa-b08f-804e88ddfc82">
      <Terms xmlns="http://schemas.microsoft.com/office/infopath/2007/PartnerControls"/>
    </i09ce8ea77e04d5b937fa0a29b257c75>
    <SIZASubject xmlns="11d9f893-bd86-46aa-b08f-804e88ddfc82" xsi:nil="true"/>
    <lcf76f155ced4ddcb4097134ff3c332f xmlns="4f1664f0-7c55-451b-a6d9-93e8473fc903" xsi:nil="true"/>
    <_dlc_DocId xmlns="11d9f893-bd86-46aa-b08f-804e88ddfc82">EK2PYUXAVDV7-609078914-12371</_dlc_DocId>
    <_dlc_DocIdUrl xmlns="11d9f893-bd86-46aa-b08f-804e88ddfc82">
      <Url>https://peelregionca.sharepoint.com/teams/C25/_layouts/15/DocIdRedir.aspx?ID=EK2PYUXAVDV7-609078914-12371</Url>
      <Description>EK2PYUXAVDV7-609078914-12371</Description>
    </_dlc_DocIdUrl>
    <NumberofSpacesRequested xmlns="4f1664f0-7c55-451b-a6d9-93e8473fc903" xsi:nil="true"/>
    <Provider_x002f_SiteName xmlns="4f1664f0-7c55-451b-a6d9-93e8473fc903" xsi:nil="true"/>
    <EYSCaseload xmlns="4f1664f0-7c55-451b-a6d9-93e8473fc903">
      <UserInfo>
        <DisplayName/>
        <AccountId xsi:nil="true"/>
        <AccountType/>
      </UserInfo>
    </EYSCaseload>
    <ReviewArea xmlns="4f1664f0-7c55-451b-a6d9-93e8473fc903" xsi:nil="true"/>
    <SignatureStatus xmlns="4f1664f0-7c55-451b-a6d9-93e8473fc903" xsi:nil="true"/>
  </documentManagement>
</p:properties>
</file>

<file path=customXml/itemProps1.xml><?xml version="1.0" encoding="utf-8"?>
<ds:datastoreItem xmlns:ds="http://schemas.openxmlformats.org/officeDocument/2006/customXml" ds:itemID="{2085A21C-2DFF-4835-A94C-6CB08A441F33}">
  <ds:schemaRefs>
    <ds:schemaRef ds:uri="http://schemas.microsoft.com/sharepoint/v3/contenttype/forms"/>
  </ds:schemaRefs>
</ds:datastoreItem>
</file>

<file path=customXml/itemProps2.xml><?xml version="1.0" encoding="utf-8"?>
<ds:datastoreItem xmlns:ds="http://schemas.openxmlformats.org/officeDocument/2006/customXml" ds:itemID="{6A4B92A7-03EE-4222-81F5-4188C203F4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9f893-bd86-46aa-b08f-804e88ddfc82"/>
    <ds:schemaRef ds:uri="4f1664f0-7c55-451b-a6d9-93e8473fc9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DEBC2B-72AA-4701-85B5-7A3C4E9A513C}">
  <ds:schemaRefs>
    <ds:schemaRef ds:uri="http://schemas.microsoft.com/sharepoint/events"/>
  </ds:schemaRefs>
</ds:datastoreItem>
</file>

<file path=customXml/itemProps4.xml><?xml version="1.0" encoding="utf-8"?>
<ds:datastoreItem xmlns:ds="http://schemas.openxmlformats.org/officeDocument/2006/customXml" ds:itemID="{944549F4-CF25-46D9-BFB8-330980DF760B}">
  <ds:schemaRefs>
    <ds:schemaRef ds:uri="http://purl.org/dc/dcmitype/"/>
    <ds:schemaRef ds:uri="http://schemas.microsoft.com/office/2006/documentManagement/types"/>
    <ds:schemaRef ds:uri="http://purl.org/dc/elements/1.1/"/>
    <ds:schemaRef ds:uri="http://www.w3.org/XML/1998/namespace"/>
    <ds:schemaRef ds:uri="4f1664f0-7c55-451b-a6d9-93e8473fc903"/>
    <ds:schemaRef ds:uri="11d9f893-bd86-46aa-b08f-804e88ddfc82"/>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Metadata/LabelInfo.xml><?xml version="1.0" encoding="utf-8"?>
<clbl:labelList xmlns:clbl="http://schemas.microsoft.com/office/2020/mipLabelMetadata">
  <clbl:label id="{356f99f3-9d86-47a1-8203-3b41b1cb0c68}" enabled="0" method="" siteId="{356f99f3-9d86-47a1-8203-3b41b1cb0c6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23</vt:i4>
      </vt:variant>
    </vt:vector>
  </HeadingPairs>
  <TitlesOfParts>
    <vt:vector size="33" baseType="lpstr">
      <vt:lpstr>Dropdowns</vt:lpstr>
      <vt:lpstr>1. Program Description</vt:lpstr>
      <vt:lpstr>2. Provider Info</vt:lpstr>
      <vt:lpstr>3. Service &amp; Closure Days</vt:lpstr>
      <vt:lpstr>Cost-Based Funding Estimator</vt:lpstr>
      <vt:lpstr>4a. Financial Reporting</vt:lpstr>
      <vt:lpstr>4b. Definition Codes</vt:lpstr>
      <vt:lpstr>5a. Commercial Expansion Grant</vt:lpstr>
      <vt:lpstr>5b. Non-profit Expansion Grant</vt:lpstr>
      <vt:lpstr>Completeness Checklist</vt:lpstr>
      <vt:lpstr>April</vt:lpstr>
      <vt:lpstr>August</vt:lpstr>
      <vt:lpstr>Auspice</vt:lpstr>
      <vt:lpstr>CC_in_Peel</vt:lpstr>
      <vt:lpstr>CC_outside_Peel</vt:lpstr>
      <vt:lpstr>Commercial</vt:lpstr>
      <vt:lpstr>dd_Auspice</vt:lpstr>
      <vt:lpstr>December</vt:lpstr>
      <vt:lpstr>February</vt:lpstr>
      <vt:lpstr>FS_HO</vt:lpstr>
      <vt:lpstr>I_have_an_existing_child_care_centre_in_Peel</vt:lpstr>
      <vt:lpstr>January</vt:lpstr>
      <vt:lpstr>July</vt:lpstr>
      <vt:lpstr>June</vt:lpstr>
      <vt:lpstr>Licensing_Status</vt:lpstr>
      <vt:lpstr>March</vt:lpstr>
      <vt:lpstr>May</vt:lpstr>
      <vt:lpstr>My_existing_child_care_centre_is_enrolled_in_Peel_s_CWELCC_program</vt:lpstr>
      <vt:lpstr>My_existing_child_care_centre_is_not_currently_enrolled_in_Peel_s_CWELCC_program</vt:lpstr>
      <vt:lpstr>Non_profit</vt:lpstr>
      <vt:lpstr>November</vt:lpstr>
      <vt:lpstr>October</vt:lpstr>
      <vt:lpstr>September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Wong, Simon</dc:creator>
  <cp:keywords/>
  <dc:description/>
  <cp:lastModifiedBy>Gallivan, Claire</cp:lastModifiedBy>
  <cp:revision/>
  <cp:lastPrinted>2025-04-23T19:14:23Z</cp:lastPrinted>
  <dcterms:created xsi:type="dcterms:W3CDTF">2022-05-05T13:27:39Z</dcterms:created>
  <dcterms:modified xsi:type="dcterms:W3CDTF">2025-05-09T14:23:51Z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0x010100DF4B35BAC0411AAD2A11D7CB3FAADABC00302608754ACBF14E9FCE3755CACEEB42</vt:lpwstr>
  </property>
  <property fmtid="{D5CDD505-2E9C-101B-9397-08002B2CF9AE}" pid="3" name="SIZAService">
    <vt:lpwstr/>
  </property>
  <property fmtid="{D5CDD505-2E9C-101B-9397-08002B2CF9AE}" pid="4" name="SIZADocumentType">
    <vt:lpwstr/>
  </property>
  <property fmtid="{D5CDD505-2E9C-101B-9397-08002B2CF9AE}" pid="5" name="SIZADivision">
    <vt:lpwstr>2;#Early Years and Child Care Services|ce06aa10-9999-42e6-922f-4e4b46a41053</vt:lpwstr>
  </property>
  <property fmtid="{D5CDD505-2E9C-101B-9397-08002B2CF9AE}" pid="6" name="SIZARecordClassification">
    <vt:lpwstr/>
  </property>
  <property fmtid="{D5CDD505-2E9C-101B-9397-08002B2CF9AE}" pid="7" name="SIZASection">
    <vt:lpwstr>23;#Funding and Program Administration|bc19dac2-fc19-4cc5-8059-845f9493924a</vt:lpwstr>
  </property>
  <property fmtid="{D5CDD505-2E9C-101B-9397-08002B2CF9AE}" pid="8" name="SIZADepartment">
    <vt:lpwstr>1;#Human Services|118fdf37-3eb0-4f3d-9794-08c6dc12769c</vt:lpwstr>
  </property>
  <property fmtid="{D5CDD505-2E9C-101B-9397-08002B2CF9AE}" pid="9" name="SIZADocumentSubType">
    <vt:lpwstr/>
  </property>
  <property fmtid="{D5CDD505-2E9C-101B-9397-08002B2CF9AE}" pid="10" name="SIZAKeywords">
    <vt:lpwstr/>
  </property>
  <property fmtid="{D5CDD505-2E9C-101B-9397-08002B2CF9AE}" pid="11" name="MediaServiceImageTags">
    <vt:lpwstr/>
  </property>
  <property fmtid="{D5CDD505-2E9C-101B-9397-08002B2CF9AE}" pid="12" name="_dlc_DocIdItemGuid">
    <vt:lpwstr>54fbcb0b-2dbe-4cd1-9c19-ea481a0a82d1</vt:lpwstr>
  </property>
  <property fmtid="{D5CDD505-2E9C-101B-9397-08002B2CF9AE}" pid="13" name="SharedWithUsers">
    <vt:lpwstr>27;#Pisuena-Rey, Darlene;#78;#SharingLinks.6be1f11e-9727-41b6-9eb0-2a2f336d3d15.OrganizationView.42cfb9a0-c0ed-4cff-94ff-7cba51618946;#160;#SharingLinks.481a6405-6222-412c-b354-957f5802c103.Flexible.e1326671-8656-4d9c-a062-84a1c9a559ce;#76;#Ramdat, Tresha;#169;#Gallivan, Claire;#155;#Wan, Matthew;#224;#Molella, Angela</vt:lpwstr>
  </property>
</Properties>
</file>