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peelregionca-my.sharepoint.com/personal/kristen_metcalf_peelregion_ca/Documents/Web Projects/Homepage/expense reports/"/>
    </mc:Choice>
  </mc:AlternateContent>
  <xr:revisionPtr revIDLastSave="0" documentId="8_{3E16F624-6C73-4455-B978-852AF88D4314}" xr6:coauthVersionLast="47" xr6:coauthVersionMax="47" xr10:uidLastSave="{00000000-0000-0000-0000-000000000000}"/>
  <workbookProtection workbookAlgorithmName="SHA-512" workbookHashValue="BlvlufvElSVij3nsp+WsWjK4jicoB3izLgRA/6b6lN0AXEtr4Odgw8PFKoETyiPqtAMvsk+Fw93BxBWoXY6wTA==" workbookSaltValue="kFZkwSStvTsEjIYxS8DrNg==" workbookSpinCount="100000" lockStructure="1"/>
  <bookViews>
    <workbookView xWindow="-108" yWindow="-108" windowWidth="23256" windowHeight="14016" xr2:uid="{14D424CB-8CE7-4670-9A98-0472E57320E5}"/>
  </bookViews>
  <sheets>
    <sheet name="Year 1 Term Sum" sheetId="1" r:id="rId1"/>
  </sheets>
  <externalReferences>
    <externalReference r:id="rId2"/>
    <externalReference r:id="rId3"/>
    <externalReference r:id="rId4"/>
    <externalReference r:id="rId5"/>
  </externalReferences>
  <definedNames>
    <definedName name="_pl1">#REF!</definedName>
    <definedName name="_pl2">#REF!</definedName>
    <definedName name="_pl3">#REF!</definedName>
    <definedName name="_rop1">#REF!</definedName>
    <definedName name="_rop2">#REF!</definedName>
    <definedName name="_rop3">#REF!</definedName>
    <definedName name="_rop4">#REF!</definedName>
    <definedName name="plvbal">'Year 1 Term Sum'!#REF!</definedName>
    <definedName name="_xlnm.Print_Area" localSheetId="0">'Year 1 Term Sum'!$A$1:$G$66</definedName>
    <definedName name="regbal">'Year 1 Term Sum'!$F$55</definedName>
    <definedName name="regbalttd">'Year 1 Term Sum'!$F$55</definedName>
    <definedName name="ropyear1">'Year 1 Term Sum'!#REF!</definedName>
    <definedName name="ropyear2">'Year 1 Term Sum'!#REF!</definedName>
    <definedName name="year1oth">'Year 1 Term Sum'!#REF!</definedName>
    <definedName name="year1pl">'Year 1 Term Sum'!#REF!</definedName>
    <definedName name="year2oth">#REF!</definedName>
    <definedName name="year2pl">#REF!</definedName>
    <definedName name="year2rop">#REF!</definedName>
    <definedName name="year3oth">#REF!</definedName>
    <definedName name="year3pl">#REF!</definedName>
    <definedName name="year3rop">#REF!</definedName>
    <definedName name="year4oth">#REF!</definedName>
    <definedName name="year4pl">#REF!</definedName>
    <definedName name="year4rop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0" i="1" l="1"/>
  <c r="F59" i="1"/>
  <c r="A55" i="1"/>
  <c r="E40" i="1"/>
  <c r="F47" i="1" s="1"/>
  <c r="E24" i="1"/>
  <c r="F29" i="1" s="1"/>
  <c r="F53" i="1" s="1"/>
  <c r="F55" i="1" s="1"/>
  <c r="F7" i="1"/>
  <c r="A5" i="1"/>
  <c r="A3" i="1"/>
</calcChain>
</file>

<file path=xl/sharedStrings.xml><?xml version="1.0" encoding="utf-8"?>
<sst xmlns="http://schemas.openxmlformats.org/spreadsheetml/2006/main" count="75" uniqueCount="68">
  <si>
    <t>REGIONAL COUNCILLOR’S TERM ALLOWANCE STATEMENT</t>
  </si>
  <si>
    <t xml:space="preserve">Allowance for the Current Council Term      </t>
  </si>
  <si>
    <t>2022 Expenses</t>
  </si>
  <si>
    <t>2023 Expenses</t>
  </si>
  <si>
    <t>Police Service - Record Check</t>
  </si>
  <si>
    <t>May 30, 2023</t>
  </si>
  <si>
    <t>CSA Security Services - Patrol at Lisgar Fields</t>
  </si>
  <si>
    <t>Aug. 15, 2023</t>
  </si>
  <si>
    <t>Halton Conservation Gala Ticket</t>
  </si>
  <si>
    <t>Aug. 31, 2023</t>
  </si>
  <si>
    <t>Picnic Tables Lisgar Residents' Association Fun Day</t>
  </si>
  <si>
    <t>Donation - COPE Service Dogs</t>
  </si>
  <si>
    <t>Sep. 19, 2023</t>
  </si>
  <si>
    <t>Picnic Table Rental for Peel Regional Police Event</t>
  </si>
  <si>
    <t>Sep. 20, 2023</t>
  </si>
  <si>
    <t>Credit Valley Conservation Foundation Gala Ticket</t>
  </si>
  <si>
    <t>Oct. 12, 2023</t>
  </si>
  <si>
    <t>Building Hope Gala Ticket</t>
  </si>
  <si>
    <t>Oct. 13, 2023</t>
  </si>
  <si>
    <t>The Art of Wine Tasting Event Ticket</t>
  </si>
  <si>
    <t>Oct. 19, 2023</t>
  </si>
  <si>
    <t>Picnic Table Rental for Boots on the Ground Event</t>
  </si>
  <si>
    <t>Oct. 27, 2023</t>
  </si>
  <si>
    <t>Oakville Diwali Festival Ticket</t>
  </si>
  <si>
    <t>Trillium Hospital Diwali Tickets</t>
  </si>
  <si>
    <t>Nov. 3, 2023</t>
  </si>
  <si>
    <t>Nov. 22, 2023</t>
  </si>
  <si>
    <t>Peel Police Chief Gala - Shared Purchase of Table with Councillor Mahoney</t>
  </si>
  <si>
    <t>Nov. 23, 2023</t>
  </si>
  <si>
    <t>Donation - Knights of Colombus Council</t>
  </si>
  <si>
    <t>Nov. 27, 2023</t>
  </si>
  <si>
    <t>Tickets - 'Twas the Bite Before Christmas'</t>
  </si>
  <si>
    <t>Dec. 5, 2023</t>
  </si>
  <si>
    <t>Promotional Supplies for Community Events</t>
  </si>
  <si>
    <t>Dec. 29, 2023</t>
  </si>
  <si>
    <t>2024 Expenses</t>
  </si>
  <si>
    <t>Rotary Club of Mississauga - Meadowvale Dues Jan. 1 to Jun 30, 2024</t>
  </si>
  <si>
    <t>Jan. 10, 2024</t>
  </si>
  <si>
    <t xml:space="preserve">Lifestyle Magazine Cover and Article </t>
  </si>
  <si>
    <t>Jan. 30, 2024</t>
  </si>
  <si>
    <t>Postage for PRP Letter</t>
  </si>
  <si>
    <t>Jan. 31, 2024</t>
  </si>
  <si>
    <t>A Taste of Eden</t>
  </si>
  <si>
    <t>Feb. 13, 2024</t>
  </si>
  <si>
    <t>Rotary Club of Mississauga - Lobsterfest</t>
  </si>
  <si>
    <t>Hole Sponsorships - Golf Fore Hospice</t>
  </si>
  <si>
    <t>Donation - Canada Helps Charity</t>
  </si>
  <si>
    <t>May 22, 2024</t>
  </si>
  <si>
    <t>Golf Fore Hospice - Hospice Mississauga</t>
  </si>
  <si>
    <t>Aug. 14, 2024</t>
  </si>
  <si>
    <t>AMO AGM &amp; Annual Conference (Ottawa, ON)</t>
  </si>
  <si>
    <t>Aug. 18 - 21, 2024</t>
  </si>
  <si>
    <t>Donation - Big Brothers Big Sisters of Peel York Inc</t>
  </si>
  <si>
    <t>Aug. 27, 2024</t>
  </si>
  <si>
    <t>52nd Annual Charity Golf Tournament - The Ignat Kaneff Charitable Foundation</t>
  </si>
  <si>
    <t>Sep. 13, 2024</t>
  </si>
  <si>
    <t>Sponsorship - Community Living Mississauga Golf Classic</t>
  </si>
  <si>
    <t>Donation - St. Josephine Bakhita Parish</t>
  </si>
  <si>
    <t>Sep. 16, 2024</t>
  </si>
  <si>
    <t>Picnic Table Rental - Peel Police Event</t>
  </si>
  <si>
    <t>Sep. 26, 2024</t>
  </si>
  <si>
    <t>Oct. 15, 2024</t>
  </si>
  <si>
    <t>2025 Expenses</t>
  </si>
  <si>
    <t>2026 Expenses</t>
  </si>
  <si>
    <t>Term To Date Expenses for November 17, 2022 to November 30, 2026</t>
  </si>
  <si>
    <t>2023 Regional Newsletter*</t>
  </si>
  <si>
    <t>2024 Regional Newsletter*</t>
  </si>
  <si>
    <t>*Relates to newsletter expenses covered through Regional Corporate accounts.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</si>
</sst>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&quot;$&quot;* #,##0.00_);_(&quot;$&quot;* \(#,##0.00\);_(&quot;$&quot;* &quot;-&quot;??_);_(@_)"/>
    <numFmt numFmtId="165" formatCode="0.00_);\(0.00\)"/>
    <numFmt numFmtId="166" formatCode="_(* #,##0.00_);_(* \(#,##0.00\);_(* &quot;-&quot;??_);_(@_)"/>
    <numFmt numFmtId="167" formatCode="mmmm\ d\,\ yyyy"/>
  </numFmts>
  <fonts count="8" x14ac:knownFonts="1">
    <font>
      <sz val="10"/>
      <name val="Arial"/>
    </font>
    <font>
      <sz val="14"/>
      <name val="Times New Roman"/>
      <family val="1"/>
    </font>
    <font>
      <b/>
      <sz val="12"/>
      <name val="Arial"/>
      <family val="2"/>
    </font>
    <font>
      <b/>
      <i/>
      <sz val="11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</cellStyleXfs>
  <cellXfs count="37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164" fontId="6" fillId="0" borderId="0" xfId="2" applyFont="1"/>
    <xf numFmtId="165" fontId="4" fillId="0" borderId="0" xfId="0" applyNumberFormat="1" applyFont="1"/>
    <xf numFmtId="0" fontId="6" fillId="0" borderId="0" xfId="0" applyFont="1"/>
    <xf numFmtId="0" fontId="4" fillId="0" borderId="0" xfId="0" quotePrefix="1" applyFont="1"/>
    <xf numFmtId="164" fontId="4" fillId="0" borderId="0" xfId="2" applyFont="1"/>
    <xf numFmtId="166" fontId="4" fillId="0" borderId="0" xfId="1" applyFont="1"/>
    <xf numFmtId="0" fontId="4" fillId="0" borderId="0" xfId="3" applyFont="1"/>
    <xf numFmtId="164" fontId="4" fillId="0" borderId="1" xfId="0" applyNumberFormat="1" applyFont="1" applyBorder="1"/>
    <xf numFmtId="164" fontId="4" fillId="0" borderId="0" xfId="2" applyFont="1" applyBorder="1"/>
    <xf numFmtId="164" fontId="0" fillId="0" borderId="0" xfId="0" applyNumberFormat="1"/>
    <xf numFmtId="0" fontId="2" fillId="0" borderId="0" xfId="0" applyFont="1"/>
    <xf numFmtId="167" fontId="2" fillId="0" borderId="0" xfId="0" applyNumberFormat="1" applyFont="1"/>
    <xf numFmtId="0" fontId="7" fillId="0" borderId="0" xfId="0" applyFont="1"/>
    <xf numFmtId="167" fontId="4" fillId="0" borderId="0" xfId="0" quotePrefix="1" applyNumberFormat="1" applyFont="1"/>
    <xf numFmtId="164" fontId="4" fillId="0" borderId="1" xfId="2" applyFont="1" applyBorder="1"/>
    <xf numFmtId="0" fontId="2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166" fontId="4" fillId="0" borderId="0" xfId="1" applyFont="1" applyFill="1" applyBorder="1"/>
    <xf numFmtId="0" fontId="6" fillId="0" borderId="0" xfId="0" applyFont="1" applyAlignment="1">
      <alignment horizontal="left"/>
    </xf>
    <xf numFmtId="164" fontId="4" fillId="0" borderId="2" xfId="2" applyFont="1" applyBorder="1"/>
    <xf numFmtId="167" fontId="6" fillId="0" borderId="0" xfId="0" applyNumberFormat="1" applyFont="1" applyAlignment="1">
      <alignment horizontal="right"/>
    </xf>
    <xf numFmtId="164" fontId="6" fillId="0" borderId="3" xfId="2" applyFont="1" applyBorder="1"/>
    <xf numFmtId="164" fontId="6" fillId="0" borderId="0" xfId="2" applyFont="1" applyBorder="1"/>
    <xf numFmtId="0" fontId="4" fillId="0" borderId="4" xfId="0" applyFont="1" applyBorder="1"/>
    <xf numFmtId="0" fontId="6" fillId="0" borderId="4" xfId="0" applyFont="1" applyBorder="1"/>
    <xf numFmtId="164" fontId="6" fillId="0" borderId="4" xfId="2" applyFont="1" applyBorder="1"/>
    <xf numFmtId="0" fontId="5" fillId="0" borderId="0" xfId="3"/>
    <xf numFmtId="164" fontId="4" fillId="0" borderId="4" xfId="2" applyFont="1" applyBorder="1"/>
    <xf numFmtId="0" fontId="0" fillId="0" borderId="4" xfId="0" applyBorder="1"/>
    <xf numFmtId="0" fontId="5" fillId="0" borderId="0" xfId="0" applyFont="1"/>
    <xf numFmtId="0" fontId="1" fillId="0" borderId="0" xfId="0" applyFont="1" applyAlignment="1">
      <alignment horizontal="center"/>
    </xf>
    <xf numFmtId="1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4">
    <cellStyle name="Comma" xfId="1" builtinId="3"/>
    <cellStyle name="Currency" xfId="2" builtinId="4"/>
    <cellStyle name="Normal" xfId="0" builtinId="0"/>
    <cellStyle name="Normal 2" xfId="3" xr:uid="{BF3D80D3-0583-4DB3-89A0-2C2C090830B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19050</xdr:rowOff>
    </xdr:from>
    <xdr:to>
      <xdr:col>1</xdr:col>
      <xdr:colOff>219075</xdr:colOff>
      <xdr:row>0</xdr:row>
      <xdr:rowOff>666750</xdr:rowOff>
    </xdr:to>
    <xdr:pic>
      <xdr:nvPicPr>
        <xdr:cNvPr id="2" name="Picture 1" descr="ROP-email">
          <a:extLst>
            <a:ext uri="{FF2B5EF4-FFF2-40B4-BE49-F238E27FC236}">
              <a16:creationId xmlns:a16="http://schemas.microsoft.com/office/drawing/2014/main" id="{66F6FC02-AA88-412F-92AD-E97733BE40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" y="15240"/>
          <a:ext cx="152971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aries\rop\Finance\Corporate%20Finance\Accounting%20Services\Analytical%20Support\Councillors%20Expense%20Reports\COUNCIL%20TERM%202022-2026\Councillor%20Term%20Allowance-Excel\McFadden.xlsm" TargetMode="External"/><Relationship Id="rId1" Type="http://schemas.openxmlformats.org/officeDocument/2006/relationships/externalLinkPath" Target="file:///K:\Finance\Corporate%20Finance\Accounting%20Services\Analytical%20Support\Councillors%20Expense%20Reports\COUNCIL%20TERM%202022-2026\Councillor%20Term%20Allowance-Excel\McFadden.xlsm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K:\Finance\Corporate%20Finance\Accounting%20Services\Analytical%20Support\Councillors%20Expense%20Reports\COUNCIL%20TERM%202022-2026\Statement%20Footer\statement%20footer.xls" TargetMode="External"/><Relationship Id="rId1" Type="http://schemas.openxmlformats.org/officeDocument/2006/relationships/externalLinkPath" Target="file:///K:\Finance\Corporate%20Finance\Accounting%20Services\Analytical%20Support\Councillors%20Expense%20Reports\COUNCIL%20TERM%202022-2026\Statement%20Footer\statement%20footer.xls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K:\Finance\Corporate%20Finance\Accounting%20Services\Analytical%20Support\Councillors%20Expense%20Reports\COUNCIL%20TERM%202022-2026\Newsletter\2023\2023%20Newsletters%20to%20December%2031.xlsm" TargetMode="External"/><Relationship Id="rId1" Type="http://schemas.openxmlformats.org/officeDocument/2006/relationships/externalLinkPath" Target="file:///K:\Finance\Corporate%20Finance\Accounting%20Services\Analytical%20Support\Councillors%20Expense%20Reports\COUNCIL%20TERM%202022-2026\Newsletter\2023\2023%20Newsletters%20to%20December%2031.xlsm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K:\Finance\Corporate%20Finance\Accounting%20Services\Analytical%20Support\Councillors%20Expense%20Reports\COUNCIL%20TERM%202022-2026\Newsletter\2024\2024%20Newsletters%20to%20December%2031.xlsm" TargetMode="External"/><Relationship Id="rId1" Type="http://schemas.openxmlformats.org/officeDocument/2006/relationships/externalLinkPath" Target="file:///K:\Finance\Corporate%20Finance\Accounting%20Services\Analytical%20Support\Councillors%20Expense%20Reports\COUNCIL%20TERM%202022-2026\Newsletter\2024\2024%20Newsletters%20to%20December%203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Variables"/>
      <sheetName val="Year 1 Term Sum"/>
      <sheetName val="Year 1 Events"/>
      <sheetName val="Extra Events full term"/>
    </sheetNames>
    <sheetDataSet>
      <sheetData sheetId="0">
        <row r="18">
          <cell r="B18" t="str">
            <v>MCFADDEN, SUE</v>
          </cell>
        </row>
      </sheetData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  <sheetName val="Sheet2"/>
      <sheetName val="Sheet3"/>
    </sheetNames>
    <sheetDataSet>
      <sheetData sheetId="0">
        <row r="9">
          <cell r="A9" t="str">
            <v>Remaining Allowance for the term ending November 30, 2026 as of March 31, 2025</v>
          </cell>
        </row>
        <row r="10">
          <cell r="A10" t="str">
            <v>For the period November 17, 2022 to March 31, 2025</v>
          </cell>
        </row>
        <row r="38">
          <cell r="D38">
            <v>28030</v>
          </cell>
        </row>
      </sheetData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2023 Newsletter December 31"/>
      <sheetName val="2023 Dec Transaction Detail"/>
      <sheetName val="2023 Sep Transaction Detail"/>
      <sheetName val="RainTree Design Invoice for Cl "/>
      <sheetName val="2022 Sep Transaction Detail"/>
      <sheetName val="June"/>
      <sheetName val="2022 June Transaction Detail"/>
      <sheetName val="Newsletter Dist Cost Allocation"/>
      <sheetName val="December"/>
      <sheetName val="December Transaction Detail"/>
      <sheetName val="September Transaction Detail "/>
      <sheetName val="September"/>
      <sheetName val="2021June 30 Transaction Detail "/>
      <sheetName val="2021 June 30 GL Detail"/>
      <sheetName val="Summary"/>
      <sheetName val="2020 Newsletter  Dec"/>
      <sheetName val="Transaction Detail"/>
      <sheetName val="2019 Newsletter  Dec"/>
      <sheetName val="GL 23408 Newsletterdetail Dec  "/>
      <sheetName val="Palleschi&amp;Dhillon Split"/>
      <sheetName val="2019 Rec Comm &amp; Accting"/>
      <sheetName val="23408 GE00001"/>
      <sheetName val="Transaction detail Spet"/>
    </sheetNames>
    <sheetDataSet>
      <sheetData sheetId="0">
        <row r="24">
          <cell r="L24">
            <v>15871.182208000002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2024 Newsletter December 31"/>
      <sheetName val="2024 Dec Transaction Detail"/>
      <sheetName val="2024 Sep Transaction Detail"/>
      <sheetName val="2024 June Transaction Detail"/>
      <sheetName val="2024 March Transaction Detail"/>
      <sheetName val="2023 Dec Transaction Detail"/>
      <sheetName val="2023 Sep Transaction Detail"/>
      <sheetName val="RainTree Design Invoice for Cl "/>
      <sheetName val="2022 Sep Transaction Detail"/>
      <sheetName val="June"/>
      <sheetName val="2022 June Transaction Detail"/>
      <sheetName val="Newsletter Dist Cost Allocation"/>
      <sheetName val="December"/>
      <sheetName val="December Transaction Detail"/>
      <sheetName val="September Transaction Detail "/>
      <sheetName val="September"/>
      <sheetName val="2021June 30 Transaction Detail "/>
      <sheetName val="2021 June 30 GL Detail"/>
      <sheetName val="Summary"/>
      <sheetName val="2020 Newsletter  Dec"/>
      <sheetName val="Transaction Detail"/>
      <sheetName val="2019 Newsletter  Dec"/>
      <sheetName val="GL 23408 Newsletterdetail Dec  "/>
      <sheetName val="Palleschi&amp;Dhillon Split"/>
      <sheetName val="2019 Rec Comm &amp; Accting"/>
      <sheetName val="23408 GE00001"/>
      <sheetName val="Transaction detail Spet"/>
    </sheetNames>
    <sheetDataSet>
      <sheetData sheetId="0">
        <row r="20">
          <cell r="L20">
            <v>7144.4575726017702</v>
          </cell>
        </row>
        <row r="24">
          <cell r="L24">
            <v>13281.364460000001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14CC35-F1E9-4F9E-B604-FF368459A326}">
  <sheetPr>
    <tabColor rgb="FFFF0000"/>
    <pageSetUpPr fitToPage="1"/>
  </sheetPr>
  <dimension ref="A1:I68"/>
  <sheetViews>
    <sheetView showZeros="0" tabSelected="1" zoomScaleNormal="100" workbookViewId="0">
      <selection activeCell="O52" sqref="O52"/>
    </sheetView>
  </sheetViews>
  <sheetFormatPr defaultRowHeight="13.2" x14ac:dyDescent="0.25"/>
  <cols>
    <col min="1" max="1" width="19.33203125" customWidth="1"/>
    <col min="2" max="2" width="57.109375" customWidth="1"/>
    <col min="3" max="3" width="19.77734375" customWidth="1"/>
    <col min="4" max="4" width="1.5546875" customWidth="1"/>
    <col min="5" max="5" width="14.77734375" customWidth="1"/>
    <col min="6" max="6" width="16.109375" bestFit="1" customWidth="1"/>
    <col min="7" max="7" width="15.21875" hidden="1" customWidth="1"/>
    <col min="9" max="9" width="10.21875" bestFit="1" customWidth="1"/>
  </cols>
  <sheetData>
    <row r="1" spans="1:7" s="1" customFormat="1" ht="75" customHeight="1" x14ac:dyDescent="0.35">
      <c r="A1" s="34" t="s">
        <v>0</v>
      </c>
      <c r="B1" s="34"/>
      <c r="C1" s="34"/>
      <c r="D1" s="34"/>
      <c r="E1" s="34"/>
      <c r="F1" s="34"/>
      <c r="G1" s="34"/>
    </row>
    <row r="3" spans="1:7" ht="15.6" x14ac:dyDescent="0.3">
      <c r="A3" s="35" t="str">
        <f>[1]Variables!B18</f>
        <v>MCFADDEN, SUE</v>
      </c>
      <c r="B3" s="36"/>
      <c r="C3" s="36"/>
      <c r="D3" s="36"/>
      <c r="E3" s="36"/>
      <c r="F3" s="36"/>
      <c r="G3" s="36"/>
    </row>
    <row r="5" spans="1:7" ht="15.75" customHeight="1" x14ac:dyDescent="0.3">
      <c r="A5" s="36" t="str">
        <f>[2]Sheet1!$A$10</f>
        <v>For the period November 17, 2022 to March 31, 2025</v>
      </c>
      <c r="B5" s="36"/>
      <c r="C5" s="36"/>
      <c r="D5" s="36"/>
      <c r="E5" s="36"/>
      <c r="F5" s="36"/>
    </row>
    <row r="7" spans="1:7" ht="13.8" x14ac:dyDescent="0.25">
      <c r="A7" s="2" t="s">
        <v>1</v>
      </c>
      <c r="B7" s="3"/>
      <c r="C7" s="3"/>
      <c r="D7" s="3"/>
      <c r="E7" s="3"/>
      <c r="F7" s="4">
        <f>[2]Sheet1!$D$38</f>
        <v>28030</v>
      </c>
    </row>
    <row r="8" spans="1:7" ht="13.8" x14ac:dyDescent="0.25">
      <c r="A8" s="3"/>
      <c r="B8" s="3"/>
      <c r="C8" s="3"/>
      <c r="D8" s="3"/>
      <c r="E8" s="3"/>
      <c r="F8" s="3"/>
      <c r="G8" s="5"/>
    </row>
    <row r="9" spans="1:7" ht="13.8" x14ac:dyDescent="0.25">
      <c r="A9" s="6" t="s">
        <v>2</v>
      </c>
      <c r="B9" s="3"/>
      <c r="C9" s="3"/>
      <c r="D9" s="3"/>
      <c r="E9" s="3"/>
      <c r="F9" s="3">
        <v>0</v>
      </c>
      <c r="G9" s="5"/>
    </row>
    <row r="10" spans="1:7" ht="13.8" x14ac:dyDescent="0.25">
      <c r="A10" s="6"/>
      <c r="B10" s="3"/>
      <c r="C10" s="3"/>
      <c r="D10" s="3"/>
      <c r="E10" s="3"/>
      <c r="F10" s="3"/>
      <c r="G10" s="5"/>
    </row>
    <row r="11" spans="1:7" ht="13.8" x14ac:dyDescent="0.25">
      <c r="A11" s="6" t="s">
        <v>3</v>
      </c>
      <c r="B11" s="3"/>
      <c r="C11" s="3"/>
      <c r="D11" s="3"/>
      <c r="E11" s="3"/>
      <c r="F11" s="3"/>
      <c r="G11" s="5"/>
    </row>
    <row r="12" spans="1:7" ht="13.8" x14ac:dyDescent="0.25">
      <c r="A12" s="3" t="s">
        <v>4</v>
      </c>
      <c r="B12" s="3"/>
      <c r="C12" s="7" t="s">
        <v>5</v>
      </c>
      <c r="D12" s="3"/>
      <c r="E12" s="8">
        <v>40.520000000000003</v>
      </c>
      <c r="F12" s="3"/>
      <c r="G12" s="5"/>
    </row>
    <row r="13" spans="1:7" ht="13.8" x14ac:dyDescent="0.25">
      <c r="A13" s="3" t="s">
        <v>6</v>
      </c>
      <c r="B13" s="3"/>
      <c r="C13" s="7" t="s">
        <v>7</v>
      </c>
      <c r="D13" s="3"/>
      <c r="E13" s="9">
        <v>372.81</v>
      </c>
      <c r="F13" s="3"/>
      <c r="G13" s="5"/>
    </row>
    <row r="14" spans="1:7" ht="13.8" x14ac:dyDescent="0.25">
      <c r="A14" s="3" t="s">
        <v>8</v>
      </c>
      <c r="B14" s="3"/>
      <c r="C14" s="7" t="s">
        <v>9</v>
      </c>
      <c r="D14" s="3"/>
      <c r="E14" s="9">
        <v>202.61</v>
      </c>
      <c r="F14" s="3"/>
      <c r="G14" s="5"/>
    </row>
    <row r="15" spans="1:7" ht="13.8" x14ac:dyDescent="0.25">
      <c r="A15" s="3" t="s">
        <v>10</v>
      </c>
      <c r="B15" s="3"/>
      <c r="C15" s="7" t="s">
        <v>9</v>
      </c>
      <c r="D15" s="3"/>
      <c r="E15" s="9">
        <v>258.56</v>
      </c>
      <c r="F15" s="3"/>
      <c r="G15" s="5"/>
    </row>
    <row r="16" spans="1:7" ht="13.8" x14ac:dyDescent="0.25">
      <c r="A16" s="3" t="s">
        <v>11</v>
      </c>
      <c r="B16" s="3"/>
      <c r="C16" s="7" t="s">
        <v>12</v>
      </c>
      <c r="D16" s="3"/>
      <c r="E16" s="9">
        <v>510</v>
      </c>
      <c r="F16" s="3"/>
      <c r="G16" s="5"/>
    </row>
    <row r="17" spans="1:9" ht="13.8" x14ac:dyDescent="0.25">
      <c r="A17" s="3" t="s">
        <v>13</v>
      </c>
      <c r="B17" s="3"/>
      <c r="C17" s="7" t="s">
        <v>14</v>
      </c>
      <c r="D17" s="3"/>
      <c r="E17" s="9">
        <v>123.38</v>
      </c>
      <c r="F17" s="3"/>
      <c r="G17" s="5"/>
    </row>
    <row r="18" spans="1:9" ht="13.8" x14ac:dyDescent="0.25">
      <c r="A18" s="3" t="s">
        <v>15</v>
      </c>
      <c r="B18" s="3"/>
      <c r="C18" s="7" t="s">
        <v>16</v>
      </c>
      <c r="D18" s="3"/>
      <c r="E18" s="9">
        <v>1000</v>
      </c>
      <c r="F18" s="3"/>
      <c r="G18" s="5"/>
    </row>
    <row r="19" spans="1:9" ht="13.8" x14ac:dyDescent="0.25">
      <c r="A19" s="3" t="s">
        <v>17</v>
      </c>
      <c r="B19" s="3"/>
      <c r="C19" s="7" t="s">
        <v>18</v>
      </c>
      <c r="D19" s="3"/>
      <c r="E19" s="9">
        <v>498.8</v>
      </c>
      <c r="F19" s="3"/>
      <c r="G19" s="5"/>
    </row>
    <row r="20" spans="1:9" ht="13.8" x14ac:dyDescent="0.25">
      <c r="A20" s="3" t="s">
        <v>19</v>
      </c>
      <c r="B20" s="3"/>
      <c r="C20" s="7" t="s">
        <v>20</v>
      </c>
      <c r="D20" s="3"/>
      <c r="E20" s="9">
        <v>244.98</v>
      </c>
      <c r="F20" s="3"/>
      <c r="G20" s="5"/>
    </row>
    <row r="21" spans="1:9" ht="13.8" x14ac:dyDescent="0.25">
      <c r="A21" s="3" t="s">
        <v>21</v>
      </c>
      <c r="B21" s="3"/>
      <c r="C21" s="7" t="s">
        <v>22</v>
      </c>
      <c r="D21" s="3"/>
      <c r="E21" s="9">
        <v>111.11</v>
      </c>
      <c r="F21" s="3"/>
      <c r="G21" s="5"/>
    </row>
    <row r="22" spans="1:9" ht="13.8" x14ac:dyDescent="0.25">
      <c r="A22" s="3" t="s">
        <v>23</v>
      </c>
      <c r="B22" s="3"/>
      <c r="C22" s="7" t="s">
        <v>22</v>
      </c>
      <c r="D22" s="3"/>
      <c r="E22" s="9">
        <v>600</v>
      </c>
      <c r="F22" s="3"/>
      <c r="G22" s="5"/>
    </row>
    <row r="23" spans="1:9" ht="13.8" x14ac:dyDescent="0.25">
      <c r="A23" s="3" t="s">
        <v>24</v>
      </c>
      <c r="B23" s="3"/>
      <c r="C23" s="7" t="s">
        <v>25</v>
      </c>
      <c r="D23" s="3"/>
      <c r="E23" s="9">
        <v>1600</v>
      </c>
      <c r="F23" s="3"/>
      <c r="G23" s="5"/>
    </row>
    <row r="24" spans="1:9" ht="13.8" x14ac:dyDescent="0.25">
      <c r="A24" s="3" t="s">
        <v>24</v>
      </c>
      <c r="B24" s="3"/>
      <c r="C24" s="7" t="s">
        <v>26</v>
      </c>
      <c r="D24" s="3"/>
      <c r="E24" s="9">
        <f>720.42+79.58</f>
        <v>800</v>
      </c>
      <c r="F24" s="3"/>
      <c r="G24" s="5"/>
    </row>
    <row r="25" spans="1:9" ht="13.8" x14ac:dyDescent="0.25">
      <c r="A25" s="10" t="s">
        <v>27</v>
      </c>
      <c r="B25" s="3"/>
      <c r="C25" s="7" t="s">
        <v>28</v>
      </c>
      <c r="D25" s="3"/>
      <c r="E25" s="9">
        <v>4800</v>
      </c>
      <c r="F25" s="3"/>
      <c r="G25" s="5"/>
    </row>
    <row r="26" spans="1:9" ht="13.8" x14ac:dyDescent="0.25">
      <c r="A26" s="10" t="s">
        <v>29</v>
      </c>
      <c r="B26" s="3"/>
      <c r="C26" s="7" t="s">
        <v>30</v>
      </c>
      <c r="D26" s="3"/>
      <c r="E26" s="9">
        <v>750</v>
      </c>
      <c r="F26" s="3"/>
      <c r="G26" s="5"/>
    </row>
    <row r="27" spans="1:9" ht="13.8" x14ac:dyDescent="0.25">
      <c r="A27" s="10" t="s">
        <v>31</v>
      </c>
      <c r="B27" s="3"/>
      <c r="C27" s="7" t="s">
        <v>32</v>
      </c>
      <c r="D27" s="3"/>
      <c r="E27" s="9">
        <v>771.25</v>
      </c>
      <c r="F27" s="3"/>
      <c r="G27" s="5"/>
    </row>
    <row r="28" spans="1:9" ht="13.8" x14ac:dyDescent="0.25">
      <c r="A28" s="10" t="s">
        <v>33</v>
      </c>
      <c r="B28" s="3"/>
      <c r="C28" s="7" t="s">
        <v>34</v>
      </c>
      <c r="D28" s="3"/>
      <c r="E28" s="9">
        <v>1145.25</v>
      </c>
      <c r="F28" s="3"/>
      <c r="G28" s="5"/>
    </row>
    <row r="29" spans="1:9" ht="13.8" x14ac:dyDescent="0.25">
      <c r="A29" s="6"/>
      <c r="B29" s="3"/>
      <c r="C29" s="3"/>
      <c r="D29" s="3"/>
      <c r="E29" s="3"/>
      <c r="F29" s="11">
        <f>SUM(E12:E28)</f>
        <v>13829.27</v>
      </c>
      <c r="G29" s="5"/>
    </row>
    <row r="30" spans="1:9" ht="13.8" x14ac:dyDescent="0.25">
      <c r="A30" s="3"/>
      <c r="B30" s="3"/>
      <c r="C30" s="3"/>
      <c r="D30" s="3"/>
      <c r="E30" s="3"/>
      <c r="F30" s="12"/>
      <c r="G30" s="5"/>
      <c r="H30" s="13"/>
      <c r="I30" s="13"/>
    </row>
    <row r="31" spans="1:9" ht="15.6" x14ac:dyDescent="0.3">
      <c r="A31" s="6" t="s">
        <v>35</v>
      </c>
      <c r="B31" s="14"/>
      <c r="C31" s="15"/>
      <c r="D31" s="3"/>
      <c r="E31" s="3"/>
      <c r="F31" s="3"/>
      <c r="G31" s="5"/>
    </row>
    <row r="32" spans="1:9" ht="15" x14ac:dyDescent="0.25">
      <c r="A32" s="3" t="s">
        <v>36</v>
      </c>
      <c r="B32" s="16"/>
      <c r="C32" s="17" t="s">
        <v>37</v>
      </c>
      <c r="D32" s="3"/>
      <c r="E32" s="8">
        <v>150</v>
      </c>
      <c r="F32" s="3"/>
      <c r="G32" s="5"/>
    </row>
    <row r="33" spans="1:9" ht="15" x14ac:dyDescent="0.25">
      <c r="A33" s="3" t="s">
        <v>38</v>
      </c>
      <c r="B33" s="16"/>
      <c r="C33" s="17" t="s">
        <v>39</v>
      </c>
      <c r="D33" s="3"/>
      <c r="E33" s="9">
        <v>2561.61</v>
      </c>
      <c r="F33" s="3"/>
      <c r="G33" s="5"/>
    </row>
    <row r="34" spans="1:9" ht="15" x14ac:dyDescent="0.25">
      <c r="A34" s="3" t="s">
        <v>40</v>
      </c>
      <c r="B34" s="16"/>
      <c r="C34" s="17" t="s">
        <v>41</v>
      </c>
      <c r="D34" s="3"/>
      <c r="E34" s="9">
        <v>218.56</v>
      </c>
      <c r="F34" s="3"/>
      <c r="G34" s="5"/>
    </row>
    <row r="35" spans="1:9" ht="15" x14ac:dyDescent="0.25">
      <c r="A35" s="3" t="s">
        <v>42</v>
      </c>
      <c r="B35" s="16"/>
      <c r="C35" s="17" t="s">
        <v>43</v>
      </c>
      <c r="D35" s="3"/>
      <c r="E35" s="9">
        <v>350</v>
      </c>
      <c r="F35" s="3"/>
      <c r="G35" s="5"/>
    </row>
    <row r="36" spans="1:9" ht="15" x14ac:dyDescent="0.25">
      <c r="A36" s="3" t="s">
        <v>44</v>
      </c>
      <c r="B36" s="16"/>
      <c r="C36" s="17" t="s">
        <v>43</v>
      </c>
      <c r="D36" s="3"/>
      <c r="E36" s="9">
        <v>550</v>
      </c>
      <c r="F36" s="3"/>
      <c r="G36" s="5"/>
    </row>
    <row r="37" spans="1:9" ht="15" x14ac:dyDescent="0.25">
      <c r="A37" s="3" t="s">
        <v>45</v>
      </c>
      <c r="B37" s="16"/>
      <c r="C37" s="17" t="s">
        <v>43</v>
      </c>
      <c r="D37" s="3"/>
      <c r="E37" s="9">
        <v>500</v>
      </c>
      <c r="F37" s="3"/>
      <c r="G37" s="5"/>
    </row>
    <row r="38" spans="1:9" ht="15" x14ac:dyDescent="0.25">
      <c r="A38" s="3" t="s">
        <v>46</v>
      </c>
      <c r="B38" s="16"/>
      <c r="C38" s="17" t="s">
        <v>47</v>
      </c>
      <c r="D38" s="3"/>
      <c r="E38" s="9">
        <v>500</v>
      </c>
      <c r="F38" s="3"/>
      <c r="G38" s="5"/>
    </row>
    <row r="39" spans="1:9" ht="15" x14ac:dyDescent="0.25">
      <c r="A39" s="3" t="s">
        <v>48</v>
      </c>
      <c r="B39" s="16"/>
      <c r="C39" s="17" t="s">
        <v>49</v>
      </c>
      <c r="D39" s="3"/>
      <c r="E39" s="9">
        <v>1600</v>
      </c>
      <c r="F39" s="3"/>
      <c r="G39" s="5"/>
    </row>
    <row r="40" spans="1:9" ht="13.8" x14ac:dyDescent="0.25">
      <c r="A40" s="10" t="s">
        <v>50</v>
      </c>
      <c r="B40" s="3"/>
      <c r="C40" s="7" t="s">
        <v>51</v>
      </c>
      <c r="D40" s="3"/>
      <c r="E40" s="9">
        <f>881.77+739.61</f>
        <v>1621.38</v>
      </c>
      <c r="F40" s="3"/>
      <c r="G40" s="5"/>
    </row>
    <row r="41" spans="1:9" ht="13.8" x14ac:dyDescent="0.25">
      <c r="A41" s="10" t="s">
        <v>52</v>
      </c>
      <c r="B41" s="3"/>
      <c r="C41" s="7" t="s">
        <v>53</v>
      </c>
      <c r="D41" s="3"/>
      <c r="E41" s="9">
        <v>350</v>
      </c>
      <c r="F41" s="3"/>
      <c r="G41" s="5"/>
    </row>
    <row r="42" spans="1:9" ht="13.8" x14ac:dyDescent="0.25">
      <c r="A42" s="10" t="s">
        <v>54</v>
      </c>
      <c r="B42" s="3"/>
      <c r="C42" s="7" t="s">
        <v>55</v>
      </c>
      <c r="D42" s="3"/>
      <c r="E42" s="9">
        <v>2524.48</v>
      </c>
      <c r="F42" s="3"/>
      <c r="G42" s="5"/>
    </row>
    <row r="43" spans="1:9" ht="13.8" x14ac:dyDescent="0.25">
      <c r="A43" s="10" t="s">
        <v>56</v>
      </c>
      <c r="B43" s="3"/>
      <c r="C43" s="7" t="s">
        <v>55</v>
      </c>
      <c r="D43" s="3"/>
      <c r="E43" s="9">
        <v>1350.8</v>
      </c>
      <c r="F43" s="3"/>
      <c r="G43" s="5"/>
    </row>
    <row r="44" spans="1:9" ht="13.8" x14ac:dyDescent="0.25">
      <c r="A44" s="10" t="s">
        <v>57</v>
      </c>
      <c r="B44" s="3"/>
      <c r="C44" s="7" t="s">
        <v>58</v>
      </c>
      <c r="D44" s="3"/>
      <c r="E44" s="9">
        <v>500</v>
      </c>
      <c r="F44" s="3"/>
      <c r="G44" s="5"/>
    </row>
    <row r="45" spans="1:9" ht="13.8" x14ac:dyDescent="0.25">
      <c r="A45" s="10" t="s">
        <v>59</v>
      </c>
      <c r="B45" s="3"/>
      <c r="C45" s="7" t="s">
        <v>60</v>
      </c>
      <c r="D45" s="3"/>
      <c r="E45" s="9">
        <v>181.04</v>
      </c>
      <c r="F45" s="3"/>
      <c r="G45" s="5"/>
    </row>
    <row r="46" spans="1:9" ht="13.8" x14ac:dyDescent="0.25">
      <c r="A46" s="10" t="s">
        <v>31</v>
      </c>
      <c r="B46" s="3"/>
      <c r="C46" s="7" t="s">
        <v>61</v>
      </c>
      <c r="D46" s="3"/>
      <c r="E46" s="9">
        <v>250</v>
      </c>
      <c r="F46" s="3"/>
      <c r="G46" s="5"/>
    </row>
    <row r="47" spans="1:9" ht="15.6" x14ac:dyDescent="0.3">
      <c r="A47" s="6"/>
      <c r="B47" s="14"/>
      <c r="C47" s="15"/>
      <c r="D47" s="3"/>
      <c r="E47" s="3"/>
      <c r="F47" s="18">
        <f>SUM(E32:E46)</f>
        <v>13207.869999999999</v>
      </c>
      <c r="G47" s="5"/>
    </row>
    <row r="48" spans="1:9" ht="15.75" customHeight="1" x14ac:dyDescent="0.3">
      <c r="A48" s="3"/>
      <c r="B48" s="3"/>
      <c r="C48" s="3"/>
      <c r="D48" s="19"/>
      <c r="E48" s="20"/>
      <c r="F48" s="12"/>
      <c r="G48" s="5"/>
      <c r="I48" s="13"/>
    </row>
    <row r="49" spans="1:9" ht="15.75" customHeight="1" x14ac:dyDescent="0.3">
      <c r="A49" s="6" t="s">
        <v>62</v>
      </c>
      <c r="B49" s="14"/>
      <c r="C49" s="15"/>
      <c r="D49" s="3"/>
      <c r="E49" s="3"/>
      <c r="F49" s="3"/>
      <c r="G49" s="5"/>
      <c r="I49" s="13"/>
    </row>
    <row r="50" spans="1:9" ht="15.75" customHeight="1" x14ac:dyDescent="0.3">
      <c r="D50" s="19"/>
      <c r="E50" s="21"/>
      <c r="F50" s="12"/>
      <c r="G50" s="5"/>
      <c r="I50" s="13"/>
    </row>
    <row r="51" spans="1:9" ht="15.75" customHeight="1" x14ac:dyDescent="0.3">
      <c r="A51" s="6" t="s">
        <v>63</v>
      </c>
      <c r="D51" s="19"/>
      <c r="E51" s="21"/>
      <c r="F51" s="12"/>
      <c r="G51" s="5"/>
      <c r="I51" s="13"/>
    </row>
    <row r="52" spans="1:9" ht="15.75" customHeight="1" x14ac:dyDescent="0.3">
      <c r="A52" s="3"/>
      <c r="B52" s="3"/>
      <c r="C52" s="3"/>
      <c r="D52" s="19"/>
      <c r="E52" s="20"/>
      <c r="F52" s="12"/>
      <c r="G52" s="5"/>
      <c r="I52" s="13"/>
    </row>
    <row r="53" spans="1:9" ht="15.75" customHeight="1" x14ac:dyDescent="0.25">
      <c r="A53" s="22" t="s">
        <v>64</v>
      </c>
      <c r="B53" s="3"/>
      <c r="C53" s="3"/>
      <c r="E53" s="20"/>
      <c r="F53" s="23">
        <f>SUM(F29:F52)</f>
        <v>27037.14</v>
      </c>
    </row>
    <row r="54" spans="1:9" ht="15.75" customHeight="1" x14ac:dyDescent="0.25">
      <c r="A54" s="3"/>
      <c r="B54" s="3"/>
      <c r="C54" s="3"/>
      <c r="D54" s="3"/>
      <c r="E54" s="3"/>
      <c r="F54" s="5"/>
    </row>
    <row r="55" spans="1:9" ht="15.75" customHeight="1" thickBot="1" x14ac:dyDescent="0.3">
      <c r="A55" s="6" t="str">
        <f>[2]Sheet1!$A$9</f>
        <v>Remaining Allowance for the term ending November 30, 2026 as of March 31, 2025</v>
      </c>
      <c r="B55" s="3"/>
      <c r="D55" s="20"/>
      <c r="E55" s="24"/>
      <c r="F55" s="25">
        <f>SUM(F7-F53)</f>
        <v>992.86000000000058</v>
      </c>
    </row>
    <row r="56" spans="1:9" ht="14.4" thickTop="1" x14ac:dyDescent="0.25">
      <c r="A56" s="3"/>
      <c r="B56" s="3"/>
      <c r="C56" s="6"/>
      <c r="D56" s="6"/>
      <c r="E56" s="6"/>
      <c r="F56" s="6"/>
      <c r="G56" s="26"/>
    </row>
    <row r="57" spans="1:9" ht="14.4" thickBot="1" x14ac:dyDescent="0.3">
      <c r="A57" s="27"/>
      <c r="B57" s="27"/>
      <c r="C57" s="28"/>
      <c r="D57" s="28"/>
      <c r="E57" s="28"/>
      <c r="F57" s="28"/>
      <c r="G57" s="29"/>
    </row>
    <row r="58" spans="1:9" ht="13.8" x14ac:dyDescent="0.25">
      <c r="A58" s="3"/>
      <c r="B58" s="3"/>
      <c r="C58" s="6"/>
      <c r="D58" s="6"/>
      <c r="E58" s="6"/>
      <c r="F58" s="6"/>
      <c r="G58" s="26"/>
    </row>
    <row r="59" spans="1:9" ht="13.8" x14ac:dyDescent="0.25">
      <c r="A59" s="3" t="s">
        <v>65</v>
      </c>
      <c r="B59" s="3"/>
      <c r="C59" s="6"/>
      <c r="D59" s="6"/>
      <c r="E59" s="6"/>
      <c r="F59" s="12">
        <f>'[3]2023 Newsletter December 31'!$L$24</f>
        <v>15871.182208000002</v>
      </c>
      <c r="G59" s="26"/>
    </row>
    <row r="60" spans="1:9" ht="13.8" x14ac:dyDescent="0.25">
      <c r="A60" s="3" t="s">
        <v>66</v>
      </c>
      <c r="B60" s="3"/>
      <c r="C60" s="6"/>
      <c r="D60" s="6"/>
      <c r="E60" s="6"/>
      <c r="F60" s="12">
        <f>'[4]2024 Newsletter December 31'!$L$24</f>
        <v>13281.364460000001</v>
      </c>
      <c r="G60" s="26"/>
    </row>
    <row r="61" spans="1:9" ht="13.8" x14ac:dyDescent="0.25">
      <c r="A61" s="3"/>
      <c r="B61" s="3"/>
      <c r="C61" s="6"/>
      <c r="D61" s="6"/>
      <c r="E61" s="6"/>
      <c r="F61" s="6"/>
      <c r="G61" s="26"/>
    </row>
    <row r="62" spans="1:9" ht="13.8" x14ac:dyDescent="0.25">
      <c r="A62" s="30" t="s">
        <v>67</v>
      </c>
      <c r="B62" s="3"/>
      <c r="C62" s="6"/>
      <c r="D62" s="6"/>
      <c r="E62" s="6"/>
      <c r="F62" s="6"/>
      <c r="G62" s="26"/>
    </row>
    <row r="63" spans="1:9" ht="14.4" thickBot="1" x14ac:dyDescent="0.3">
      <c r="A63" s="27"/>
      <c r="B63" s="28"/>
      <c r="C63" s="28"/>
      <c r="D63" s="28"/>
      <c r="E63" s="31"/>
      <c r="F63" s="32"/>
      <c r="G63" s="31"/>
    </row>
    <row r="64" spans="1:9" ht="13.8" x14ac:dyDescent="0.25">
      <c r="A64" s="3"/>
      <c r="B64" s="3"/>
      <c r="C64" s="3"/>
      <c r="D64" s="3"/>
      <c r="E64" s="3"/>
      <c r="F64" s="3"/>
      <c r="G64" s="3"/>
    </row>
    <row r="66" spans="1:7" s="33" customFormat="1" x14ac:dyDescent="0.25"/>
    <row r="67" spans="1:7" ht="13.8" x14ac:dyDescent="0.25">
      <c r="A67" s="3"/>
      <c r="B67" s="3"/>
      <c r="C67" s="3"/>
      <c r="D67" s="3"/>
      <c r="E67" s="3"/>
      <c r="F67" s="3"/>
      <c r="G67" s="3"/>
    </row>
    <row r="68" spans="1:7" ht="13.8" x14ac:dyDescent="0.25">
      <c r="A68" s="3"/>
      <c r="B68" s="3"/>
      <c r="C68" s="3"/>
      <c r="D68" s="3"/>
      <c r="E68" s="3"/>
      <c r="F68" s="3"/>
      <c r="G68" s="3"/>
    </row>
  </sheetData>
  <sheetProtection algorithmName="SHA-512" hashValue="n1iXKgmGiQoQnj+09lN1AxSB8L0xsWsiMejawJnO1L4O+ttS75nZWx/XNfkeQPzCUYGkTZ9alZonQ22rsYh8jA==" saltValue="GhVBFnA0udEj1laCeszuvQ==" spinCount="100000" sheet="1" objects="1" scenarios="1" selectLockedCells="1" selectUnlockedCells="1"/>
  <mergeCells count="3">
    <mergeCell ref="A1:G1"/>
    <mergeCell ref="A3:G3"/>
    <mergeCell ref="A5:F5"/>
  </mergeCells>
  <pageMargins left="0.5" right="0.25" top="0.5" bottom="0.5" header="0.5" footer="0.5"/>
  <pageSetup scale="64" orientation="portrait" r:id="rId1"/>
  <headerFooter alignWithMargins="0"/>
  <rowBreaks count="1" manualBreakCount="1">
    <brk id="67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Year 1 Term Sum</vt:lpstr>
      <vt:lpstr>'Year 1 Term Sum'!Print_Area</vt:lpstr>
      <vt:lpstr>regbal</vt:lpstr>
      <vt:lpstr>regbalttd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Champsi, Karim</dc:creator>
  <cp:lastModifiedBy>Metcalf, Kristen</cp:lastModifiedBy>
  <dcterms:created xsi:type="dcterms:W3CDTF">2025-05-20T19:37:43Z</dcterms:created>
  <dcterms:modified xsi:type="dcterms:W3CDTF">2025-05-26T13:18:31Z</dcterms:modified>
</cp:coreProperties>
</file>