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2FAACDEF-AB47-47B3-B31F-276E50325B0D}" xr6:coauthVersionLast="47" xr6:coauthVersionMax="47" xr10:uidLastSave="{00000000-0000-0000-0000-000000000000}"/>
  <workbookProtection workbookAlgorithmName="SHA-512" workbookHashValue="3WaZNEaQkMrgZC1YevDETTHqidhXurhvCw92AVnWy1N6g45mGinal7wkA898bp3qJjYBrjgno099t3jcVics3A==" workbookSaltValue="iKdqhEw7ZSTzQJzrP9FxpQ==" workbookSpinCount="100000" lockStructure="1"/>
  <bookViews>
    <workbookView xWindow="-108" yWindow="-108" windowWidth="23256" windowHeight="14016" xr2:uid="{ABCB9B99-575F-4360-A8E0-549834F3E107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Sum'!$A$1:$G$42</definedName>
    <definedName name="regbal">'Year 1 Term Sum'!$F$33</definedName>
    <definedName name="regbalttd">'Year 1 Term Sum'!$F$33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A33" i="1"/>
  <c r="E22" i="1"/>
  <c r="F25" i="1" s="1"/>
  <c r="F31" i="1" s="1"/>
  <c r="F33" i="1" s="1"/>
  <c r="F18" i="1"/>
  <c r="E15" i="1"/>
  <c r="F7" i="1"/>
  <c r="A5" i="1"/>
  <c r="A3" i="1"/>
</calcChain>
</file>

<file path=xl/sharedStrings.xml><?xml version="1.0" encoding="utf-8"?>
<sst xmlns="http://schemas.openxmlformats.org/spreadsheetml/2006/main" count="31" uniqueCount="30">
  <si>
    <t>REGIONAL COUNCILLOR’S TERM ALLOWANCE STATEMENT</t>
  </si>
  <si>
    <t xml:space="preserve">Allowance for the Current Council Term      </t>
  </si>
  <si>
    <t>2022 Expenses</t>
  </si>
  <si>
    <t>2023 Expenses</t>
  </si>
  <si>
    <t>FCM Annual Conference and Trade Show (Toronto, ON)</t>
  </si>
  <si>
    <t>May 25 - 28, 2023</t>
  </si>
  <si>
    <t>AMO Conference Workshops</t>
  </si>
  <si>
    <t>Aug. 1, 2023</t>
  </si>
  <si>
    <t>AMO AGM &amp; Annual Conference (London, ON)</t>
  </si>
  <si>
    <t>Aug. 20 - 23, 2023</t>
  </si>
  <si>
    <t>NKG Media Group - Social Media Management and Consulting</t>
  </si>
  <si>
    <t>Oct. 1, 2023</t>
  </si>
  <si>
    <t>NKG Media Group - Communications Consulting</t>
  </si>
  <si>
    <t>Nov. 3, 2023</t>
  </si>
  <si>
    <t>Marketing Services</t>
  </si>
  <si>
    <t>Dec. 6, 2023</t>
  </si>
  <si>
    <t>2024 Expenses</t>
  </si>
  <si>
    <t>NKG Media Group - Communications Work</t>
  </si>
  <si>
    <t>Mar. 6, 2024</t>
  </si>
  <si>
    <t>AMO AGM &amp; Annual Conference (Ottawa, ON)</t>
  </si>
  <si>
    <t>Aug. 18 - 21, 2024</t>
  </si>
  <si>
    <t>EOK Consults - Social Media Management and Consulting</t>
  </si>
  <si>
    <t>Oct. 1, 2024</t>
  </si>
  <si>
    <t>Nov. 4, 2024</t>
  </si>
  <si>
    <t>2025 Expenses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</si>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</sst>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);\(0.00\)"/>
    <numFmt numFmtId="166" formatCode="#,##0.00_ ;\-#,##0.00\ "/>
    <numFmt numFmtId="167" formatCode="mmmm\ d\,\ yyyy"/>
    <numFmt numFmtId="168" formatCode="_(* #,##0.00_);_(* \(#,##0.00\);_(* &quot;-&quot;??_);_(@_)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0" quotePrefix="1" applyFont="1"/>
    <xf numFmtId="44" fontId="4" fillId="0" borderId="0" xfId="4" applyFont="1" applyFill="1" applyBorder="1"/>
    <xf numFmtId="166" fontId="4" fillId="0" borderId="0" xfId="4" applyNumberFormat="1" applyFont="1" applyFill="1" applyBorder="1"/>
    <xf numFmtId="43" fontId="4" fillId="0" borderId="0" xfId="0" applyNumberFormat="1" applyFont="1"/>
    <xf numFmtId="44" fontId="4" fillId="0" borderId="1" xfId="0" applyNumberFormat="1" applyFont="1" applyBorder="1"/>
    <xf numFmtId="0" fontId="2" fillId="0" borderId="0" xfId="0" applyFont="1"/>
    <xf numFmtId="167" fontId="2" fillId="0" borderId="0" xfId="0" applyNumberFormat="1" applyFont="1"/>
    <xf numFmtId="164" fontId="4" fillId="0" borderId="0" xfId="2" applyFont="1"/>
    <xf numFmtId="168" fontId="4" fillId="0" borderId="0" xfId="1" applyFont="1"/>
    <xf numFmtId="164" fontId="4" fillId="0" borderId="1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Border="1"/>
    <xf numFmtId="164" fontId="0" fillId="0" borderId="0" xfId="0" applyNumberFormat="1"/>
    <xf numFmtId="168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Currency 3" xfId="4" xr:uid="{EC3CDC44-64B2-441F-B6FF-F426A5C90D32}"/>
    <cellStyle name="Normal" xfId="0" builtinId="0"/>
    <cellStyle name="Normal 2" xfId="3" xr:uid="{73A8C93A-4522-438A-88A6-635BEF036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410D6A64-A5EF-43E2-A6BE-184BB13C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Damerla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Damerla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7">
          <cell r="B7" t="str">
            <v>DAMERLA, DIPIKA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14">
          <cell r="L14">
            <v>5013.24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2">
          <cell r="L12">
            <v>8168.9969720000017</v>
          </cell>
        </row>
        <row r="14">
          <cell r="L14">
            <v>6406.1986880000013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93EC-2E05-4C2F-B34B-EED30E46C951}">
  <sheetPr>
    <tabColor rgb="FFFF0000"/>
    <pageSetUpPr fitToPage="1"/>
  </sheetPr>
  <dimension ref="A1:I42"/>
  <sheetViews>
    <sheetView showZeros="0" tabSelected="1" zoomScaleNormal="100" workbookViewId="0">
      <selection activeCell="A13" sqref="A13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34" t="s">
        <v>0</v>
      </c>
      <c r="B1" s="34"/>
      <c r="C1" s="34"/>
      <c r="D1" s="34"/>
      <c r="E1" s="34"/>
      <c r="F1" s="34"/>
      <c r="G1" s="34"/>
    </row>
    <row r="3" spans="1:7" ht="15.6" x14ac:dyDescent="0.3">
      <c r="A3" s="35" t="str">
        <f>[1]Variables!B7</f>
        <v>DAMERLA, DIPIKA</v>
      </c>
      <c r="B3" s="36"/>
      <c r="C3" s="36"/>
      <c r="D3" s="36"/>
      <c r="E3" s="36"/>
      <c r="F3" s="36"/>
      <c r="G3" s="36"/>
    </row>
    <row r="5" spans="1:7" ht="15.75" customHeight="1" x14ac:dyDescent="0.3">
      <c r="A5" s="36" t="str">
        <f>[2]Sheet1!$A$10</f>
        <v>For the period November 17, 2022 to March 31, 2025</v>
      </c>
      <c r="B5" s="36"/>
      <c r="C5" s="36"/>
      <c r="D5" s="36"/>
      <c r="E5" s="36"/>
      <c r="F5" s="36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6"/>
      <c r="B10" s="3"/>
      <c r="C10" s="3"/>
      <c r="D10" s="3"/>
      <c r="E10" s="3"/>
      <c r="F10" s="3"/>
      <c r="G10" s="5"/>
    </row>
    <row r="11" spans="1:7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7" ht="13.8" x14ac:dyDescent="0.25">
      <c r="A12" s="7" t="s">
        <v>4</v>
      </c>
      <c r="B12" s="3"/>
      <c r="C12" s="8" t="s">
        <v>5</v>
      </c>
      <c r="D12" s="3"/>
      <c r="E12" s="9">
        <v>1015.06</v>
      </c>
      <c r="F12" s="3"/>
      <c r="G12" s="5"/>
    </row>
    <row r="13" spans="1:7" ht="13.8" x14ac:dyDescent="0.25">
      <c r="A13" s="7" t="s">
        <v>6</v>
      </c>
      <c r="B13" s="3"/>
      <c r="C13" s="8" t="s">
        <v>7</v>
      </c>
      <c r="D13" s="3"/>
      <c r="E13" s="10">
        <v>559.67999999999995</v>
      </c>
      <c r="F13" s="3"/>
      <c r="G13" s="5"/>
    </row>
    <row r="14" spans="1:7" ht="13.8" x14ac:dyDescent="0.25">
      <c r="A14" s="7" t="s">
        <v>8</v>
      </c>
      <c r="B14" s="3"/>
      <c r="C14" s="8" t="s">
        <v>9</v>
      </c>
      <c r="D14" s="3"/>
      <c r="E14" s="11">
        <v>876.64</v>
      </c>
      <c r="F14" s="3"/>
      <c r="G14" s="5"/>
    </row>
    <row r="15" spans="1:7" ht="13.8" x14ac:dyDescent="0.25">
      <c r="A15" s="7" t="s">
        <v>10</v>
      </c>
      <c r="B15" s="3"/>
      <c r="C15" s="8" t="s">
        <v>11</v>
      </c>
      <c r="D15" s="3"/>
      <c r="E15" s="11">
        <f>4520-449.6</f>
        <v>4070.4</v>
      </c>
      <c r="F15" s="3"/>
      <c r="G15" s="5"/>
    </row>
    <row r="16" spans="1:7" ht="13.8" x14ac:dyDescent="0.25">
      <c r="A16" s="7" t="s">
        <v>12</v>
      </c>
      <c r="B16" s="3"/>
      <c r="C16" s="8" t="s">
        <v>13</v>
      </c>
      <c r="D16" s="3"/>
      <c r="E16" s="11">
        <v>2340.48</v>
      </c>
      <c r="F16" s="3"/>
      <c r="G16" s="5"/>
    </row>
    <row r="17" spans="1:9" ht="13.8" x14ac:dyDescent="0.25">
      <c r="A17" s="7" t="s">
        <v>14</v>
      </c>
      <c r="B17" s="3"/>
      <c r="C17" s="8" t="s">
        <v>15</v>
      </c>
      <c r="D17" s="3"/>
      <c r="E17" s="11">
        <v>750</v>
      </c>
      <c r="F17" s="3"/>
      <c r="G17" s="5"/>
    </row>
    <row r="18" spans="1:9" ht="13.8" x14ac:dyDescent="0.25">
      <c r="A18" s="6"/>
      <c r="B18" s="3"/>
      <c r="C18" s="3"/>
      <c r="D18" s="3"/>
      <c r="E18" s="3"/>
      <c r="F18" s="12">
        <f>SUM(E12:E17)</f>
        <v>9612.26</v>
      </c>
      <c r="G18" s="5"/>
    </row>
    <row r="19" spans="1:9" ht="13.8" x14ac:dyDescent="0.25">
      <c r="A19" s="6"/>
      <c r="B19" s="3"/>
      <c r="C19" s="3"/>
      <c r="D19" s="3"/>
      <c r="E19" s="3"/>
      <c r="F19" s="3"/>
      <c r="G19" s="5"/>
    </row>
    <row r="20" spans="1:9" ht="15.6" x14ac:dyDescent="0.3">
      <c r="A20" s="6" t="s">
        <v>16</v>
      </c>
      <c r="B20" s="13"/>
      <c r="C20" s="14"/>
      <c r="D20" s="3"/>
      <c r="E20" s="3"/>
      <c r="F20" s="3"/>
      <c r="G20" s="5"/>
    </row>
    <row r="21" spans="1:9" ht="13.8" x14ac:dyDescent="0.25">
      <c r="A21" s="7" t="s">
        <v>17</v>
      </c>
      <c r="B21" s="3"/>
      <c r="C21" s="8" t="s">
        <v>18</v>
      </c>
      <c r="D21" s="3"/>
      <c r="E21" s="15">
        <v>2035.2</v>
      </c>
      <c r="F21" s="3"/>
      <c r="G21" s="5"/>
    </row>
    <row r="22" spans="1:9" ht="13.8" x14ac:dyDescent="0.25">
      <c r="A22" s="7" t="s">
        <v>19</v>
      </c>
      <c r="B22" s="3"/>
      <c r="C22" s="8" t="s">
        <v>20</v>
      </c>
      <c r="D22" s="3"/>
      <c r="E22" s="16">
        <f>881.77+771.9+6.39+18.32+7.6+77.14+7.6+8.02+6.39+44.55+362.27</f>
        <v>2191.9499999999998</v>
      </c>
      <c r="F22" s="3"/>
      <c r="G22" s="5"/>
    </row>
    <row r="23" spans="1:9" ht="13.8" x14ac:dyDescent="0.25">
      <c r="A23" s="7" t="s">
        <v>21</v>
      </c>
      <c r="B23" s="3"/>
      <c r="C23" s="8" t="s">
        <v>22</v>
      </c>
      <c r="D23" s="3"/>
      <c r="E23" s="16">
        <v>358.86</v>
      </c>
      <c r="F23" s="3"/>
      <c r="G23" s="5"/>
    </row>
    <row r="24" spans="1:9" ht="13.8" x14ac:dyDescent="0.25">
      <c r="A24" s="7" t="s">
        <v>21</v>
      </c>
      <c r="B24" s="3"/>
      <c r="C24" s="8" t="s">
        <v>23</v>
      </c>
      <c r="D24" s="3"/>
      <c r="E24" s="16">
        <v>717.71</v>
      </c>
      <c r="F24" s="3"/>
      <c r="G24" s="5"/>
    </row>
    <row r="25" spans="1:9" ht="15.6" x14ac:dyDescent="0.3">
      <c r="A25" s="6"/>
      <c r="B25" s="13"/>
      <c r="C25" s="14"/>
      <c r="D25" s="3"/>
      <c r="E25" s="3"/>
      <c r="F25" s="17">
        <f>SUM(E21:E24)</f>
        <v>5303.7199999999993</v>
      </c>
      <c r="G25" s="5"/>
    </row>
    <row r="26" spans="1:9" ht="15.75" customHeight="1" x14ac:dyDescent="0.3">
      <c r="A26" s="3"/>
      <c r="B26" s="3"/>
      <c r="C26" s="3"/>
      <c r="D26" s="18"/>
      <c r="E26" s="19"/>
      <c r="F26" s="20"/>
      <c r="G26" s="5"/>
      <c r="I26" s="21"/>
    </row>
    <row r="27" spans="1:9" ht="15.75" customHeight="1" x14ac:dyDescent="0.3">
      <c r="A27" s="6" t="s">
        <v>24</v>
      </c>
      <c r="B27" s="13"/>
      <c r="C27" s="14"/>
      <c r="D27" s="3"/>
      <c r="E27" s="3"/>
      <c r="F27" s="3"/>
      <c r="G27" s="5"/>
      <c r="I27" s="21"/>
    </row>
    <row r="28" spans="1:9" ht="15.75" customHeight="1" x14ac:dyDescent="0.3">
      <c r="D28" s="18"/>
      <c r="E28" s="22"/>
      <c r="F28" s="20"/>
      <c r="G28" s="5"/>
      <c r="I28" s="21"/>
    </row>
    <row r="29" spans="1:9" ht="15.75" customHeight="1" x14ac:dyDescent="0.3">
      <c r="A29" s="6" t="s">
        <v>25</v>
      </c>
      <c r="D29" s="18"/>
      <c r="E29" s="22"/>
      <c r="F29" s="20"/>
      <c r="G29" s="5"/>
      <c r="I29" s="21"/>
    </row>
    <row r="30" spans="1:9" ht="15.75" customHeight="1" x14ac:dyDescent="0.3">
      <c r="A30" s="3"/>
      <c r="B30" s="3"/>
      <c r="C30" s="3"/>
      <c r="D30" s="18"/>
      <c r="E30" s="19"/>
      <c r="F30" s="20"/>
      <c r="G30" s="5"/>
      <c r="I30" s="21"/>
    </row>
    <row r="31" spans="1:9" ht="15.75" customHeight="1" x14ac:dyDescent="0.25">
      <c r="A31" s="23" t="s">
        <v>26</v>
      </c>
      <c r="B31" s="3"/>
      <c r="C31" s="3"/>
      <c r="E31" s="19"/>
      <c r="F31" s="24">
        <f>SUM(F18:G29)</f>
        <v>14915.98</v>
      </c>
    </row>
    <row r="32" spans="1:9" ht="15.75" customHeight="1" x14ac:dyDescent="0.25">
      <c r="A32" s="3"/>
      <c r="B32" s="3"/>
      <c r="C32" s="3"/>
      <c r="D32" s="3"/>
      <c r="E32" s="3"/>
      <c r="F32" s="5"/>
    </row>
    <row r="33" spans="1:7" ht="15.75" customHeight="1" thickBot="1" x14ac:dyDescent="0.3">
      <c r="A33" s="6" t="str">
        <f>[2]Sheet1!$A$9</f>
        <v>Remaining Allowance for the term ending November 30, 2026 as of March 31, 2025</v>
      </c>
      <c r="B33" s="3"/>
      <c r="D33" s="19"/>
      <c r="E33" s="25"/>
      <c r="F33" s="26">
        <f>SUM(F7-F31)</f>
        <v>13114.02</v>
      </c>
    </row>
    <row r="34" spans="1:7" ht="14.4" thickTop="1" x14ac:dyDescent="0.25">
      <c r="A34" s="3"/>
      <c r="B34" s="3"/>
      <c r="C34" s="6"/>
      <c r="D34" s="6"/>
      <c r="E34" s="6"/>
      <c r="F34" s="6"/>
      <c r="G34" s="27"/>
    </row>
    <row r="35" spans="1:7" ht="14.4" thickBot="1" x14ac:dyDescent="0.3">
      <c r="A35" s="28"/>
      <c r="B35" s="28"/>
      <c r="C35" s="29"/>
      <c r="D35" s="29"/>
      <c r="E35" s="29"/>
      <c r="F35" s="29"/>
      <c r="G35" s="30"/>
    </row>
    <row r="36" spans="1:7" ht="13.8" x14ac:dyDescent="0.25">
      <c r="A36" s="3"/>
      <c r="B36" s="3"/>
      <c r="C36" s="6"/>
      <c r="D36" s="6"/>
      <c r="E36" s="6"/>
      <c r="F36" s="6"/>
      <c r="G36" s="27"/>
    </row>
    <row r="37" spans="1:7" ht="13.8" x14ac:dyDescent="0.25">
      <c r="A37" s="3" t="s">
        <v>27</v>
      </c>
      <c r="B37" s="3"/>
      <c r="C37" s="6"/>
      <c r="D37" s="6"/>
      <c r="E37" s="6"/>
      <c r="F37" s="20">
        <f>'[3]2023 Newsletter December 31'!$L$14</f>
        <v>5013.24</v>
      </c>
      <c r="G37" s="27"/>
    </row>
    <row r="38" spans="1:7" ht="13.8" x14ac:dyDescent="0.25">
      <c r="A38" s="3" t="s">
        <v>28</v>
      </c>
      <c r="B38" s="3"/>
      <c r="C38" s="6"/>
      <c r="D38" s="6"/>
      <c r="E38" s="6"/>
      <c r="F38" s="20">
        <f>'[4]2024 Newsletter December 31'!$L$14</f>
        <v>6406.1986880000013</v>
      </c>
      <c r="G38" s="27"/>
    </row>
    <row r="39" spans="1:7" ht="13.8" x14ac:dyDescent="0.25">
      <c r="A39" s="6"/>
      <c r="B39" s="3"/>
      <c r="C39" s="6"/>
      <c r="D39" s="6"/>
      <c r="E39" s="6"/>
      <c r="F39" s="6"/>
      <c r="G39" s="27"/>
    </row>
    <row r="40" spans="1:7" ht="13.8" x14ac:dyDescent="0.25">
      <c r="A40" s="31" t="s">
        <v>29</v>
      </c>
      <c r="B40" s="3"/>
      <c r="C40" s="6"/>
      <c r="D40" s="6"/>
      <c r="E40" s="6"/>
      <c r="F40" s="6"/>
      <c r="G40" s="27"/>
    </row>
    <row r="41" spans="1:7" ht="14.4" thickBot="1" x14ac:dyDescent="0.3">
      <c r="A41" s="28"/>
      <c r="B41" s="29"/>
      <c r="C41" s="29"/>
      <c r="D41" s="29"/>
      <c r="E41" s="32"/>
      <c r="F41" s="33"/>
      <c r="G41" s="32"/>
    </row>
    <row r="42" spans="1:7" ht="13.8" x14ac:dyDescent="0.25">
      <c r="A42" s="3"/>
      <c r="B42" s="3"/>
      <c r="C42" s="3"/>
      <c r="D42" s="3"/>
      <c r="E42" s="3"/>
      <c r="F42" s="3"/>
      <c r="G42" s="3"/>
    </row>
  </sheetData>
  <sheetProtection algorithmName="SHA-512" hashValue="tGlQ8OUSodddAT9DeYoquvYKGeprvO8CCS8Ebrb8Ge/5Yaa2TlFx1W9b5ysQjAR1K44QulmtA1i3hrJturGwCw==" saltValue="Aj2OzhoqBZRaO0TtR/ztrw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8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2025-05-20T19:32:44Z</dcterms:created>
  <dcterms:modified xsi:type="dcterms:W3CDTF">2025-05-26T13:19:06Z</dcterms:modified>
</cp:coreProperties>
</file>