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elregionca-my.sharepoint.com/personal/kristen_metcalf_peelregion_ca/Documents/Web Projects/Homepage/expense reports/"/>
    </mc:Choice>
  </mc:AlternateContent>
  <xr:revisionPtr revIDLastSave="0" documentId="8_{C89FD6D4-F2E0-4AA3-BDB2-C346B4F25AE9}" xr6:coauthVersionLast="47" xr6:coauthVersionMax="47" xr10:uidLastSave="{00000000-0000-0000-0000-000000000000}"/>
  <workbookProtection workbookAlgorithmName="SHA-512" workbookHashValue="CCVrIjhFP2xbhEwT2PzEQqVGHKEqYdfJQHJ/zBJ22rxBRsJ+oy15wzUxvan0uWG1rsI+YnWmWBwQexxYR1b7VQ==" workbookSaltValue="8cfghYD7ELbaW4hubGuF4Q==" workbookSpinCount="100000" lockStructure="1"/>
  <bookViews>
    <workbookView xWindow="-108" yWindow="-108" windowWidth="23256" windowHeight="14016" xr2:uid="{40FEB289-9CFB-4317-9005-2D8A1687DE0A}"/>
  </bookViews>
  <sheets>
    <sheet name="Year 1 Term Sum" sheetId="1" r:id="rId1"/>
  </sheets>
  <externalReferences>
    <externalReference r:id="rId2"/>
    <externalReference r:id="rId3"/>
    <externalReference r:id="rId4"/>
  </externalReferences>
  <definedNames>
    <definedName name="_pl1">#REF!</definedName>
    <definedName name="_pl2">#REF!</definedName>
    <definedName name="_pl3">#REF!</definedName>
    <definedName name="_rop1">#REF!</definedName>
    <definedName name="_rop2">#REF!</definedName>
    <definedName name="_rop3">#REF!</definedName>
    <definedName name="_rop4">#REF!</definedName>
    <definedName name="plvbal">'Year 1 Term Sum'!#REF!</definedName>
    <definedName name="_xlnm.Print_Area" localSheetId="0">'Year 1 Term Sum'!$A$1:$G$56</definedName>
    <definedName name="regbal">'Year 1 Term Sum'!$F$29</definedName>
    <definedName name="regbalttd">'Year 1 Term Sum'!$F$29</definedName>
    <definedName name="ropyear1">'Year 1 Term Sum'!#REF!</definedName>
    <definedName name="ropyear2">'Year 1 Term Sum'!#REF!</definedName>
    <definedName name="year1oth">'Year 1 Term Sum'!$F$54</definedName>
    <definedName name="year1pl">'Year 1 Term Sum'!#REF!</definedName>
    <definedName name="year2oth">#REF!</definedName>
    <definedName name="year2pl">#REF!</definedName>
    <definedName name="year2rop">#REF!</definedName>
    <definedName name="year3oth">#REF!</definedName>
    <definedName name="year3pl">#REF!</definedName>
    <definedName name="year3rop">#REF!</definedName>
    <definedName name="year4oth">#REF!</definedName>
    <definedName name="year4pl">#REF!</definedName>
    <definedName name="year4ro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A55" i="1"/>
  <c r="D51" i="1"/>
  <c r="D50" i="1"/>
  <c r="D49" i="1"/>
  <c r="D48" i="1"/>
  <c r="D47" i="1"/>
  <c r="E52" i="1" s="1"/>
  <c r="C46" i="1"/>
  <c r="A46" i="1"/>
  <c r="D43" i="1"/>
  <c r="D42" i="1"/>
  <c r="D41" i="1"/>
  <c r="D40" i="1"/>
  <c r="D39" i="1"/>
  <c r="C38" i="1"/>
  <c r="A38" i="1"/>
  <c r="F37" i="1"/>
  <c r="A37" i="1"/>
  <c r="F25" i="1"/>
  <c r="F20" i="1"/>
  <c r="E19" i="1"/>
  <c r="E18" i="1"/>
  <c r="E14" i="1"/>
  <c r="E13" i="1"/>
  <c r="E12" i="1"/>
  <c r="E11" i="1"/>
  <c r="F15" i="1" s="1"/>
  <c r="A5" i="1"/>
  <c r="A3" i="1"/>
  <c r="A33" i="1" s="1"/>
  <c r="F29" i="1" l="1"/>
  <c r="E44" i="1"/>
</calcChain>
</file>

<file path=xl/sharedStrings.xml><?xml version="1.0" encoding="utf-8"?>
<sst xmlns="http://schemas.openxmlformats.org/spreadsheetml/2006/main" count="34" uniqueCount="27">
  <si>
    <t>REGIONAL COUNCILLOR’S TERM ALLOWANCE STATEMENT</t>
  </si>
  <si>
    <t>2022 Expenses</t>
  </si>
  <si>
    <t>2023 Expenses</t>
  </si>
  <si>
    <t>Rural Ontario Municipal Association Conference (Toronto,ON)</t>
  </si>
  <si>
    <t>Jan. 22 - 24, 2023</t>
  </si>
  <si>
    <t>FCM Annual Conference and Trade Show (Toronto, ON)</t>
  </si>
  <si>
    <t>May 25 - 28, 2023</t>
  </si>
  <si>
    <t>SMART 2023, The 12th International Conference (Nice, Saint-Laurent-du-Var, France)</t>
  </si>
  <si>
    <t>Jun. 26 - 30, 2023</t>
  </si>
  <si>
    <t>AMO AGM &amp; Annual Conference (London, ON)</t>
  </si>
  <si>
    <t>Aug. 20 - 23, 2023</t>
  </si>
  <si>
    <t>2024 Expenses</t>
  </si>
  <si>
    <t>Rural Ontario Municipal Association Conference (Toronto.ON)</t>
  </si>
  <si>
    <t>Jan. 21 - 23, 2024</t>
  </si>
  <si>
    <t>AMO AGM &amp; Annual Conference (Ottawa, ON)</t>
  </si>
  <si>
    <t>Aug. 18 - 21, 2024</t>
  </si>
  <si>
    <t>2025 Expenses</t>
  </si>
  <si>
    <t>Jan. 19-21, 2025</t>
  </si>
  <si>
    <t>Aug. 17 - 20, 2025</t>
  </si>
  <si>
    <t>2026 Expenses</t>
  </si>
  <si>
    <t>Total Expenses for Term as of September 30, 2024</t>
  </si>
  <si>
    <t>AUTHORIZED EXPENSES OVER AND ABOVE ALLOWANCE</t>
  </si>
  <si>
    <t xml:space="preserve">Registration                   </t>
  </si>
  <si>
    <t>Travel</t>
  </si>
  <si>
    <t>Accommodation</t>
  </si>
  <si>
    <t>Per Diem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</si>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</sst>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0.00_);\(0.00\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mmmm\ d\,\ yyyy"/>
    <numFmt numFmtId="168" formatCode="mmm\.\ dd\,\ yyyy"/>
  </numFmts>
  <fonts count="7" x14ac:knownFonts="1">
    <font>
      <sz val="10"/>
      <name val="Arial"/>
    </font>
    <font>
      <sz val="14"/>
      <name val="Times New Roman"/>
      <family val="1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3" fillId="0" borderId="0" xfId="0" quotePrefix="1" applyFont="1"/>
    <xf numFmtId="44" fontId="3" fillId="0" borderId="0" xfId="3" applyFont="1" applyBorder="1"/>
    <xf numFmtId="0" fontId="3" fillId="0" borderId="0" xfId="4" applyFont="1"/>
    <xf numFmtId="165" fontId="3" fillId="0" borderId="0" xfId="1" applyFont="1"/>
    <xf numFmtId="44" fontId="3" fillId="0" borderId="1" xfId="0" applyNumberFormat="1" applyFont="1" applyBorder="1"/>
    <xf numFmtId="166" fontId="3" fillId="0" borderId="0" xfId="2" applyFont="1" applyBorder="1"/>
    <xf numFmtId="166" fontId="0" fillId="0" borderId="0" xfId="0" applyNumberFormat="1"/>
    <xf numFmtId="0" fontId="2" fillId="0" borderId="0" xfId="0" applyFont="1"/>
    <xf numFmtId="167" fontId="2" fillId="0" borderId="0" xfId="0" applyNumberFormat="1" applyFont="1"/>
    <xf numFmtId="166" fontId="3" fillId="0" borderId="0" xfId="2" applyFont="1"/>
    <xf numFmtId="166" fontId="3" fillId="0" borderId="1" xfId="0" applyNumberFormat="1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5" fontId="3" fillId="0" borderId="0" xfId="1" applyFont="1" applyFill="1" applyBorder="1"/>
    <xf numFmtId="167" fontId="4" fillId="0" borderId="0" xfId="0" applyNumberFormat="1" applyFont="1" applyAlignment="1">
      <alignment horizontal="right"/>
    </xf>
    <xf numFmtId="166" fontId="4" fillId="0" borderId="2" xfId="2" applyFont="1" applyBorder="1"/>
    <xf numFmtId="166" fontId="4" fillId="0" borderId="0" xfId="2" applyFont="1" applyBorder="1"/>
    <xf numFmtId="0" fontId="3" fillId="0" borderId="3" xfId="0" applyFont="1" applyBorder="1"/>
    <xf numFmtId="0" fontId="4" fillId="0" borderId="3" xfId="0" applyFont="1" applyBorder="1"/>
    <xf numFmtId="166" fontId="4" fillId="0" borderId="3" xfId="2" applyFont="1" applyBorder="1"/>
    <xf numFmtId="168" fontId="6" fillId="0" borderId="0" xfId="0" applyNumberFormat="1" applyFont="1" applyAlignment="1">
      <alignment horizontal="left"/>
    </xf>
    <xf numFmtId="164" fontId="3" fillId="0" borderId="4" xfId="0" applyNumberFormat="1" applyFont="1" applyBorder="1"/>
    <xf numFmtId="39" fontId="3" fillId="0" borderId="0" xfId="0" applyNumberFormat="1" applyFont="1"/>
    <xf numFmtId="166" fontId="3" fillId="0" borderId="2" xfId="2" applyFont="1" applyBorder="1"/>
    <xf numFmtId="166" fontId="3" fillId="0" borderId="3" xfId="2" applyFont="1" applyBorder="1"/>
    <xf numFmtId="0" fontId="0" fillId="0" borderId="3" xfId="0" applyBorder="1"/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Currency 2" xfId="3" xr:uid="{AC40E4A1-F9BF-483D-BD3B-7CC44C477BA5}"/>
    <cellStyle name="Normal" xfId="0" builtinId="0"/>
    <cellStyle name="Normal 2" xfId="4" xr:uid="{64E1AC16-2B2B-4FB8-B800-4ED19E5950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219075</xdr:colOff>
      <xdr:row>0</xdr:row>
      <xdr:rowOff>666750</xdr:rowOff>
    </xdr:to>
    <xdr:pic>
      <xdr:nvPicPr>
        <xdr:cNvPr id="2" name="Picture 1" descr="ROP-email">
          <a:extLst>
            <a:ext uri="{FF2B5EF4-FFF2-40B4-BE49-F238E27FC236}">
              <a16:creationId xmlns:a16="http://schemas.microsoft.com/office/drawing/2014/main" id="{AF50EB48-7F16-4BDE-A22F-37362E9C5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" y="15240"/>
          <a:ext cx="153924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ries\rop\Finance\Corporate%20Finance\Accounting%20Services\Analytical%20Support\Councillors%20Expense%20Reports\COUNCIL%20TERM%202022-2026\Councillor%20Term%20Allowance-Excel\%23Iannicca%20-%20Chair.xlsm" TargetMode="External"/><Relationship Id="rId1" Type="http://schemas.openxmlformats.org/officeDocument/2006/relationships/externalLinkPath" Target="file:///\\aries\rop\Finance\Corporate%20Finance\Accounting%20Services\Analytical%20Support\Councillors%20Expense%20Reports\COUNCIL%20TERM%202022-2026\Councillor%20Term%20Allowance-Excel\%23Iannicca%20-%20Chair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Finance\Corporate%20Finance\Accounting%20Services\Analytical%20Support\Councillors%20Expense%20Reports\COUNCIL%20TERM%202022-2026\Statement%20Footer\statement%20footer.xls" TargetMode="External"/><Relationship Id="rId1" Type="http://schemas.openxmlformats.org/officeDocument/2006/relationships/externalLinkPath" Target="file:///\\aries\rop\Finance\Corporate%20Finance\Accounting%20Services\Analytical%20Support\Councillors%20Expense%20Reports\COUNCIL%20TERM%202022-2026\Statement%20Footer\statement%20foot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es\rop\Finance\Corporate%20Finance\Accounting%20Services\Analytical%20Support\Councillors%20Expense%20Reports\COUNCIL%20TERM%202014-2018\Statement%20Footer\statement%20foo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s"/>
      <sheetName val="Year 1 Term Sum"/>
      <sheetName val="Year 1 Events"/>
      <sheetName val="Extra Events full term"/>
    </sheetNames>
    <sheetDataSet>
      <sheetData sheetId="0">
        <row r="3">
          <cell r="B3" t="str">
            <v>IANNICCA, NANDO</v>
          </cell>
        </row>
      </sheetData>
      <sheetData sheetId="1"/>
      <sheetData sheetId="2"/>
      <sheetData sheetId="3">
        <row r="3">
          <cell r="B3" t="str">
            <v>Event 1</v>
          </cell>
        </row>
        <row r="11">
          <cell r="H11">
            <v>0</v>
          </cell>
        </row>
        <row r="14">
          <cell r="H14">
            <v>0</v>
          </cell>
        </row>
        <row r="15">
          <cell r="H15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56">
          <cell r="B56" t="str">
            <v>Event 2</v>
          </cell>
        </row>
        <row r="64">
          <cell r="H64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9">
          <cell r="A9" t="str">
            <v>Remaining Allowance for the term ending November 30, 2026 as of March 31, 2025</v>
          </cell>
        </row>
        <row r="10">
          <cell r="A10" t="str">
            <v>For the period November 17, 2022 to March 31, 2025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2">
          <cell r="A32" t="str">
            <v>Year 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BA2F1-CA6B-4F65-9375-026A75DF349B}">
  <sheetPr>
    <tabColor rgb="FFFF0000"/>
    <pageSetUpPr fitToPage="1"/>
  </sheetPr>
  <dimension ref="A1:I56"/>
  <sheetViews>
    <sheetView showZeros="0" tabSelected="1" zoomScaleNormal="100" workbookViewId="0">
      <selection sqref="A1:G1"/>
    </sheetView>
  </sheetViews>
  <sheetFormatPr defaultRowHeight="13.2" x14ac:dyDescent="0.25"/>
  <cols>
    <col min="1" max="1" width="19.44140625" customWidth="1"/>
    <col min="2" max="2" width="58.21875" customWidth="1"/>
    <col min="3" max="3" width="19.88671875" customWidth="1"/>
    <col min="4" max="4" width="1.5546875" customWidth="1"/>
    <col min="5" max="5" width="14.77734375" customWidth="1"/>
    <col min="6" max="6" width="14.44140625" bestFit="1" customWidth="1"/>
    <col min="7" max="7" width="15.21875" hidden="1" customWidth="1"/>
    <col min="9" max="9" width="10.21875" bestFit="1" customWidth="1"/>
  </cols>
  <sheetData>
    <row r="1" spans="1:9" s="1" customFormat="1" ht="75" customHeight="1" x14ac:dyDescent="0.35">
      <c r="A1" s="31" t="s">
        <v>0</v>
      </c>
      <c r="B1" s="31"/>
      <c r="C1" s="31"/>
      <c r="D1" s="31"/>
      <c r="E1" s="31"/>
      <c r="F1" s="31"/>
      <c r="G1" s="31"/>
    </row>
    <row r="3" spans="1:9" ht="15.6" x14ac:dyDescent="0.3">
      <c r="A3" s="32" t="str">
        <f>[1]Variables!B3</f>
        <v>IANNICCA, NANDO</v>
      </c>
      <c r="B3" s="33"/>
      <c r="C3" s="33"/>
      <c r="D3" s="33"/>
      <c r="E3" s="33"/>
      <c r="F3" s="33"/>
      <c r="G3" s="33"/>
    </row>
    <row r="5" spans="1:9" ht="15.6" customHeight="1" x14ac:dyDescent="0.3">
      <c r="A5" s="33" t="str">
        <f>[2]Sheet1!$A$10</f>
        <v>For the period November 17, 2022 to March 31, 2025</v>
      </c>
      <c r="B5" s="33"/>
      <c r="C5" s="33"/>
      <c r="D5" s="33"/>
      <c r="E5" s="33"/>
      <c r="F5" s="33"/>
    </row>
    <row r="7" spans="1:9" ht="13.8" x14ac:dyDescent="0.25">
      <c r="A7" s="2"/>
      <c r="B7" s="2"/>
      <c r="C7" s="2"/>
      <c r="D7" s="2"/>
      <c r="E7" s="2"/>
      <c r="F7" s="2"/>
      <c r="G7" s="3"/>
    </row>
    <row r="8" spans="1:9" ht="13.8" x14ac:dyDescent="0.25">
      <c r="A8" s="4" t="s">
        <v>1</v>
      </c>
      <c r="B8" s="2"/>
      <c r="C8" s="2"/>
      <c r="D8" s="2"/>
      <c r="E8" s="2"/>
      <c r="F8" s="2">
        <v>0</v>
      </c>
      <c r="G8" s="3"/>
    </row>
    <row r="9" spans="1:9" ht="13.8" x14ac:dyDescent="0.25">
      <c r="A9" s="4"/>
      <c r="B9" s="2"/>
      <c r="C9" s="2"/>
      <c r="D9" s="2"/>
      <c r="E9" s="2"/>
      <c r="F9" s="2"/>
      <c r="G9" s="3"/>
    </row>
    <row r="10" spans="1:9" ht="13.8" x14ac:dyDescent="0.25">
      <c r="A10" s="4" t="s">
        <v>2</v>
      </c>
      <c r="B10" s="2"/>
      <c r="C10" s="2"/>
      <c r="D10" s="2"/>
      <c r="E10" s="2"/>
      <c r="F10" s="2"/>
      <c r="G10" s="3"/>
    </row>
    <row r="11" spans="1:9" ht="13.8" x14ac:dyDescent="0.25">
      <c r="A11" s="2" t="s">
        <v>3</v>
      </c>
      <c r="B11" s="2"/>
      <c r="C11" s="5" t="s">
        <v>4</v>
      </c>
      <c r="D11" s="2"/>
      <c r="E11" s="6">
        <f>1389.9/2</f>
        <v>694.95</v>
      </c>
      <c r="F11" s="2"/>
      <c r="G11" s="3"/>
    </row>
    <row r="12" spans="1:9" ht="13.8" x14ac:dyDescent="0.25">
      <c r="A12" s="7" t="s">
        <v>5</v>
      </c>
      <c r="B12" s="2"/>
      <c r="C12" s="5" t="s">
        <v>6</v>
      </c>
      <c r="D12" s="2"/>
      <c r="E12" s="8">
        <f>340.16+883.59+847.54+300</f>
        <v>2371.29</v>
      </c>
      <c r="F12" s="2"/>
      <c r="G12" s="3"/>
    </row>
    <row r="13" spans="1:9" ht="13.8" x14ac:dyDescent="0.25">
      <c r="A13" s="7" t="s">
        <v>7</v>
      </c>
      <c r="B13" s="2"/>
      <c r="C13" s="5" t="s">
        <v>8</v>
      </c>
      <c r="D13" s="2"/>
      <c r="E13" s="8">
        <f>1250.93+2956.9+2521.65+410.09+375</f>
        <v>7514.57</v>
      </c>
      <c r="F13" s="2"/>
      <c r="G13" s="3"/>
    </row>
    <row r="14" spans="1:9" ht="13.8" x14ac:dyDescent="0.25">
      <c r="A14" s="2" t="s">
        <v>9</v>
      </c>
      <c r="B14" s="2"/>
      <c r="C14" s="5" t="s">
        <v>10</v>
      </c>
      <c r="D14" s="2"/>
      <c r="E14" s="8">
        <f>840.76+671.67</f>
        <v>1512.4299999999998</v>
      </c>
      <c r="F14" s="2"/>
      <c r="G14" s="3"/>
    </row>
    <row r="15" spans="1:9" ht="13.8" x14ac:dyDescent="0.25">
      <c r="A15" s="2"/>
      <c r="B15" s="2"/>
      <c r="C15" s="5"/>
      <c r="D15" s="2"/>
      <c r="E15" s="8"/>
      <c r="F15" s="9">
        <f>SUM(E11:E14)</f>
        <v>12093.24</v>
      </c>
      <c r="G15" s="3"/>
    </row>
    <row r="16" spans="1:9" ht="13.8" x14ac:dyDescent="0.25">
      <c r="A16" s="2"/>
      <c r="B16" s="2"/>
      <c r="C16" s="2"/>
      <c r="D16" s="2"/>
      <c r="E16" s="2"/>
      <c r="F16" s="10"/>
      <c r="G16" s="3"/>
      <c r="H16" s="11"/>
      <c r="I16" s="11"/>
    </row>
    <row r="17" spans="1:9" ht="15.6" x14ac:dyDescent="0.3">
      <c r="A17" s="4" t="s">
        <v>11</v>
      </c>
      <c r="B17" s="12"/>
      <c r="C17" s="13"/>
      <c r="D17" s="2"/>
      <c r="E17" s="2"/>
      <c r="F17" s="2"/>
      <c r="G17" s="3"/>
    </row>
    <row r="18" spans="1:9" ht="13.8" x14ac:dyDescent="0.25">
      <c r="A18" s="7" t="s">
        <v>12</v>
      </c>
      <c r="B18" s="2"/>
      <c r="C18" s="5" t="s">
        <v>13</v>
      </c>
      <c r="D18" s="2"/>
      <c r="E18" s="14">
        <f>757.1+281.49+322.68+225</f>
        <v>1586.2700000000002</v>
      </c>
      <c r="F18" s="2"/>
      <c r="G18" s="3"/>
    </row>
    <row r="19" spans="1:9" ht="13.8" x14ac:dyDescent="0.25">
      <c r="A19" s="7" t="s">
        <v>14</v>
      </c>
      <c r="B19" s="2"/>
      <c r="C19" s="5" t="s">
        <v>15</v>
      </c>
      <c r="D19" s="2"/>
      <c r="E19" s="8">
        <f>881.77+1363.76+1087.08+268.09</f>
        <v>3600.7</v>
      </c>
      <c r="F19" s="2"/>
      <c r="G19" s="3"/>
    </row>
    <row r="20" spans="1:9" ht="15.6" x14ac:dyDescent="0.3">
      <c r="A20" s="4"/>
      <c r="B20" s="12"/>
      <c r="C20" s="13"/>
      <c r="D20" s="2"/>
      <c r="E20" s="2"/>
      <c r="F20" s="15">
        <f>SUM(E18:E19)</f>
        <v>5186.97</v>
      </c>
      <c r="G20" s="3"/>
    </row>
    <row r="21" spans="1:9" ht="15.75" customHeight="1" x14ac:dyDescent="0.3">
      <c r="A21" s="2"/>
      <c r="B21" s="2"/>
      <c r="C21" s="2"/>
      <c r="D21" s="16"/>
      <c r="E21" s="17"/>
      <c r="F21" s="10"/>
      <c r="G21" s="3"/>
      <c r="I21" s="11"/>
    </row>
    <row r="22" spans="1:9" ht="15.75" customHeight="1" x14ac:dyDescent="0.3">
      <c r="A22" s="4" t="s">
        <v>16</v>
      </c>
      <c r="B22" s="12"/>
      <c r="C22" s="13"/>
      <c r="D22" s="2"/>
      <c r="E22" s="2"/>
      <c r="F22" s="2"/>
      <c r="G22" s="3"/>
      <c r="I22" s="11"/>
    </row>
    <row r="23" spans="1:9" ht="15.75" customHeight="1" x14ac:dyDescent="0.3">
      <c r="A23" s="7" t="s">
        <v>12</v>
      </c>
      <c r="B23" s="12"/>
      <c r="C23" s="5" t="s">
        <v>17</v>
      </c>
      <c r="D23" s="2"/>
      <c r="E23" s="14">
        <v>686.96</v>
      </c>
      <c r="F23" s="10"/>
      <c r="G23" s="3"/>
      <c r="I23" s="11"/>
    </row>
    <row r="24" spans="1:9" ht="15.75" customHeight="1" x14ac:dyDescent="0.3">
      <c r="A24" s="7" t="s">
        <v>14</v>
      </c>
      <c r="C24" s="5" t="s">
        <v>18</v>
      </c>
      <c r="D24" s="16"/>
      <c r="E24" s="8">
        <v>922.78</v>
      </c>
      <c r="F24" s="10"/>
      <c r="G24" s="3"/>
      <c r="I24" s="11"/>
    </row>
    <row r="25" spans="1:9" ht="15.75" customHeight="1" x14ac:dyDescent="0.3">
      <c r="A25" s="7"/>
      <c r="C25" s="5"/>
      <c r="D25" s="16"/>
      <c r="E25" s="14"/>
      <c r="F25" s="15">
        <f>SUM(E23:E24)</f>
        <v>1609.74</v>
      </c>
      <c r="G25" s="3"/>
      <c r="I25" s="11"/>
    </row>
    <row r="26" spans="1:9" ht="15.75" customHeight="1" x14ac:dyDescent="0.3">
      <c r="A26" s="7"/>
      <c r="C26" s="5"/>
      <c r="D26" s="16"/>
      <c r="E26" s="14"/>
      <c r="F26" s="10"/>
      <c r="G26" s="3"/>
      <c r="I26" s="11"/>
    </row>
    <row r="27" spans="1:9" ht="15.75" customHeight="1" x14ac:dyDescent="0.3">
      <c r="A27" s="4" t="s">
        <v>19</v>
      </c>
      <c r="D27" s="16"/>
      <c r="E27" s="18"/>
      <c r="F27" s="10"/>
      <c r="G27" s="3"/>
      <c r="I27" s="11"/>
    </row>
    <row r="28" spans="1:9" ht="15.75" customHeight="1" x14ac:dyDescent="0.3">
      <c r="A28" s="2"/>
      <c r="B28" s="2"/>
      <c r="C28" s="2"/>
      <c r="D28" s="16"/>
      <c r="E28" s="17"/>
      <c r="F28" s="10"/>
      <c r="G28" s="3"/>
      <c r="I28" s="11"/>
    </row>
    <row r="29" spans="1:9" ht="15.75" customHeight="1" thickBot="1" x14ac:dyDescent="0.3">
      <c r="A29" s="4" t="s">
        <v>20</v>
      </c>
      <c r="B29" s="2"/>
      <c r="D29" s="17"/>
      <c r="E29" s="19"/>
      <c r="F29" s="20">
        <f>SUM(F15:F28)</f>
        <v>18889.95</v>
      </c>
    </row>
    <row r="30" spans="1:9" ht="14.4" thickTop="1" x14ac:dyDescent="0.25">
      <c r="A30" s="2"/>
      <c r="B30" s="2"/>
      <c r="C30" s="4"/>
      <c r="D30" s="4"/>
      <c r="E30" s="4"/>
      <c r="F30" s="4"/>
      <c r="G30" s="21"/>
    </row>
    <row r="31" spans="1:9" ht="14.4" thickBot="1" x14ac:dyDescent="0.3">
      <c r="A31" s="22"/>
      <c r="B31" s="22"/>
      <c r="C31" s="23"/>
      <c r="D31" s="23"/>
      <c r="E31" s="23"/>
      <c r="F31" s="23"/>
      <c r="G31" s="24"/>
    </row>
    <row r="32" spans="1:9" ht="13.8" x14ac:dyDescent="0.25">
      <c r="A32" s="2"/>
      <c r="B32" s="2"/>
      <c r="C32" s="4"/>
      <c r="D32" s="4"/>
      <c r="E32" s="4"/>
      <c r="F32" s="4"/>
      <c r="G32" s="21"/>
    </row>
    <row r="33" spans="1:7" ht="13.8" hidden="1" x14ac:dyDescent="0.25">
      <c r="A33" s="34" t="str">
        <f>A3</f>
        <v>IANNICCA, NANDO</v>
      </c>
      <c r="B33" s="34"/>
      <c r="C33" s="34"/>
      <c r="D33" s="34"/>
      <c r="E33" s="34"/>
      <c r="F33" s="34"/>
      <c r="G33" s="21"/>
    </row>
    <row r="34" spans="1:7" ht="13.8" hidden="1" x14ac:dyDescent="0.25">
      <c r="A34" s="2"/>
      <c r="B34" s="2"/>
      <c r="C34" s="4"/>
      <c r="D34" s="4"/>
      <c r="E34" s="4"/>
      <c r="F34" s="4"/>
      <c r="G34" s="21"/>
    </row>
    <row r="35" spans="1:7" ht="13.8" hidden="1" x14ac:dyDescent="0.25">
      <c r="A35" s="34" t="s">
        <v>21</v>
      </c>
      <c r="B35" s="34"/>
      <c r="C35" s="34"/>
      <c r="D35" s="34"/>
      <c r="E35" s="34"/>
      <c r="F35" s="34"/>
      <c r="G35" s="34"/>
    </row>
    <row r="36" spans="1:7" ht="13.8" hidden="1" x14ac:dyDescent="0.25">
      <c r="A36" s="2"/>
      <c r="B36" s="2"/>
      <c r="C36" s="4"/>
      <c r="D36" s="4"/>
      <c r="E36" s="4"/>
      <c r="F36" s="4"/>
      <c r="G36" s="21"/>
    </row>
    <row r="37" spans="1:7" ht="13.8" hidden="1" x14ac:dyDescent="0.25">
      <c r="A37" s="4" t="str">
        <f>+A8</f>
        <v>2022 Expenses</v>
      </c>
      <c r="B37" s="2"/>
      <c r="C37" s="4"/>
      <c r="D37" s="4"/>
      <c r="E37" s="14"/>
      <c r="F37" s="10">
        <f>year1oth</f>
        <v>0</v>
      </c>
      <c r="G37" s="10"/>
    </row>
    <row r="38" spans="1:7" ht="13.8" hidden="1" x14ac:dyDescent="0.25">
      <c r="A38" s="4" t="str">
        <f>+'[1]Extra Events full term'!B3</f>
        <v>Event 1</v>
      </c>
      <c r="C38" s="25">
        <f>+'[1]Extra Events full term'!B5</f>
        <v>0</v>
      </c>
      <c r="D38" s="4"/>
      <c r="E38" s="14"/>
      <c r="F38" s="2"/>
      <c r="G38" s="10"/>
    </row>
    <row r="39" spans="1:7" ht="13.8" hidden="1" x14ac:dyDescent="0.25">
      <c r="A39" s="4"/>
      <c r="B39" s="2" t="s">
        <v>22</v>
      </c>
      <c r="C39" s="2"/>
      <c r="D39" s="14">
        <f>+'[1]Extra Events full term'!H11</f>
        <v>0</v>
      </c>
      <c r="E39" s="2"/>
      <c r="F39" s="2"/>
      <c r="G39" s="10"/>
    </row>
    <row r="40" spans="1:7" ht="13.8" hidden="1" x14ac:dyDescent="0.25">
      <c r="A40" s="4"/>
      <c r="B40" s="2" t="s">
        <v>23</v>
      </c>
      <c r="C40" s="2"/>
      <c r="D40" s="3">
        <f>SUM('[1]Extra Events full term'!H17:H20)</f>
        <v>0</v>
      </c>
      <c r="E40" s="2"/>
      <c r="F40" s="2"/>
      <c r="G40" s="10"/>
    </row>
    <row r="41" spans="1:7" ht="13.8" hidden="1" x14ac:dyDescent="0.25">
      <c r="A41" s="4"/>
      <c r="B41" s="2" t="s">
        <v>24</v>
      </c>
      <c r="C41" s="2"/>
      <c r="D41" s="3">
        <f>SUM('[1]Extra Events full term'!H14:H15)</f>
        <v>0</v>
      </c>
      <c r="E41" s="2"/>
      <c r="F41" s="2"/>
      <c r="G41" s="10"/>
    </row>
    <row r="42" spans="1:7" ht="13.8" hidden="1" x14ac:dyDescent="0.25">
      <c r="A42" s="4"/>
      <c r="B42" s="2" t="s">
        <v>25</v>
      </c>
      <c r="C42" s="2"/>
      <c r="D42" s="3">
        <f>+'[1]Extra Events full term'!H22</f>
        <v>0</v>
      </c>
      <c r="E42" s="2"/>
      <c r="F42" s="2"/>
      <c r="G42" s="10"/>
    </row>
    <row r="43" spans="1:7" ht="13.8" hidden="1" x14ac:dyDescent="0.25">
      <c r="A43" s="4"/>
      <c r="B43" s="2" t="s">
        <v>26</v>
      </c>
      <c r="C43" s="2"/>
      <c r="D43" s="26">
        <f>SUM('[1]Extra Events full term'!H23:H25)</f>
        <v>0</v>
      </c>
      <c r="E43" s="2"/>
      <c r="F43" s="2"/>
      <c r="G43" s="10"/>
    </row>
    <row r="44" spans="1:7" ht="13.8" hidden="1" x14ac:dyDescent="0.25">
      <c r="A44" s="4"/>
      <c r="B44" s="2"/>
      <c r="C44" s="2"/>
      <c r="D44" s="2"/>
      <c r="E44" s="27">
        <f>SUM(D39:D43)</f>
        <v>0</v>
      </c>
      <c r="F44" s="2"/>
      <c r="G44" s="10"/>
    </row>
    <row r="45" spans="1:7" ht="13.8" hidden="1" x14ac:dyDescent="0.25">
      <c r="A45" s="4"/>
      <c r="B45" s="2"/>
      <c r="C45" s="4"/>
      <c r="D45" s="4"/>
      <c r="E45" s="14"/>
      <c r="F45" s="2"/>
      <c r="G45" s="10"/>
    </row>
    <row r="46" spans="1:7" ht="13.8" hidden="1" x14ac:dyDescent="0.25">
      <c r="A46" s="4" t="str">
        <f>+'[1]Extra Events full term'!B56</f>
        <v>Event 2</v>
      </c>
      <c r="C46" s="25">
        <f>+'[1]Extra Events full term'!B58</f>
        <v>0</v>
      </c>
      <c r="D46" s="4"/>
      <c r="E46" s="14"/>
      <c r="F46" s="2"/>
      <c r="G46" s="10"/>
    </row>
    <row r="47" spans="1:7" ht="13.8" hidden="1" x14ac:dyDescent="0.25">
      <c r="A47" s="4"/>
      <c r="B47" s="2" t="s">
        <v>22</v>
      </c>
      <c r="C47" s="2"/>
      <c r="D47" s="14">
        <f>+'[1]Extra Events full term'!H64</f>
        <v>0</v>
      </c>
      <c r="E47" s="2"/>
      <c r="F47" s="2"/>
      <c r="G47" s="10"/>
    </row>
    <row r="48" spans="1:7" ht="13.8" hidden="1" x14ac:dyDescent="0.25">
      <c r="A48" s="4"/>
      <c r="B48" s="2" t="s">
        <v>23</v>
      </c>
      <c r="C48" s="2"/>
      <c r="D48" s="3">
        <f>SUM('[1]Extra Events full term'!H72:H75)</f>
        <v>0</v>
      </c>
      <c r="E48" s="2"/>
      <c r="F48" s="2"/>
      <c r="G48" s="10"/>
    </row>
    <row r="49" spans="1:7" ht="13.8" hidden="1" x14ac:dyDescent="0.25">
      <c r="A49" s="4"/>
      <c r="B49" s="2" t="s">
        <v>24</v>
      </c>
      <c r="C49" s="2"/>
      <c r="D49" s="3">
        <f>SUM('[1]Extra Events full term'!H67:H70)</f>
        <v>0</v>
      </c>
      <c r="E49" s="2"/>
      <c r="F49" s="2"/>
      <c r="G49" s="10"/>
    </row>
    <row r="50" spans="1:7" ht="13.8" hidden="1" x14ac:dyDescent="0.25">
      <c r="A50" s="4"/>
      <c r="B50" s="2" t="s">
        <v>25</v>
      </c>
      <c r="C50" s="2"/>
      <c r="D50" s="3">
        <f>+'[1]Extra Events full term'!H77</f>
        <v>0</v>
      </c>
      <c r="E50" s="2"/>
      <c r="F50" s="2"/>
      <c r="G50" s="10"/>
    </row>
    <row r="51" spans="1:7" ht="13.8" hidden="1" x14ac:dyDescent="0.25">
      <c r="A51" s="4"/>
      <c r="B51" s="2" t="s">
        <v>26</v>
      </c>
      <c r="C51" s="2"/>
      <c r="D51" s="26">
        <f>SUM('[1]Extra Events full term'!H78:H80)</f>
        <v>0</v>
      </c>
      <c r="E51" s="2"/>
      <c r="F51" s="2"/>
      <c r="G51" s="10"/>
    </row>
    <row r="52" spans="1:7" ht="13.8" hidden="1" x14ac:dyDescent="0.25">
      <c r="A52" s="4"/>
      <c r="B52" s="2"/>
      <c r="C52" s="2"/>
      <c r="D52" s="3"/>
      <c r="E52" s="27">
        <f>SUM(D47:D51)</f>
        <v>0</v>
      </c>
      <c r="F52" s="2"/>
      <c r="G52" s="10"/>
    </row>
    <row r="53" spans="1:7" ht="13.8" hidden="1" x14ac:dyDescent="0.25">
      <c r="A53" s="4"/>
      <c r="B53" s="2"/>
      <c r="C53" s="2"/>
      <c r="D53" s="3"/>
      <c r="E53" s="27"/>
      <c r="F53" s="2"/>
      <c r="G53" s="10"/>
    </row>
    <row r="54" spans="1:7" ht="13.8" hidden="1" x14ac:dyDescent="0.25">
      <c r="A54" s="2"/>
      <c r="B54" s="2"/>
      <c r="C54" s="4"/>
      <c r="D54" s="4"/>
      <c r="E54" s="4"/>
      <c r="F54" s="10"/>
      <c r="G54" s="10"/>
    </row>
    <row r="55" spans="1:7" ht="14.4" hidden="1" thickBot="1" x14ac:dyDescent="0.3">
      <c r="A55" s="4" t="str">
        <f>[3]Sheet1!$A$32</f>
        <v>Year 3</v>
      </c>
      <c r="B55" s="4"/>
      <c r="C55" s="4"/>
      <c r="D55" s="4"/>
      <c r="E55" s="17"/>
      <c r="F55" s="28">
        <f>SUM(F54)</f>
        <v>0</v>
      </c>
    </row>
    <row r="56" spans="1:7" ht="14.4" hidden="1" thickBot="1" x14ac:dyDescent="0.3">
      <c r="A56" s="22"/>
      <c r="B56" s="23"/>
      <c r="C56" s="23"/>
      <c r="D56" s="23"/>
      <c r="E56" s="29"/>
      <c r="F56" s="30"/>
      <c r="G56" s="29"/>
    </row>
  </sheetData>
  <sheetProtection algorithmName="SHA-512" hashValue="STZMykDLealbxIaV6/NVPBys63O4F9lieM3O+KMylxd1wQcQboZRi8Y8nJnl2DnlU175nbgdB4MtyJ/+yOzDFw==" saltValue="PClQsq9uWEOsHHPWTB5Gmg==" spinCount="100000" sheet="1" objects="1" scenarios="1" selectLockedCells="1" selectUnlockedCells="1"/>
  <mergeCells count="5">
    <mergeCell ref="A1:G1"/>
    <mergeCell ref="A3:G3"/>
    <mergeCell ref="A5:F5"/>
    <mergeCell ref="A33:F33"/>
    <mergeCell ref="A35:G35"/>
  </mergeCells>
  <pageMargins left="0.5" right="0.25" top="0.5" bottom="0.5" header="0.5" footer="0.5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Year 1 Term Sum</vt:lpstr>
      <vt:lpstr>'Year 1 Term Sum'!Print_Area</vt:lpstr>
      <vt:lpstr>regbal</vt:lpstr>
      <vt:lpstr>regbalttd</vt:lpstr>
      <vt:lpstr>year1oth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Champsi, Karim</dc:creator>
  <cp:lastModifiedBy>Metcalf, Kristen</cp:lastModifiedBy>
  <dcterms:created xsi:type="dcterms:W3CDTF">2025-05-20T19:36:49Z</dcterms:created>
  <dcterms:modified xsi:type="dcterms:W3CDTF">2025-05-26T13:22:06Z</dcterms:modified>
</cp:coreProperties>
</file>