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eelregionca-my.sharepoint.com/personal/jeffrey_barillas_peelregion_ca/Documents/Udrive/Desktop/1 - FPA/1 - Working Files/Reconciliation/2024/Final Templates/"/>
    </mc:Choice>
  </mc:AlternateContent>
  <xr:revisionPtr revIDLastSave="0" documentId="13_ncr:1_{E4C7E8EC-D9D9-455F-9B3C-164ED9488F1B}" xr6:coauthVersionLast="47" xr6:coauthVersionMax="47" xr10:uidLastSave="{00000000-0000-0000-0000-000000000000}"/>
  <bookViews>
    <workbookView xWindow="57480" yWindow="-120" windowWidth="29040" windowHeight="15840" xr2:uid="{3B1AEA8D-1F8B-4E6E-9FC2-4B681A2AD77B}"/>
  </bookViews>
  <sheets>
    <sheet name="1. Management Representation" sheetId="2" r:id="rId1"/>
    <sheet name="2. Fee Reduction" sheetId="13" r:id="rId2"/>
    <sheet name="3. Enrichment &amp; Admin" sheetId="14" r:id="rId3"/>
    <sheet name="4. GovGrants Input (Recon Only)"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0" i="13" l="1"/>
  <c r="E68" i="13" l="1"/>
  <c r="E69" i="13"/>
  <c r="E70" i="13"/>
  <c r="E71" i="13"/>
  <c r="E72" i="13"/>
  <c r="E73" i="13"/>
  <c r="E74" i="13"/>
  <c r="E75" i="13"/>
  <c r="G75" i="13" s="1"/>
  <c r="E76" i="13"/>
  <c r="G76" i="13" s="1"/>
  <c r="E77" i="13"/>
  <c r="G77" i="13" s="1"/>
  <c r="E78" i="13"/>
  <c r="G78" i="13" s="1"/>
  <c r="E79" i="13"/>
  <c r="G79" i="13" s="1"/>
  <c r="E80" i="13"/>
  <c r="G80" i="13" s="1"/>
  <c r="E81" i="13"/>
  <c r="G81" i="13" s="1"/>
  <c r="E82" i="13"/>
  <c r="G82" i="13" s="1"/>
  <c r="E83" i="13"/>
  <c r="G83" i="13" s="1"/>
  <c r="E84" i="13"/>
  <c r="G84" i="13" s="1"/>
  <c r="E85" i="13"/>
  <c r="G85" i="13" s="1"/>
  <c r="E86" i="13"/>
  <c r="G86" i="13" s="1"/>
  <c r="E87" i="13"/>
  <c r="G87" i="13" s="1"/>
  <c r="E88" i="13"/>
  <c r="G88" i="13" s="1"/>
  <c r="E89" i="13"/>
  <c r="G89" i="13" s="1"/>
  <c r="E90" i="13"/>
  <c r="G90" i="13" s="1"/>
  <c r="E91" i="13"/>
  <c r="G91" i="13" s="1"/>
  <c r="E67"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15" i="13"/>
  <c r="C30" i="14"/>
  <c r="C32" i="14" s="1"/>
  <c r="L16" i="14"/>
  <c r="C10" i="14"/>
  <c r="B26" i="12" s="1"/>
  <c r="C9" i="13"/>
  <c r="C8" i="13"/>
  <c r="B24" i="12" s="1"/>
  <c r="C24" i="12" l="1"/>
  <c r="B13" i="12"/>
  <c r="C13" i="12" s="1"/>
  <c r="C10" i="13"/>
  <c r="L51" i="13"/>
  <c r="L52" i="13"/>
  <c r="L53" i="13"/>
  <c r="L54" i="13"/>
  <c r="L55" i="13"/>
  <c r="L56" i="13"/>
  <c r="L57" i="13"/>
  <c r="L58" i="13"/>
  <c r="L59" i="13"/>
  <c r="L60" i="13"/>
  <c r="L61" i="13"/>
  <c r="K51" i="13"/>
  <c r="M51" i="13" s="1"/>
  <c r="K52" i="13"/>
  <c r="M52" i="13" s="1"/>
  <c r="K53" i="13"/>
  <c r="M53" i="13" s="1"/>
  <c r="K54" i="13"/>
  <c r="M54" i="13" s="1"/>
  <c r="K55" i="13"/>
  <c r="M55" i="13" s="1"/>
  <c r="K56" i="13"/>
  <c r="M56" i="13" s="1"/>
  <c r="K57" i="13"/>
  <c r="M57" i="13" s="1"/>
  <c r="K58" i="13"/>
  <c r="M58" i="13" s="1"/>
  <c r="K59" i="13"/>
  <c r="M59" i="13" s="1"/>
  <c r="K60" i="13"/>
  <c r="M60" i="13" s="1"/>
  <c r="K61" i="13"/>
  <c r="M61" i="13" s="1"/>
  <c r="I62" i="13"/>
  <c r="J62" i="13"/>
  <c r="F45" i="13"/>
  <c r="G45" i="13"/>
  <c r="H45" i="13"/>
  <c r="I45" i="13"/>
  <c r="E45" i="13"/>
  <c r="F62" i="13"/>
  <c r="G62" i="13"/>
  <c r="H62" i="13"/>
  <c r="E62" i="13"/>
  <c r="L50" i="13"/>
  <c r="M50" i="13"/>
  <c r="M62" i="13" l="1"/>
  <c r="K62" i="13"/>
  <c r="L62" i="13"/>
  <c r="D13" i="12"/>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J30" i="13"/>
  <c r="J31" i="13"/>
  <c r="J32" i="13"/>
  <c r="J33" i="13"/>
  <c r="J34" i="13"/>
  <c r="J35" i="13"/>
  <c r="J36" i="13"/>
  <c r="J37" i="13"/>
  <c r="J38" i="13"/>
  <c r="J39" i="13"/>
  <c r="J40" i="13"/>
  <c r="J41" i="13"/>
  <c r="J42" i="13"/>
  <c r="J43" i="13"/>
  <c r="J44" i="13"/>
  <c r="J16" i="13"/>
  <c r="J17" i="13"/>
  <c r="J18" i="13"/>
  <c r="J19" i="13"/>
  <c r="J20" i="13"/>
  <c r="J21" i="13"/>
  <c r="J22" i="13"/>
  <c r="J23" i="13"/>
  <c r="J24" i="13"/>
  <c r="J25" i="13"/>
  <c r="J26" i="13"/>
  <c r="J27" i="13"/>
  <c r="J28" i="13"/>
  <c r="J29" i="13"/>
  <c r="J15" i="13"/>
  <c r="B32" i="14"/>
  <c r="AD19" i="14"/>
  <c r="AD17" i="14"/>
  <c r="L17" i="14"/>
  <c r="L18" i="14"/>
  <c r="L19" i="14"/>
  <c r="L20" i="14"/>
  <c r="L21" i="14"/>
  <c r="L22" i="14"/>
  <c r="L23" i="14"/>
  <c r="L24" i="14"/>
  <c r="L25" i="14"/>
  <c r="G26" i="14"/>
  <c r="H26" i="14"/>
  <c r="I26" i="14"/>
  <c r="J26" i="14"/>
  <c r="K26" i="14"/>
  <c r="C26" i="14"/>
  <c r="B11" i="14" s="1"/>
  <c r="K15" i="13"/>
  <c r="C11" i="14" l="1"/>
  <c r="C26" i="12" s="1"/>
  <c r="D26" i="12" s="1"/>
  <c r="L26" i="14"/>
  <c r="B12" i="14"/>
  <c r="L18" i="13"/>
  <c r="F26" i="14"/>
  <c r="C12" i="14" l="1"/>
  <c r="C37" i="14" s="1"/>
  <c r="G68" i="13"/>
  <c r="G69" i="13"/>
  <c r="G70" i="13"/>
  <c r="G71" i="13"/>
  <c r="G72" i="13"/>
  <c r="G73" i="13"/>
  <c r="G74" i="13"/>
  <c r="G67"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16" i="13"/>
  <c r="L17" i="13"/>
  <c r="L15" i="13"/>
  <c r="D25" i="12"/>
  <c r="G92" i="13" l="1"/>
  <c r="B27" i="12"/>
  <c r="J45" i="13" l="1"/>
  <c r="K45" i="13"/>
  <c r="L45" i="13" l="1"/>
  <c r="B9" i="13" s="1"/>
  <c r="F92" i="13" l="1"/>
  <c r="B10" i="13" l="1"/>
  <c r="B37" i="14" s="1"/>
  <c r="D24" i="12" l="1"/>
  <c r="D27" i="12" s="1"/>
  <c r="C27" i="12"/>
</calcChain>
</file>

<file path=xl/sharedStrings.xml><?xml version="1.0" encoding="utf-8"?>
<sst xmlns="http://schemas.openxmlformats.org/spreadsheetml/2006/main" count="175" uniqueCount="123">
  <si>
    <t>Agency Name:</t>
  </si>
  <si>
    <t>AUTHORIZED SIGNING OFFICER</t>
  </si>
  <si>
    <t>Name:</t>
  </si>
  <si>
    <t>Signature:</t>
  </si>
  <si>
    <t>Title:</t>
  </si>
  <si>
    <t>Date:</t>
  </si>
  <si>
    <t>CO-AUTHORIZED SIGNING OFFICER (IF APPLICABLE)</t>
  </si>
  <si>
    <t>For Office Use Only</t>
  </si>
  <si>
    <t>Reconciliation Verified By:</t>
  </si>
  <si>
    <t>Name (Please Print):</t>
  </si>
  <si>
    <t>Vendor ID:</t>
  </si>
  <si>
    <t>For reference, a link to the Before and After School Program Guideline is provided:</t>
  </si>
  <si>
    <t>Total</t>
  </si>
  <si>
    <t>Fee Reduction Allocation</t>
  </si>
  <si>
    <t>Enrichment Programs Allocation</t>
  </si>
  <si>
    <t>Admin Spent</t>
  </si>
  <si>
    <t>Admin Cost Allocation</t>
  </si>
  <si>
    <t>Please find the allocation at "Administration " in GovGrants</t>
  </si>
  <si>
    <t>Monthly Enrollment</t>
  </si>
  <si>
    <t>Total Enrollment</t>
  </si>
  <si>
    <t>Budget Category</t>
  </si>
  <si>
    <t>Awarded Budget</t>
  </si>
  <si>
    <t>Spent this Period</t>
  </si>
  <si>
    <t>Projected Year-to-Date Underspent</t>
  </si>
  <si>
    <t>Other</t>
  </si>
  <si>
    <t>Staff wages and benefits</t>
  </si>
  <si>
    <t>Lease and occupancy costs</t>
  </si>
  <si>
    <t>Utilities</t>
  </si>
  <si>
    <t>Administration</t>
  </si>
  <si>
    <t>Resources</t>
  </si>
  <si>
    <t>Nutrition</t>
  </si>
  <si>
    <t>Program supplies</t>
  </si>
  <si>
    <t>Promotion or marketing</t>
  </si>
  <si>
    <t>Equipping and Furnishings</t>
  </si>
  <si>
    <t>Maintenance, minor improvements</t>
  </si>
  <si>
    <t>Other fixed expenses</t>
  </si>
  <si>
    <t>Planning time</t>
  </si>
  <si>
    <t>Child care fees</t>
  </si>
  <si>
    <t>Professional learning costs</t>
  </si>
  <si>
    <t>Professional learning time</t>
  </si>
  <si>
    <t>This tab is for review and GovGrants input only.</t>
  </si>
  <si>
    <t>Amount Reduced</t>
  </si>
  <si>
    <t>Sub Total</t>
  </si>
  <si>
    <t>Child Initials</t>
  </si>
  <si>
    <t>Daily Rate</t>
  </si>
  <si>
    <t>Rate Structure</t>
  </si>
  <si>
    <t>5 days/week</t>
  </si>
  <si>
    <t>4 days/week</t>
  </si>
  <si>
    <t>3 days/week</t>
  </si>
  <si>
    <t>2 days/week</t>
  </si>
  <si>
    <t>Frequency</t>
  </si>
  <si>
    <t>Days Per Year</t>
  </si>
  <si>
    <t>Day Per Month</t>
  </si>
  <si>
    <t>Daily Parent Contribution</t>
  </si>
  <si>
    <t>Total Fee Reduction Spent</t>
  </si>
  <si>
    <t>Expected Surplus</t>
  </si>
  <si>
    <t>Total Enrichment Programs Spent</t>
  </si>
  <si>
    <t>Session Length</t>
  </si>
  <si>
    <t>In hours</t>
  </si>
  <si>
    <t xml:space="preserve">By submitting this file, I/we attest that: </t>
  </si>
  <si>
    <t>1. The information provided in this template is true and accurate.</t>
  </si>
  <si>
    <t xml:space="preserve"> </t>
  </si>
  <si>
    <t>4. I/we attest that the expenses claimed in this reconciliation have not been previously claimed through other
     funding programs offered by the federal or provincial government or any other organization.</t>
  </si>
  <si>
    <r>
      <t>T</t>
    </r>
    <r>
      <rPr>
        <b/>
        <sz val="10"/>
        <color rgb="FFFF0000"/>
        <rFont val="Calibri"/>
        <family val="2"/>
        <scheme val="minor"/>
      </rPr>
      <t>o</t>
    </r>
    <r>
      <rPr>
        <b/>
        <sz val="10"/>
        <rFont val="Calibri"/>
        <family val="2"/>
        <scheme val="minor"/>
      </rPr>
      <t>tal Costs For Each Program</t>
    </r>
  </si>
  <si>
    <t>Monthly Number of Children who Participated</t>
  </si>
  <si>
    <t>Before School Only (Full Fee) </t>
  </si>
  <si>
    <t>After School Only (Full Fee) </t>
  </si>
  <si>
    <t>Before and After School (Full Fee) </t>
  </si>
  <si>
    <t>Full Day Winter/Spring Break (Full Fee) </t>
  </si>
  <si>
    <t>Full day School Board Professional Activity Day (Full Fee) </t>
  </si>
  <si>
    <t>Before School Only (Provider Discounted Fee if applicable) </t>
  </si>
  <si>
    <t>After School Only (Provider Discounted Fee if applicable) </t>
  </si>
  <si>
    <t>Before and After School (Provider Discounted Fee if applicable) </t>
  </si>
  <si>
    <t>Full Day Winter/Spring Break (Provider Discounted Fee if applicable) </t>
  </si>
  <si>
    <t>Full day Professional Day (Provider Discounted Fee if applicable) </t>
  </si>
  <si>
    <t>Agency Information and Management Representation</t>
  </si>
  <si>
    <t>Instructions:</t>
  </si>
  <si>
    <t>Minutes per Session</t>
  </si>
  <si>
    <t>Program Start Date</t>
  </si>
  <si>
    <t>Final Reconciliation</t>
  </si>
  <si>
    <t>Total Planning Spent</t>
  </si>
  <si>
    <t>Actual Spent (Only Require to input the total)</t>
  </si>
  <si>
    <t>Planning</t>
  </si>
  <si>
    <t>Surplus</t>
  </si>
  <si>
    <t>Overall Surplus</t>
  </si>
  <si>
    <t>If you expect to have unspent funding in any budget category, you may support other expenses (in the following priority order): 
• Funding pressures for the BASP pilot fee reduction. 
• Funding pressures for the BASP pilot enrichment programs.
For details, please refer to page 9 of the guideline.</t>
  </si>
  <si>
    <t>Estimated Spent</t>
  </si>
  <si>
    <t>Fee Reduction Planning Tool and Reconciliation</t>
  </si>
  <si>
    <t>Enrichment Programs and Admin Planning Tool and Reconciliation</t>
  </si>
  <si>
    <t>Amount Reduced ***</t>
  </si>
  <si>
    <t>Before and After School Programs</t>
  </si>
  <si>
    <t>6 -12 years old (Full Fee Children)</t>
  </si>
  <si>
    <t>6 -12 years old (In receipt of subsidy)</t>
  </si>
  <si>
    <t>Program</t>
  </si>
  <si>
    <t>Average Enrollment/Month **</t>
  </si>
  <si>
    <t>Average Enrollment/Month *</t>
  </si>
  <si>
    <t>Parent contribution of children in receipt of a child care subsidy section (Completion of column A to F is optional)</t>
  </si>
  <si>
    <t>Item</t>
  </si>
  <si>
    <t>Hours</t>
  </si>
  <si>
    <t>Average Children Participated</t>
  </si>
  <si>
    <t>Please find your allocation in GovGrants under "Other"</t>
  </si>
  <si>
    <t xml:space="preserve">Monthly Enrollment: Please enter the number of children enrolled in the program. A child must be present for at least one day in that month to be counted, and each child should only be counted once per month/per program type. </t>
  </si>
  <si>
    <t xml:space="preserve">* Examples of enrichment program types:
• Sports: Soccer, basketball, volleyball 
• Martial arts: Taekwondo, Judo, karate 
• Arts and crafts: pottery, painting, knitting, woodworking, sculpture 
• Music: drumming, group singing lessons, choir 
• Dance: hip hop, Bhangra, Zumba for kids 
• STEAM (Science, Technology, Engineering, the Arts, and Mathematics): robotics, coding 
• Independence:   Babysitting, Homework Help, Creative Writing </t>
  </si>
  <si>
    <t>Program Types* (Input one program per line)</t>
  </si>
  <si>
    <t>Please find your allocation in GovGrants under "Child care fees"</t>
  </si>
  <si>
    <t>6 -12 years old (Enrichment Program)</t>
  </si>
  <si>
    <t>1 day/week</t>
  </si>
  <si>
    <t>The program is mandatory starting on January 2024, service providers may choose to implement as early as November 2023.</t>
  </si>
  <si>
    <t>3. I/we understand that the information provided in this template may be subject to audit from 
    Peel Region and that I/we are required to keep all original documentation for a minimum of 7 years.</t>
  </si>
  <si>
    <t>● This tab contains the Enrichment Programs and the Admin Cost sections. The "Enrichment Programs" section is mandatory; the "Admin Cost" section is optional.
● Refer to the guideline for expenses eligible for enrichment programs.
● Only the sections highlighted green need to be input. 
● Keep all supporting documents and upload in the "Attachments" tab in GovGrants on your BASP pilot final reconciliation all supporting receipts and paid invoices for enrichment program expenses over $15,000.</t>
  </si>
  <si>
    <t>2. I/we have read and understand the Before and After School Program (BASP) Pilot Guideline period.</t>
  </si>
  <si>
    <t>Use of Administration Funding to support administration expenses is optional. Any underspending can be used to support fee reduction and enrichment programs.</t>
  </si>
  <si>
    <t>Please input the following amounts, highlighted in yellow, under the applicable budget categories in GovGrants.</t>
  </si>
  <si>
    <t>Will be updated once new guideline released online.</t>
  </si>
  <si>
    <t>PA days and Winter break</t>
  </si>
  <si>
    <r>
      <t xml:space="preserve">Example for Enrichment Program Section:
Using enrichment funding, one hour/week yoga sessions are introduced from September </t>
    </r>
    <r>
      <rPr>
        <b/>
        <sz val="10"/>
        <color rgb="FFFF0000"/>
        <rFont val="Calibri"/>
        <family val="2"/>
      </rPr>
      <t>3rd 2024 to January 3rd, 2025</t>
    </r>
    <r>
      <rPr>
        <b/>
        <sz val="10"/>
        <rFont val="Calibri"/>
        <family val="2"/>
      </rPr>
      <t xml:space="preserve">. In this case, a provider should enter the following information:
•	Column A: Yoga 
•	Column B: September 3rd, 2024 
•	Column C: The invoice amount
•	Column D: 1 day/week 
•	Column E: 60 
•	Column F: 26, if the one-hour program was offered every week during the eligible period as there are 26 weeks from January 1 to June 28, 2024. The number of hours may be less if the program was not offered every week. 
•	Columns G to N: the number of children who participated on the session per month. </t>
    </r>
  </si>
  <si>
    <t>Total hours from September 3rd 2024 to January 3rd, 2025</t>
  </si>
  <si>
    <t>Total billable days (Sep 2nd 2024 - Dec 31st 2024) *</t>
  </si>
  <si>
    <t>Total billable days (Sep 2nd 2024 - Jan 3rd 2025)</t>
  </si>
  <si>
    <t>Total billable days (Sep 2nd 2024 - Dec 31st 2024)</t>
  </si>
  <si>
    <r>
      <t xml:space="preserve">● The "Fee Reduction" section is a mandatory requirement of the BASP Pilot Project.
● Please use this tab as a Planning Tool and your Final Reconciliation template for the end of the pilot program.
● Please review the guideline before using this template and reporting your expenses.
● Only the sections highlighted green need to be input. 
● Note:  The totals for the Final Reconciliation columns are only to be completed at time of Final Reconciliation at the end of the pilot program.
● Full Fee Families' Fee Reduction is to be separated into the two sections below as applicable, Before and After School Programs and PA days, Winter Break.
● * Total billable days are the total days between </t>
    </r>
    <r>
      <rPr>
        <b/>
        <sz val="10"/>
        <color rgb="FFFF0000"/>
        <rFont val="Calibri"/>
        <family val="2"/>
      </rPr>
      <t>Sep 2nd 2024 and Jan 3rd 2025</t>
    </r>
    <r>
      <rPr>
        <b/>
        <sz val="10"/>
        <rFont val="Calibri"/>
        <family val="2"/>
      </rPr>
      <t xml:space="preserve"> for which families are charged program fees.
● ** Average Enrollment/Month = Total Enrollment (Column Q) / total months of enrollment.
● *** For the PA days and Winter Breaks section, please enter the total amount you reduced the daily rate by as per the following:  Non-Instructional Days are to be reduced by the same dollar amount as the BASP fee reduction.  If you expect to have unspent funding in any budget category you may increase the reduction for non-instructional days up to 50% of the daily fee.</t>
    </r>
  </si>
  <si>
    <t>The following expenses are ineligible for Enrichment Programs Funding:
• Expenses already funded through other public funding.
• Salaries and benefits for staff required for ratio.
• Salaries and benefits for head office/centralized staff.
• Anything not included in the costs covered list.</t>
  </si>
  <si>
    <t>2024 BASP Pilot Funding Planning Tool and Reconciliation Template - For Centre-based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</si>
</sst>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_-* #,##0_-;\-* #,##0_-;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b/>
      <sz val="12"/>
      <color theme="1"/>
      <name val="Arial"/>
      <family val="2"/>
    </font>
    <font>
      <sz val="11"/>
      <color indexed="8"/>
      <name val="Calibri"/>
      <family val="2"/>
    </font>
    <font>
      <sz val="10"/>
      <name val="Arial"/>
      <family val="2"/>
    </font>
    <font>
      <b/>
      <sz val="11"/>
      <color theme="1"/>
      <name val="Arial"/>
      <family val="2"/>
    </font>
    <font>
      <b/>
      <sz val="18"/>
      <color theme="3"/>
      <name val="Arial"/>
      <family val="2"/>
    </font>
    <font>
      <b/>
      <sz val="18.5"/>
      <name val="Arial"/>
      <family val="2"/>
    </font>
    <font>
      <b/>
      <sz val="11"/>
      <color theme="1"/>
      <name val="Calibri"/>
      <family val="2"/>
      <scheme val="minor"/>
    </font>
    <font>
      <sz val="11"/>
      <color theme="0"/>
      <name val="Calibri"/>
      <family val="2"/>
      <scheme val="minor"/>
    </font>
    <font>
      <b/>
      <sz val="18"/>
      <color theme="3"/>
      <name val="Calibri Light"/>
      <family val="2"/>
      <scheme val="major"/>
    </font>
    <font>
      <b/>
      <sz val="14"/>
      <color theme="8" tint="-0.499984740745262"/>
      <name val="Calibri"/>
      <family val="2"/>
      <scheme val="minor"/>
    </font>
    <font>
      <u/>
      <sz val="11"/>
      <color theme="10"/>
      <name val="Calibri"/>
      <family val="2"/>
      <scheme val="minor"/>
    </font>
    <font>
      <b/>
      <sz val="14"/>
      <color theme="0"/>
      <name val="Calibri"/>
      <family val="2"/>
      <scheme val="minor"/>
    </font>
    <font>
      <b/>
      <sz val="10"/>
      <color theme="1"/>
      <name val="Calibri"/>
      <family val="2"/>
      <scheme val="minor"/>
    </font>
    <font>
      <b/>
      <sz val="10"/>
      <color rgb="FFFF0000"/>
      <name val="Calibri"/>
      <family val="2"/>
    </font>
    <font>
      <b/>
      <u/>
      <sz val="11"/>
      <color theme="10"/>
      <name val="Calibri"/>
      <family val="2"/>
      <scheme val="minor"/>
    </font>
    <font>
      <b/>
      <sz val="10"/>
      <color rgb="FFFF0000"/>
      <name val="Calibri"/>
      <family val="2"/>
      <scheme val="minor"/>
    </font>
    <font>
      <b/>
      <sz val="10"/>
      <name val="Calibri"/>
      <family val="2"/>
      <scheme val="minor"/>
    </font>
    <font>
      <sz val="10"/>
      <name val="Calibri"/>
      <family val="2"/>
      <scheme val="minor"/>
    </font>
    <font>
      <b/>
      <sz val="11"/>
      <name val="Calibri"/>
      <family val="2"/>
    </font>
    <font>
      <b/>
      <sz val="11"/>
      <name val="Calibri"/>
      <family val="2"/>
      <scheme val="minor"/>
    </font>
    <font>
      <b/>
      <sz val="16.5"/>
      <color theme="1"/>
      <name val="Calibri"/>
      <family val="2"/>
      <scheme val="minor"/>
    </font>
    <font>
      <sz val="16.5"/>
      <color theme="1"/>
      <name val="Calibri"/>
      <family val="2"/>
      <scheme val="minor"/>
    </font>
    <font>
      <sz val="10"/>
      <color theme="1"/>
      <name val="Calibri"/>
      <family val="2"/>
      <scheme val="minor"/>
    </font>
    <font>
      <sz val="8"/>
      <name val="Calibri"/>
      <family val="2"/>
      <scheme val="minor"/>
    </font>
    <font>
      <b/>
      <sz val="11"/>
      <name val="Arial"/>
      <family val="2"/>
    </font>
    <font>
      <b/>
      <sz val="10"/>
      <name val="Calibri"/>
      <family val="2"/>
    </font>
    <font>
      <b/>
      <sz val="18"/>
      <color theme="8" tint="-0.499984740745262"/>
      <name val="Calibri"/>
      <family val="2"/>
      <scheme val="minor"/>
    </font>
    <font>
      <b/>
      <sz val="20"/>
      <color theme="1"/>
      <name val="Calibri"/>
      <family val="2"/>
      <scheme val="minor"/>
    </font>
    <font>
      <b/>
      <sz val="16"/>
      <color theme="8" tint="-0.499984740745262"/>
      <name val="Calibri"/>
      <family val="2"/>
      <scheme val="minor"/>
    </font>
    <font>
      <b/>
      <sz val="10"/>
      <color theme="8" tint="-0.499984740745262"/>
      <name val="Calibri"/>
      <family val="2"/>
      <scheme val="minor"/>
    </font>
    <font>
      <b/>
      <sz val="18"/>
      <name val="Arial"/>
      <family val="2"/>
    </font>
    <font>
      <b/>
      <u/>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65"/>
        <bgColor indexed="64"/>
      </patternFill>
    </fill>
    <fill>
      <patternFill patternType="solid">
        <fgColor theme="4" tint="-0.499984740745262"/>
        <bgColor theme="0"/>
      </patternFill>
    </fill>
    <fill>
      <patternFill patternType="solid">
        <fgColor indexed="65"/>
        <bgColor theme="0"/>
      </patternFill>
    </fill>
    <fill>
      <patternFill patternType="solid">
        <fgColor theme="0" tint="-4.9989318521683403E-2"/>
        <bgColor indexed="64"/>
      </patternFill>
    </fill>
    <fill>
      <patternFill patternType="solid">
        <fgColor theme="0"/>
        <bgColor theme="0"/>
      </patternFill>
    </fill>
    <fill>
      <patternFill patternType="solid">
        <fgColor rgb="FFFFFF00"/>
        <bgColor indexed="64"/>
      </patternFill>
    </fill>
    <fill>
      <patternFill patternType="solid">
        <fgColor theme="0" tint="-0.249977111117893"/>
        <bgColor indexed="64"/>
      </patternFill>
    </fill>
  </fills>
  <borders count="3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8"/>
      </right>
      <top style="thin">
        <color indexed="64"/>
      </top>
      <bottom style="thin">
        <color theme="8"/>
      </bottom>
      <diagonal/>
    </border>
    <border>
      <left style="thin">
        <color theme="8"/>
      </left>
      <right style="thin">
        <color indexed="64"/>
      </right>
      <top style="thin">
        <color indexed="64"/>
      </top>
      <bottom style="thin">
        <color theme="8"/>
      </bottom>
      <diagonal/>
    </border>
    <border>
      <left style="thin">
        <color indexed="64"/>
      </left>
      <right style="thin">
        <color theme="8"/>
      </right>
      <top style="thin">
        <color theme="8"/>
      </top>
      <bottom style="thin">
        <color theme="8"/>
      </bottom>
      <diagonal/>
    </border>
    <border>
      <left style="thin">
        <color theme="8"/>
      </left>
      <right style="thin">
        <color indexed="64"/>
      </right>
      <top style="thin">
        <color theme="8"/>
      </top>
      <bottom style="thin">
        <color theme="8"/>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theme="8"/>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8"/>
      </left>
      <right style="thin">
        <color theme="8"/>
      </right>
      <top style="thin">
        <color theme="8"/>
      </top>
      <bottom style="thin">
        <color indexed="64"/>
      </bottom>
      <diagonal/>
    </border>
    <border>
      <left style="thin">
        <color theme="8"/>
      </left>
      <right style="thin">
        <color theme="8"/>
      </right>
      <top style="thin">
        <color theme="8"/>
      </top>
      <bottom style="thin">
        <color theme="8"/>
      </bottom>
      <diagonal/>
    </border>
    <border>
      <left style="thin">
        <color theme="8"/>
      </left>
      <right style="thin">
        <color theme="8"/>
      </right>
      <top style="thin">
        <color indexed="64"/>
      </top>
      <bottom style="thin">
        <color theme="8"/>
      </bottom>
      <diagonal/>
    </border>
    <border>
      <left style="thin">
        <color indexed="64"/>
      </left>
      <right/>
      <top style="thin">
        <color indexed="64"/>
      </top>
      <bottom style="thin">
        <color theme="8"/>
      </bottom>
      <diagonal/>
    </border>
    <border>
      <left/>
      <right style="thin">
        <color indexed="64"/>
      </right>
      <top style="thin">
        <color indexed="64"/>
      </top>
      <bottom style="thin">
        <color theme="8"/>
      </bottom>
      <diagonal/>
    </border>
    <border>
      <left/>
      <right style="thin">
        <color theme="8"/>
      </right>
      <top style="thin">
        <color indexed="64"/>
      </top>
      <bottom style="thin">
        <color theme="8"/>
      </bottom>
      <diagonal/>
    </border>
    <border>
      <left/>
      <right/>
      <top style="thin">
        <color indexed="64"/>
      </top>
      <bottom style="thin">
        <color theme="8"/>
      </bottom>
      <diagonal/>
    </border>
    <border>
      <left style="thin">
        <color theme="8"/>
      </left>
      <right/>
      <top style="thin">
        <color indexed="64"/>
      </top>
      <bottom style="thin">
        <color theme="8"/>
      </bottom>
      <diagonal/>
    </border>
    <border>
      <left style="thin">
        <color indexed="64"/>
      </left>
      <right/>
      <top style="thin">
        <color theme="8"/>
      </top>
      <bottom style="thin">
        <color indexed="64"/>
      </bottom>
      <diagonal/>
    </border>
    <border>
      <left/>
      <right/>
      <top style="thin">
        <color theme="8"/>
      </top>
      <bottom style="thin">
        <color indexed="64"/>
      </bottom>
      <diagonal/>
    </border>
    <border>
      <left/>
      <right style="thin">
        <color theme="8"/>
      </right>
      <top style="thin">
        <color theme="8"/>
      </top>
      <bottom style="thin">
        <color indexed="64"/>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indexed="64"/>
      </right>
      <top style="thin">
        <color theme="8"/>
      </top>
      <bottom style="thin">
        <color theme="8"/>
      </bottom>
      <diagonal/>
    </border>
    <border>
      <left style="thin">
        <color indexed="64"/>
      </left>
      <right style="thin">
        <color indexed="64"/>
      </right>
      <top style="thin">
        <color theme="8"/>
      </top>
      <bottom style="thin">
        <color indexed="64"/>
      </bottom>
      <diagonal/>
    </border>
    <border>
      <left style="thin">
        <color indexed="64"/>
      </left>
      <right style="thin">
        <color theme="8"/>
      </right>
      <top/>
      <bottom style="thin">
        <color theme="8"/>
      </bottom>
      <diagonal/>
    </border>
    <border>
      <left style="thin">
        <color theme="8"/>
      </left>
      <right/>
      <top style="thin">
        <color theme="8"/>
      </top>
      <bottom style="thin">
        <color theme="8"/>
      </bottom>
      <diagonal/>
    </border>
    <border>
      <left style="thin">
        <color theme="8"/>
      </left>
      <right/>
      <top style="thin">
        <color theme="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6" fillId="0" borderId="0"/>
    <xf numFmtId="0" fontId="3" fillId="0" borderId="0"/>
    <xf numFmtId="165" fontId="1" fillId="0" borderId="0" applyFont="0" applyFill="0" applyBorder="0" applyAlignment="0" applyProtection="0"/>
    <xf numFmtId="0" fontId="12" fillId="0" borderId="0" applyNumberForma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45">
    <xf numFmtId="0" fontId="0" fillId="0" borderId="0" xfId="0"/>
    <xf numFmtId="0" fontId="8" fillId="2" borderId="0" xfId="1" applyFont="1" applyFill="1" applyBorder="1" applyAlignment="1" applyProtection="1">
      <alignment horizontal="left"/>
    </xf>
    <xf numFmtId="0" fontId="3" fillId="0" borderId="0" xfId="0" applyFont="1" applyProtection="1"/>
    <xf numFmtId="0" fontId="7" fillId="2" borderId="0" xfId="0" applyFont="1" applyFill="1" applyProtection="1"/>
    <xf numFmtId="0" fontId="3" fillId="2" borderId="0" xfId="0" applyFont="1" applyFill="1" applyProtection="1"/>
    <xf numFmtId="0" fontId="4" fillId="2" borderId="0" xfId="0" applyFont="1" applyFill="1" applyAlignment="1" applyProtection="1">
      <alignment horizontal="left"/>
    </xf>
    <xf numFmtId="0" fontId="4" fillId="2" borderId="0" xfId="0" applyFont="1" applyFill="1" applyAlignment="1" applyProtection="1">
      <alignment horizontal="left" vertical="center"/>
    </xf>
    <xf numFmtId="0" fontId="4" fillId="0" borderId="0" xfId="0" applyFont="1" applyAlignment="1" applyProtection="1">
      <alignment horizontal="left"/>
    </xf>
    <xf numFmtId="0" fontId="3" fillId="2" borderId="0" xfId="0" applyFont="1" applyFill="1" applyAlignment="1" applyProtection="1">
      <alignment horizontal="left"/>
    </xf>
    <xf numFmtId="0" fontId="0" fillId="2" borderId="0" xfId="0" applyFill="1" applyProtection="1"/>
    <xf numFmtId="0" fontId="13" fillId="6" borderId="0" xfId="7" applyFont="1" applyFill="1" applyAlignment="1" applyProtection="1"/>
    <xf numFmtId="0" fontId="14" fillId="10" borderId="0" xfId="9" applyFill="1" applyBorder="1" applyProtection="1"/>
    <xf numFmtId="0" fontId="18" fillId="10" borderId="0" xfId="9" applyFont="1" applyFill="1" applyBorder="1" applyProtection="1"/>
    <xf numFmtId="0" fontId="13" fillId="6" borderId="8" xfId="7" applyFont="1" applyFill="1" applyBorder="1" applyAlignment="1" applyProtection="1">
      <alignment horizontal="center" vertical="center"/>
    </xf>
    <xf numFmtId="0" fontId="13" fillId="6" borderId="10" xfId="7" applyFont="1" applyFill="1" applyBorder="1" applyAlignment="1" applyProtection="1">
      <alignment horizontal="center" vertical="center"/>
    </xf>
    <xf numFmtId="44" fontId="21" fillId="3" borderId="9" xfId="8" applyFont="1" applyFill="1" applyBorder="1" applyAlignment="1" applyProtection="1">
      <alignment horizontal="center" vertical="center"/>
      <protection locked="0"/>
    </xf>
    <xf numFmtId="166" fontId="25" fillId="2" borderId="12" xfId="11" applyNumberFormat="1" applyFont="1" applyFill="1" applyBorder="1" applyProtection="1"/>
    <xf numFmtId="166" fontId="25" fillId="11" borderId="12" xfId="8" applyNumberFormat="1" applyFont="1" applyFill="1" applyBorder="1" applyProtection="1">
      <protection locked="0"/>
    </xf>
    <xf numFmtId="164" fontId="21" fillId="0" borderId="5" xfId="10" applyFont="1" applyBorder="1" applyAlignment="1" applyProtection="1">
      <alignment horizontal="center" vertical="center" wrapText="1"/>
    </xf>
    <xf numFmtId="167" fontId="23" fillId="0" borderId="13" xfId="11" applyNumberFormat="1" applyFont="1" applyBorder="1" applyAlignment="1" applyProtection="1">
      <alignment vertical="center"/>
    </xf>
    <xf numFmtId="164" fontId="20" fillId="9" borderId="14" xfId="10" applyFont="1" applyFill="1" applyBorder="1" applyAlignment="1" applyProtection="1">
      <alignment horizontal="center" vertical="center"/>
    </xf>
    <xf numFmtId="164" fontId="20" fillId="9" borderId="14" xfId="10" applyFont="1" applyFill="1" applyBorder="1" applyAlignment="1" applyProtection="1">
      <alignment horizontal="center" vertical="center" wrapText="1"/>
    </xf>
    <xf numFmtId="17" fontId="20" fillId="9" borderId="14" xfId="10" applyNumberFormat="1" applyFont="1" applyFill="1" applyBorder="1" applyAlignment="1" applyProtection="1">
      <alignment horizontal="center" vertical="center"/>
    </xf>
    <xf numFmtId="44" fontId="21" fillId="3" borderId="14" xfId="8" applyFont="1" applyFill="1" applyBorder="1" applyAlignment="1" applyProtection="1">
      <alignment vertical="center"/>
      <protection locked="0"/>
    </xf>
    <xf numFmtId="2" fontId="21" fillId="3" borderId="14" xfId="10" applyNumberFormat="1" applyFont="1" applyFill="1" applyBorder="1" applyAlignment="1" applyProtection="1">
      <alignment vertical="center"/>
      <protection locked="0"/>
    </xf>
    <xf numFmtId="164" fontId="20" fillId="9" borderId="8" xfId="10" applyFont="1" applyFill="1" applyBorder="1" applyAlignment="1" applyProtection="1">
      <alignment horizontal="center" vertical="center"/>
    </xf>
    <xf numFmtId="44" fontId="21" fillId="3" borderId="8" xfId="8" applyFont="1" applyFill="1" applyBorder="1" applyAlignment="1" applyProtection="1">
      <alignment vertical="center"/>
      <protection locked="0"/>
    </xf>
    <xf numFmtId="164" fontId="23" fillId="0" borderId="11" xfId="10" applyFont="1" applyBorder="1" applyAlignment="1" applyProtection="1">
      <alignment vertical="center"/>
    </xf>
    <xf numFmtId="164" fontId="20" fillId="9" borderId="9" xfId="10" applyFont="1" applyFill="1" applyBorder="1" applyAlignment="1" applyProtection="1">
      <alignment horizontal="center" vertical="center" wrapText="1"/>
    </xf>
    <xf numFmtId="43" fontId="21" fillId="3" borderId="14" xfId="11" applyFont="1" applyFill="1" applyBorder="1" applyAlignment="1" applyProtection="1">
      <alignment horizontal="center" vertical="center"/>
      <protection locked="0"/>
    </xf>
    <xf numFmtId="44" fontId="21" fillId="3" borderId="14" xfId="8" applyFont="1" applyFill="1" applyBorder="1" applyAlignment="1" applyProtection="1">
      <alignment horizontal="center" vertical="center"/>
      <protection locked="0"/>
    </xf>
    <xf numFmtId="167" fontId="21" fillId="3" borderId="14" xfId="11" applyNumberFormat="1" applyFont="1" applyFill="1" applyBorder="1" applyAlignment="1" applyProtection="1">
      <alignment horizontal="center" vertical="center"/>
      <protection locked="0"/>
    </xf>
    <xf numFmtId="1" fontId="21" fillId="3" borderId="14" xfId="10" applyNumberFormat="1" applyFont="1" applyFill="1" applyBorder="1" applyAlignment="1" applyProtection="1">
      <alignment vertical="center"/>
      <protection locked="0"/>
    </xf>
    <xf numFmtId="17" fontId="20" fillId="9" borderId="14" xfId="10" applyNumberFormat="1" applyFont="1" applyFill="1" applyBorder="1" applyAlignment="1" applyProtection="1">
      <alignment horizontal="center" vertical="center" wrapText="1"/>
    </xf>
    <xf numFmtId="17" fontId="20" fillId="9" borderId="9" xfId="10" applyNumberFormat="1" applyFont="1" applyFill="1" applyBorder="1" applyAlignment="1" applyProtection="1">
      <alignment horizontal="center" vertical="center" wrapText="1"/>
    </xf>
    <xf numFmtId="0" fontId="30" fillId="6" borderId="0" xfId="7" applyFont="1" applyFill="1" applyAlignment="1" applyProtection="1"/>
    <xf numFmtId="14" fontId="21" fillId="3" borderId="14" xfId="8" applyNumberFormat="1" applyFont="1" applyFill="1" applyBorder="1" applyAlignment="1" applyProtection="1">
      <alignment horizontal="center" vertical="center"/>
      <protection locked="0"/>
    </xf>
    <xf numFmtId="44" fontId="21" fillId="3" borderId="24" xfId="8" applyFont="1" applyFill="1" applyBorder="1" applyAlignment="1" applyProtection="1">
      <alignment vertical="center"/>
      <protection locked="0"/>
    </xf>
    <xf numFmtId="44" fontId="21" fillId="3" borderId="25" xfId="8" applyFont="1" applyFill="1" applyBorder="1" applyAlignment="1" applyProtection="1">
      <alignment vertical="center"/>
      <protection locked="0"/>
    </xf>
    <xf numFmtId="164" fontId="21" fillId="0" borderId="5" xfId="10" applyFont="1" applyFill="1" applyBorder="1" applyAlignment="1" applyProtection="1">
      <alignment horizontal="center" vertical="center" wrapText="1"/>
    </xf>
    <xf numFmtId="164" fontId="21" fillId="3" borderId="14" xfId="10" applyFont="1" applyFill="1" applyBorder="1" applyAlignment="1" applyProtection="1">
      <alignment vertical="center"/>
      <protection locked="0"/>
    </xf>
    <xf numFmtId="17" fontId="20" fillId="9" borderId="27" xfId="10" applyNumberFormat="1" applyFont="1" applyFill="1" applyBorder="1" applyAlignment="1" applyProtection="1">
      <alignment horizontal="center" vertical="center" wrapText="1"/>
    </xf>
    <xf numFmtId="0" fontId="32" fillId="6" borderId="0" xfId="7" applyFont="1" applyFill="1" applyAlignment="1" applyProtection="1">
      <alignment vertical="center"/>
    </xf>
    <xf numFmtId="44" fontId="21" fillId="3" borderId="29" xfId="8" applyFont="1" applyFill="1" applyBorder="1" applyAlignment="1" applyProtection="1">
      <alignment vertical="center"/>
      <protection locked="0"/>
    </xf>
    <xf numFmtId="44" fontId="21" fillId="3" borderId="11" xfId="8" applyFont="1" applyFill="1" applyBorder="1" applyAlignment="1" applyProtection="1">
      <alignment vertical="center"/>
      <protection locked="0"/>
    </xf>
    <xf numFmtId="0" fontId="32" fillId="6" borderId="0" xfId="7" applyFont="1" applyFill="1" applyAlignment="1" applyProtection="1">
      <alignment horizontal="left" vertical="center"/>
    </xf>
    <xf numFmtId="164" fontId="20" fillId="9" borderId="30" xfId="10" applyFont="1" applyFill="1" applyBorder="1" applyAlignment="1" applyProtection="1">
      <alignment horizontal="center" vertical="center" wrapText="1"/>
    </xf>
    <xf numFmtId="44" fontId="21" fillId="3" borderId="31" xfId="8" applyFont="1" applyFill="1" applyBorder="1" applyAlignment="1" applyProtection="1">
      <alignment vertical="center"/>
      <protection locked="0"/>
    </xf>
    <xf numFmtId="44" fontId="20" fillId="3" borderId="14" xfId="8" applyFont="1" applyFill="1" applyBorder="1" applyAlignment="1" applyProtection="1">
      <alignment vertical="center"/>
      <protection locked="0"/>
    </xf>
    <xf numFmtId="44" fontId="21" fillId="3" borderId="8" xfId="8" applyFont="1" applyFill="1" applyBorder="1" applyAlignment="1" applyProtection="1">
      <alignment horizontal="center" vertical="center"/>
      <protection locked="0"/>
    </xf>
    <xf numFmtId="0" fontId="13" fillId="9" borderId="7" xfId="7" applyFont="1" applyFill="1" applyBorder="1" applyAlignment="1" applyProtection="1">
      <alignment horizontal="center" vertical="center" wrapText="1"/>
    </xf>
    <xf numFmtId="0" fontId="13" fillId="9" borderId="6" xfId="7" applyFont="1" applyFill="1" applyBorder="1" applyAlignment="1" applyProtection="1">
      <alignment horizontal="center" vertical="center"/>
    </xf>
    <xf numFmtId="0" fontId="13" fillId="9" borderId="15" xfId="7" applyFont="1" applyFill="1" applyBorder="1" applyAlignment="1" applyProtection="1">
      <alignment horizontal="center" vertical="center"/>
    </xf>
    <xf numFmtId="0" fontId="33" fillId="6" borderId="0" xfId="7" applyFont="1" applyFill="1" applyAlignment="1" applyProtection="1">
      <alignment vertical="center"/>
    </xf>
    <xf numFmtId="167" fontId="21" fillId="3" borderId="24" xfId="11" applyNumberFormat="1" applyFont="1" applyFill="1" applyBorder="1" applyAlignment="1" applyProtection="1">
      <alignment horizontal="center" vertical="center"/>
      <protection locked="0"/>
    </xf>
    <xf numFmtId="0" fontId="0" fillId="10" borderId="0" xfId="0" applyFill="1" applyBorder="1" applyProtection="1"/>
    <xf numFmtId="0" fontId="0" fillId="8" borderId="0" xfId="0" applyFill="1" applyProtection="1"/>
    <xf numFmtId="0" fontId="16" fillId="10" borderId="0" xfId="0" applyFont="1" applyFill="1" applyBorder="1" applyProtection="1"/>
    <xf numFmtId="0" fontId="19" fillId="10" borderId="0" xfId="0" applyFont="1" applyFill="1" applyBorder="1" applyProtection="1"/>
    <xf numFmtId="44" fontId="20" fillId="2" borderId="9" xfId="8" applyFont="1" applyFill="1" applyBorder="1" applyAlignment="1" applyProtection="1">
      <alignment vertical="center"/>
    </xf>
    <xf numFmtId="0" fontId="20" fillId="10" borderId="0" xfId="0" applyFont="1" applyFill="1" applyAlignment="1" applyProtection="1">
      <alignment horizontal="left" vertical="center"/>
    </xf>
    <xf numFmtId="44" fontId="20" fillId="2" borderId="14" xfId="8" applyFont="1" applyFill="1" applyBorder="1" applyAlignment="1" applyProtection="1">
      <alignment vertical="center"/>
    </xf>
    <xf numFmtId="0" fontId="19" fillId="10" borderId="0" xfId="0" applyFont="1" applyFill="1" applyBorder="1" applyAlignment="1" applyProtection="1">
      <alignment horizontal="left" vertical="center"/>
    </xf>
    <xf numFmtId="44" fontId="20" fillId="2" borderId="13" xfId="8" applyFont="1" applyFill="1" applyBorder="1" applyAlignment="1" applyProtection="1">
      <alignment vertical="center"/>
    </xf>
    <xf numFmtId="44" fontId="20" fillId="2" borderId="11" xfId="8" applyFont="1" applyFill="1" applyBorder="1" applyAlignment="1" applyProtection="1">
      <alignment vertical="center"/>
    </xf>
    <xf numFmtId="0" fontId="15" fillId="7" borderId="6" xfId="0" applyFont="1" applyFill="1" applyBorder="1" applyAlignment="1" applyProtection="1">
      <alignment horizontal="center" vertical="center"/>
    </xf>
    <xf numFmtId="0" fontId="15" fillId="7" borderId="26" xfId="0" applyFont="1" applyFill="1" applyBorder="1" applyAlignment="1" applyProtection="1">
      <alignment vertical="center"/>
    </xf>
    <xf numFmtId="0" fontId="26" fillId="8" borderId="0" xfId="0" applyFont="1" applyFill="1" applyProtection="1"/>
    <xf numFmtId="0" fontId="0" fillId="8" borderId="5" xfId="0" applyFill="1" applyBorder="1" applyAlignment="1" applyProtection="1">
      <alignment horizontal="center" vertical="center"/>
    </xf>
    <xf numFmtId="164" fontId="21" fillId="2" borderId="14" xfId="10" applyNumberFormat="1" applyFont="1" applyFill="1" applyBorder="1" applyAlignment="1" applyProtection="1">
      <alignment vertical="center"/>
    </xf>
    <xf numFmtId="167" fontId="21" fillId="2" borderId="14" xfId="11" applyNumberFormat="1" applyFont="1" applyFill="1" applyBorder="1" applyAlignment="1" applyProtection="1">
      <alignment vertical="center"/>
    </xf>
    <xf numFmtId="44" fontId="21" fillId="2" borderId="9" xfId="8" applyFont="1" applyFill="1" applyBorder="1" applyAlignment="1" applyProtection="1">
      <alignment vertical="center"/>
    </xf>
    <xf numFmtId="1" fontId="21" fillId="12" borderId="27" xfId="10" applyNumberFormat="1" applyFont="1" applyFill="1" applyBorder="1" applyAlignment="1" applyProtection="1">
      <alignment vertical="center"/>
    </xf>
    <xf numFmtId="167" fontId="22" fillId="0" borderId="13" xfId="11" applyNumberFormat="1" applyFont="1" applyBorder="1" applyAlignment="1" applyProtection="1">
      <alignment vertical="center" wrapText="1"/>
    </xf>
    <xf numFmtId="0" fontId="16" fillId="8" borderId="0" xfId="0" applyFont="1" applyFill="1" applyProtection="1"/>
    <xf numFmtId="0" fontId="15" fillId="7" borderId="17" xfId="0" applyFont="1" applyFill="1" applyBorder="1" applyAlignment="1" applyProtection="1">
      <alignment horizontal="center" vertical="center" wrapText="1"/>
    </xf>
    <xf numFmtId="44" fontId="21" fillId="2" borderId="30" xfId="8" applyFont="1" applyFill="1" applyBorder="1" applyAlignment="1" applyProtection="1">
      <alignment vertical="center"/>
    </xf>
    <xf numFmtId="1" fontId="21" fillId="12" borderId="9" xfId="10" applyNumberFormat="1" applyFont="1" applyFill="1" applyBorder="1" applyAlignment="1" applyProtection="1">
      <alignment vertical="center"/>
    </xf>
    <xf numFmtId="0" fontId="22" fillId="0" borderId="13" xfId="0" applyFont="1" applyBorder="1" applyAlignment="1" applyProtection="1">
      <alignment vertical="center" wrapText="1"/>
    </xf>
    <xf numFmtId="164" fontId="23" fillId="3" borderId="28" xfId="10" applyFont="1" applyFill="1" applyBorder="1" applyAlignment="1" applyProtection="1">
      <alignment vertical="center"/>
      <protection locked="0"/>
    </xf>
    <xf numFmtId="0" fontId="29" fillId="2" borderId="0" xfId="0" applyFont="1" applyFill="1" applyBorder="1" applyAlignment="1" applyProtection="1">
      <alignment horizontal="left" vertical="top" wrapText="1"/>
    </xf>
    <xf numFmtId="0" fontId="16" fillId="10" borderId="0" xfId="0" applyFont="1" applyFill="1" applyBorder="1" applyAlignment="1" applyProtection="1">
      <alignment horizontal="left" vertical="center"/>
    </xf>
    <xf numFmtId="0" fontId="15" fillId="7" borderId="15" xfId="0" applyFont="1" applyFill="1" applyBorder="1" applyAlignment="1" applyProtection="1">
      <alignment horizontal="center" vertical="center"/>
    </xf>
    <xf numFmtId="0" fontId="0" fillId="8" borderId="5" xfId="0" applyFill="1" applyBorder="1" applyProtection="1"/>
    <xf numFmtId="43" fontId="0" fillId="8" borderId="9" xfId="11" applyFont="1" applyFill="1" applyBorder="1" applyProtection="1"/>
    <xf numFmtId="0" fontId="10" fillId="8" borderId="0" xfId="0" applyFont="1" applyFill="1" applyProtection="1"/>
    <xf numFmtId="44" fontId="22" fillId="0" borderId="13" xfId="8" applyFont="1" applyBorder="1" applyAlignment="1" applyProtection="1">
      <alignment horizontal="center" vertical="center"/>
    </xf>
    <xf numFmtId="43" fontId="22" fillId="0" borderId="13" xfId="11"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167" fontId="10" fillId="8" borderId="11" xfId="11" applyNumberFormat="1" applyFont="1" applyFill="1" applyBorder="1" applyProtection="1"/>
    <xf numFmtId="167" fontId="22" fillId="0" borderId="13" xfId="11" applyNumberFormat="1" applyFont="1" applyBorder="1" applyAlignment="1" applyProtection="1">
      <alignment horizontal="center" vertical="center" wrapText="1"/>
    </xf>
    <xf numFmtId="0" fontId="29" fillId="2" borderId="0" xfId="0" applyFont="1" applyFill="1" applyAlignment="1" applyProtection="1">
      <alignment vertical="top" wrapText="1"/>
    </xf>
    <xf numFmtId="0" fontId="17" fillId="2" borderId="0" xfId="0" applyFont="1" applyFill="1" applyAlignment="1" applyProtection="1">
      <alignment vertical="top" wrapText="1"/>
    </xf>
    <xf numFmtId="0" fontId="20" fillId="10" borderId="0" xfId="0" applyFont="1" applyFill="1" applyBorder="1" applyAlignment="1" applyProtection="1">
      <alignment horizontal="left" vertical="center" wrapText="1"/>
    </xf>
    <xf numFmtId="44" fontId="0" fillId="8" borderId="9" xfId="0" applyNumberFormat="1" applyFill="1" applyBorder="1" applyProtection="1"/>
    <xf numFmtId="0" fontId="29" fillId="2" borderId="0" xfId="0" applyFont="1" applyFill="1" applyAlignment="1" applyProtection="1">
      <alignment horizontal="left" vertical="top" wrapText="1"/>
    </xf>
    <xf numFmtId="0" fontId="29" fillId="2" borderId="0" xfId="0" applyFont="1" applyFill="1" applyAlignment="1" applyProtection="1">
      <alignment vertical="top"/>
    </xf>
    <xf numFmtId="0" fontId="31" fillId="0" borderId="0" xfId="0" applyFont="1" applyProtection="1"/>
    <xf numFmtId="0" fontId="23" fillId="2" borderId="0" xfId="0" applyFont="1" applyFill="1" applyAlignment="1" applyProtection="1">
      <alignment horizontal="left" vertical="center"/>
    </xf>
    <xf numFmtId="0" fontId="24" fillId="4" borderId="12" xfId="0" applyFont="1" applyFill="1" applyBorder="1" applyProtection="1"/>
    <xf numFmtId="8" fontId="25" fillId="0" borderId="12" xfId="0" applyNumberFormat="1" applyFont="1" applyFill="1" applyBorder="1" applyProtection="1"/>
    <xf numFmtId="8" fontId="25" fillId="2" borderId="12" xfId="0" applyNumberFormat="1" applyFont="1" applyFill="1" applyBorder="1" applyProtection="1"/>
    <xf numFmtId="0" fontId="24" fillId="2" borderId="12" xfId="0" applyFont="1" applyFill="1" applyBorder="1" applyProtection="1"/>
    <xf numFmtId="166" fontId="24" fillId="2" borderId="12" xfId="0" applyNumberFormat="1" applyFont="1" applyFill="1" applyBorder="1" applyProtection="1"/>
    <xf numFmtId="8" fontId="24" fillId="2" borderId="12" xfId="0" applyNumberFormat="1" applyFont="1" applyFill="1" applyBorder="1" applyProtection="1"/>
    <xf numFmtId="43" fontId="0" fillId="2" borderId="0" xfId="11" applyFont="1" applyFill="1" applyProtection="1"/>
    <xf numFmtId="0" fontId="0" fillId="2" borderId="0" xfId="0" applyFill="1" applyAlignment="1" applyProtection="1">
      <alignment vertical="center"/>
    </xf>
    <xf numFmtId="44" fontId="0" fillId="8" borderId="0" xfId="0" applyNumberFormat="1" applyFill="1" applyProtection="1"/>
    <xf numFmtId="0" fontId="34" fillId="2" borderId="0" xfId="1" applyFont="1" applyFill="1" applyBorder="1" applyAlignment="1" applyProtection="1">
      <alignment horizontal="left"/>
    </xf>
    <xf numFmtId="0" fontId="35" fillId="10" borderId="0" xfId="9" applyFont="1" applyFill="1" applyBorder="1" applyProtection="1"/>
    <xf numFmtId="17" fontId="19" fillId="9" borderId="14" xfId="10" applyNumberFormat="1" applyFont="1" applyFill="1" applyBorder="1" applyAlignment="1" applyProtection="1">
      <alignment horizontal="center" vertical="center" wrapText="1"/>
    </xf>
    <xf numFmtId="164" fontId="19" fillId="9" borderId="14" xfId="10" applyFont="1" applyFill="1" applyBorder="1" applyAlignment="1" applyProtection="1">
      <alignment horizontal="center" vertical="center" wrapText="1"/>
    </xf>
    <xf numFmtId="0" fontId="29" fillId="2" borderId="0" xfId="0" applyFont="1" applyFill="1" applyAlignment="1" applyProtection="1">
      <alignment horizontal="left" vertical="center" wrapText="1"/>
    </xf>
    <xf numFmtId="0" fontId="4" fillId="3" borderId="1" xfId="0" applyFont="1" applyFill="1" applyBorder="1" applyAlignment="1" applyProtection="1">
      <alignment horizontal="left" vertical="center"/>
      <protection locked="0"/>
    </xf>
    <xf numFmtId="15" fontId="4" fillId="3" borderId="1" xfId="0" applyNumberFormat="1" applyFont="1" applyFill="1" applyBorder="1" applyAlignment="1" applyProtection="1">
      <alignment horizontal="left" vertical="center"/>
      <protection locked="0"/>
    </xf>
    <xf numFmtId="0" fontId="9" fillId="3" borderId="2" xfId="0" applyFont="1" applyFill="1" applyBorder="1" applyAlignment="1" applyProtection="1">
      <alignment horizontal="left" vertical="top"/>
      <protection locked="0"/>
    </xf>
    <xf numFmtId="0" fontId="9" fillId="3" borderId="1" xfId="0" applyFont="1" applyFill="1" applyBorder="1" applyAlignment="1" applyProtection="1">
      <alignment horizontal="left" vertical="top"/>
      <protection locked="0"/>
    </xf>
    <xf numFmtId="0" fontId="9" fillId="3" borderId="3" xfId="0" applyFont="1" applyFill="1" applyBorder="1" applyAlignment="1" applyProtection="1">
      <alignment horizontal="left" vertical="top"/>
      <protection locked="0"/>
    </xf>
    <xf numFmtId="0" fontId="7" fillId="2" borderId="0" xfId="0" applyFont="1" applyFill="1" applyAlignment="1" applyProtection="1">
      <alignment horizontal="left" vertical="center" wrapText="1"/>
    </xf>
    <xf numFmtId="0" fontId="4" fillId="3" borderId="4" xfId="0" applyFont="1" applyFill="1" applyBorder="1" applyAlignment="1" applyProtection="1">
      <alignment horizontal="left" vertical="center"/>
      <protection locked="0"/>
    </xf>
    <xf numFmtId="0" fontId="7" fillId="2" borderId="0" xfId="0" applyFont="1" applyFill="1" applyAlignment="1" applyProtection="1">
      <alignment horizontal="left" wrapText="1"/>
    </xf>
    <xf numFmtId="0" fontId="28" fillId="2" borderId="0" xfId="0" applyFont="1" applyFill="1" applyAlignment="1" applyProtection="1">
      <alignment horizontal="left" vertical="center" wrapText="1"/>
    </xf>
    <xf numFmtId="0" fontId="10" fillId="2" borderId="5" xfId="0" applyFont="1" applyFill="1" applyBorder="1" applyAlignment="1" applyProtection="1">
      <alignment horizontal="center"/>
    </xf>
    <xf numFmtId="0" fontId="0" fillId="2" borderId="5" xfId="0" applyFill="1" applyBorder="1" applyAlignment="1" applyProtection="1">
      <alignment horizontal="center"/>
    </xf>
    <xf numFmtId="0" fontId="11" fillId="5" borderId="32" xfId="0" applyFont="1" applyFill="1" applyBorder="1" applyAlignment="1" applyProtection="1">
      <alignment horizontal="center"/>
    </xf>
    <xf numFmtId="0" fontId="11" fillId="5" borderId="33" xfId="0" applyFont="1" applyFill="1" applyBorder="1" applyAlignment="1" applyProtection="1">
      <alignment horizontal="center"/>
    </xf>
    <xf numFmtId="0" fontId="11" fillId="5" borderId="34" xfId="0" applyFont="1" applyFill="1" applyBorder="1" applyAlignment="1" applyProtection="1">
      <alignment horizontal="center"/>
    </xf>
    <xf numFmtId="0" fontId="10" fillId="4" borderId="35" xfId="0" applyFont="1" applyFill="1" applyBorder="1" applyAlignment="1" applyProtection="1">
      <alignment horizontal="center"/>
    </xf>
    <xf numFmtId="0" fontId="10" fillId="4" borderId="0" xfId="0" applyFont="1" applyFill="1" applyBorder="1" applyAlignment="1" applyProtection="1">
      <alignment horizontal="center"/>
    </xf>
    <xf numFmtId="0" fontId="10" fillId="4" borderId="36" xfId="0" applyFont="1" applyFill="1" applyBorder="1" applyAlignment="1" applyProtection="1">
      <alignment horizontal="center"/>
    </xf>
    <xf numFmtId="0" fontId="15" fillId="7" borderId="20" xfId="0" applyFont="1" applyFill="1" applyBorder="1" applyAlignment="1" applyProtection="1">
      <alignment horizontal="center" vertical="center"/>
    </xf>
    <xf numFmtId="0" fontId="15" fillId="7" borderId="19" xfId="0" applyFont="1" applyFill="1" applyBorder="1" applyAlignment="1" applyProtection="1">
      <alignment horizontal="center" vertical="center"/>
    </xf>
    <xf numFmtId="0" fontId="15" fillId="7" borderId="17" xfId="0" applyFont="1" applyFill="1" applyBorder="1" applyAlignment="1" applyProtection="1">
      <alignment horizontal="center" vertical="center"/>
    </xf>
    <xf numFmtId="0" fontId="22" fillId="0" borderId="21"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2" fillId="0" borderId="23" xfId="0" applyFont="1" applyBorder="1" applyAlignment="1" applyProtection="1">
      <alignment horizontal="center" vertical="center" wrapText="1"/>
    </xf>
    <xf numFmtId="0" fontId="29" fillId="2" borderId="0" xfId="0" applyFont="1" applyFill="1" applyBorder="1" applyAlignment="1" applyProtection="1">
      <alignment horizontal="left" vertical="center" wrapText="1"/>
    </xf>
    <xf numFmtId="0" fontId="15" fillId="7" borderId="18" xfId="0" applyFont="1" applyFill="1" applyBorder="1" applyAlignment="1" applyProtection="1">
      <alignment horizontal="center" vertical="center"/>
    </xf>
    <xf numFmtId="0" fontId="15" fillId="7" borderId="16" xfId="0" applyFont="1" applyFill="1" applyBorder="1" applyAlignment="1" applyProtection="1">
      <alignment horizontal="center" vertical="center"/>
    </xf>
    <xf numFmtId="0" fontId="29" fillId="2" borderId="33"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0" xfId="0" applyFont="1" applyFill="1" applyAlignment="1" applyProtection="1">
      <alignment horizontal="left" vertical="top" wrapText="1"/>
    </xf>
    <xf numFmtId="0" fontId="20" fillId="10" borderId="0" xfId="0" applyFont="1" applyFill="1" applyBorder="1" applyAlignment="1" applyProtection="1">
      <alignment horizontal="left" vertical="center" wrapText="1"/>
    </xf>
    <xf numFmtId="0" fontId="15" fillId="7" borderId="32" xfId="0" applyFont="1" applyFill="1" applyBorder="1" applyAlignment="1" applyProtection="1">
      <alignment horizontal="center" vertical="center"/>
    </xf>
    <xf numFmtId="0" fontId="15" fillId="7" borderId="33" xfId="0" applyFont="1" applyFill="1" applyBorder="1" applyAlignment="1" applyProtection="1">
      <alignment horizontal="center" vertical="center"/>
    </xf>
  </cellXfs>
  <cellStyles count="12">
    <cellStyle name="Comma" xfId="11" builtinId="3"/>
    <cellStyle name="Comma 2" xfId="2" xr:uid="{004FE16D-A974-424E-8EE0-4C987B69D870}"/>
    <cellStyle name="Comma 3" xfId="6" xr:uid="{EB0E6002-AA05-43AF-B948-98878205B204}"/>
    <cellStyle name="Currency" xfId="8" builtinId="4"/>
    <cellStyle name="Currency 2" xfId="3" xr:uid="{4DB10229-B3ED-4557-B9D2-EFBD70FF0922}"/>
    <cellStyle name="Currency 3" xfId="10" xr:uid="{A66AF735-14FB-413F-A8F2-1D63A35EFBB3}"/>
    <cellStyle name="Hyperlink" xfId="9" builtinId="8"/>
    <cellStyle name="Normal" xfId="0" builtinId="0"/>
    <cellStyle name="Normal 2" xfId="4" xr:uid="{E405F248-E404-4F58-AA13-E7071F4EDC23}"/>
    <cellStyle name="Normal 2 2" xfId="5" xr:uid="{5251990A-7387-4D94-BE77-E96F66370B9C}"/>
    <cellStyle name="Title" xfId="1" builtinId="15"/>
    <cellStyle name="Title 2" xfId="7" xr:uid="{0552F563-DCCC-48AA-9677-F6470A246E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1690</xdr:colOff>
      <xdr:row>6</xdr:row>
      <xdr:rowOff>45720</xdr:rowOff>
    </xdr:to>
    <xdr:pic>
      <xdr:nvPicPr>
        <xdr:cNvPr id="3" name="Picture 2">
          <a:extLst>
            <a:ext uri="{FF2B5EF4-FFF2-40B4-BE49-F238E27FC236}">
              <a16:creationId xmlns:a16="http://schemas.microsoft.com/office/drawing/2014/main" id="{792C1429-1AE4-0112-7618-11C64597239F}"/>
            </a:ext>
          </a:extLst>
        </xdr:cNvPr>
        <xdr:cNvPicPr>
          <a:picLocks noChangeAspect="1"/>
        </xdr:cNvPicPr>
      </xdr:nvPicPr>
      <xdr:blipFill>
        <a:blip xmlns:r="http://schemas.openxmlformats.org/officeDocument/2006/relationships" r:embed="rId1"/>
        <a:stretch>
          <a:fillRect/>
        </a:stretch>
      </xdr:blipFill>
      <xdr:spPr>
        <a:xfrm>
          <a:off x="0" y="476250"/>
          <a:ext cx="12544210"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365E-583F-49A9-8836-8D0174F15F88}">
  <dimension ref="A1:K39"/>
  <sheetViews>
    <sheetView showGridLines="0" tabSelected="1" workbookViewId="0">
      <selection activeCell="B5" sqref="B5:H5"/>
    </sheetView>
  </sheetViews>
  <sheetFormatPr defaultColWidth="9.15625" defaultRowHeight="13.8" x14ac:dyDescent="0.45"/>
  <cols>
    <col min="1" max="1" width="25.5234375" style="2" customWidth="1"/>
    <col min="2" max="16384" width="9.15625" style="2"/>
  </cols>
  <sheetData>
    <row r="1" spans="1:11" ht="22.5" x14ac:dyDescent="0.75">
      <c r="A1" s="1" t="s">
        <v>122</v>
      </c>
      <c r="B1" s="10"/>
      <c r="C1" s="10"/>
      <c r="D1" s="10"/>
      <c r="E1" s="10"/>
      <c r="F1" s="10"/>
      <c r="G1" s="10"/>
      <c r="H1" s="10"/>
      <c r="I1" s="10"/>
      <c r="J1" s="10"/>
      <c r="K1" s="10"/>
    </row>
    <row r="2" spans="1:11" ht="22.5" x14ac:dyDescent="0.75">
      <c r="A2" s="1"/>
      <c r="B2" s="10"/>
      <c r="C2" s="10"/>
      <c r="D2" s="10"/>
      <c r="E2" s="10"/>
      <c r="F2" s="10"/>
      <c r="G2" s="10"/>
      <c r="H2" s="10"/>
      <c r="I2" s="10"/>
      <c r="J2" s="10"/>
      <c r="K2" s="10"/>
    </row>
    <row r="3" spans="1:11" ht="22.5" x14ac:dyDescent="0.75">
      <c r="A3" s="108" t="s">
        <v>75</v>
      </c>
    </row>
    <row r="4" spans="1:11" ht="22.5" x14ac:dyDescent="0.75">
      <c r="A4" s="1"/>
    </row>
    <row r="5" spans="1:11" ht="23.4" x14ac:dyDescent="0.75">
      <c r="A5" s="108" t="s">
        <v>0</v>
      </c>
      <c r="B5" s="115"/>
      <c r="C5" s="116"/>
      <c r="D5" s="116"/>
      <c r="E5" s="116"/>
      <c r="F5" s="116"/>
      <c r="G5" s="116"/>
      <c r="H5" s="117"/>
    </row>
    <row r="7" spans="1:11" ht="14.1" x14ac:dyDescent="0.5">
      <c r="A7" s="120" t="s">
        <v>59</v>
      </c>
      <c r="B7" s="120"/>
      <c r="C7" s="120"/>
      <c r="D7" s="120"/>
      <c r="E7" s="120"/>
      <c r="F7" s="120"/>
      <c r="G7" s="120"/>
      <c r="H7" s="120"/>
      <c r="I7" s="120"/>
      <c r="J7" s="120"/>
    </row>
    <row r="8" spans="1:11" ht="19" customHeight="1" x14ac:dyDescent="0.5">
      <c r="A8" s="120" t="s">
        <v>60</v>
      </c>
      <c r="B8" s="120"/>
      <c r="C8" s="120"/>
      <c r="D8" s="120"/>
      <c r="E8" s="120"/>
      <c r="F8" s="120"/>
      <c r="G8" s="120"/>
      <c r="H8" s="120"/>
      <c r="I8" s="120"/>
      <c r="J8" s="120"/>
    </row>
    <row r="9" spans="1:11" ht="19" customHeight="1" x14ac:dyDescent="0.45">
      <c r="A9" s="121" t="s">
        <v>110</v>
      </c>
      <c r="B9" s="121"/>
      <c r="C9" s="121"/>
      <c r="D9" s="121"/>
      <c r="E9" s="121"/>
      <c r="F9" s="121"/>
      <c r="G9" s="121"/>
      <c r="H9" s="121"/>
      <c r="I9" s="121"/>
      <c r="J9" s="121"/>
    </row>
    <row r="10" spans="1:11" ht="31.5" customHeight="1" x14ac:dyDescent="0.45">
      <c r="A10" s="118" t="s">
        <v>108</v>
      </c>
      <c r="B10" s="118"/>
      <c r="C10" s="118"/>
      <c r="D10" s="118"/>
      <c r="E10" s="118"/>
      <c r="F10" s="118"/>
      <c r="G10" s="118"/>
      <c r="H10" s="118"/>
      <c r="I10" s="118"/>
      <c r="J10" s="118"/>
    </row>
    <row r="11" spans="1:11" x14ac:dyDescent="0.45">
      <c r="A11" s="118" t="s">
        <v>62</v>
      </c>
      <c r="B11" s="118"/>
      <c r="C11" s="118"/>
      <c r="D11" s="118"/>
      <c r="E11" s="118"/>
      <c r="F11" s="118"/>
      <c r="G11" s="118"/>
      <c r="H11" s="118"/>
      <c r="I11" s="118"/>
      <c r="J11" s="118"/>
    </row>
    <row r="12" spans="1:11" x14ac:dyDescent="0.45">
      <c r="A12" s="118"/>
      <c r="B12" s="118"/>
      <c r="C12" s="118"/>
      <c r="D12" s="118"/>
      <c r="E12" s="118"/>
      <c r="F12" s="118"/>
      <c r="G12" s="118"/>
      <c r="H12" s="118"/>
      <c r="I12" s="118"/>
      <c r="J12" s="118"/>
    </row>
    <row r="13" spans="1:11" ht="14.1" x14ac:dyDescent="0.5">
      <c r="A13" s="3" t="s">
        <v>61</v>
      </c>
      <c r="B13" s="4"/>
      <c r="C13" s="4"/>
      <c r="D13" s="4"/>
      <c r="E13" s="4"/>
      <c r="F13" s="4"/>
      <c r="G13" s="4"/>
      <c r="H13" s="4"/>
      <c r="I13" s="4"/>
      <c r="J13" s="4"/>
    </row>
    <row r="14" spans="1:11" ht="14.1" x14ac:dyDescent="0.5">
      <c r="A14" s="3" t="s">
        <v>1</v>
      </c>
      <c r="B14" s="4"/>
      <c r="C14" s="4"/>
      <c r="D14" s="4"/>
      <c r="E14" s="4"/>
      <c r="F14" s="4"/>
      <c r="G14" s="4"/>
      <c r="H14" s="4"/>
      <c r="I14" s="4"/>
      <c r="J14" s="4"/>
    </row>
    <row r="15" spans="1:11" x14ac:dyDescent="0.45">
      <c r="A15" s="4"/>
      <c r="B15" s="4"/>
      <c r="C15" s="4"/>
      <c r="D15" s="4"/>
      <c r="E15" s="4"/>
      <c r="F15" s="4"/>
      <c r="G15" s="4"/>
      <c r="H15" s="4"/>
      <c r="I15" s="4"/>
      <c r="J15" s="4"/>
    </row>
    <row r="16" spans="1:11" ht="15" x14ac:dyDescent="0.5">
      <c r="A16" s="5" t="s">
        <v>2</v>
      </c>
      <c r="B16" s="119"/>
      <c r="C16" s="119"/>
      <c r="D16" s="119"/>
      <c r="E16" s="119"/>
      <c r="F16" s="119"/>
      <c r="G16" s="119"/>
      <c r="H16" s="119"/>
      <c r="I16" s="119"/>
      <c r="J16" s="4"/>
    </row>
    <row r="17" spans="1:10" ht="15" x14ac:dyDescent="0.45">
      <c r="A17" s="6" t="s">
        <v>3</v>
      </c>
      <c r="B17" s="113"/>
      <c r="C17" s="113"/>
      <c r="D17" s="113"/>
      <c r="E17" s="113"/>
      <c r="F17" s="113"/>
      <c r="G17" s="113"/>
      <c r="H17" s="113"/>
      <c r="I17" s="113"/>
      <c r="J17" s="4"/>
    </row>
    <row r="18" spans="1:10" ht="15" x14ac:dyDescent="0.5">
      <c r="A18" s="5" t="s">
        <v>4</v>
      </c>
      <c r="B18" s="113"/>
      <c r="C18" s="113"/>
      <c r="D18" s="113"/>
      <c r="E18" s="113"/>
      <c r="F18" s="113"/>
      <c r="G18" s="113"/>
      <c r="H18" s="113"/>
      <c r="I18" s="113"/>
      <c r="J18" s="4"/>
    </row>
    <row r="19" spans="1:10" ht="15" x14ac:dyDescent="0.5">
      <c r="A19" s="7" t="s">
        <v>5</v>
      </c>
      <c r="B19" s="114"/>
      <c r="C19" s="113"/>
      <c r="D19" s="113"/>
      <c r="E19" s="113"/>
      <c r="F19" s="113"/>
      <c r="G19" s="113"/>
      <c r="H19" s="113"/>
      <c r="I19" s="113"/>
      <c r="J19" s="4"/>
    </row>
    <row r="20" spans="1:10" x14ac:dyDescent="0.45">
      <c r="A20" s="8"/>
      <c r="B20" s="4"/>
      <c r="C20" s="4"/>
      <c r="D20" s="4"/>
      <c r="E20" s="4"/>
      <c r="F20" s="4"/>
      <c r="G20" s="4"/>
      <c r="H20" s="4"/>
      <c r="I20" s="4"/>
      <c r="J20" s="4"/>
    </row>
    <row r="21" spans="1:10" x14ac:dyDescent="0.45">
      <c r="A21" s="4"/>
      <c r="B21" s="4"/>
      <c r="C21" s="4"/>
      <c r="D21" s="4"/>
      <c r="E21" s="4"/>
      <c r="F21" s="4"/>
      <c r="G21" s="4"/>
      <c r="H21" s="4"/>
      <c r="I21" s="4"/>
      <c r="J21" s="4"/>
    </row>
    <row r="22" spans="1:10" ht="14.1" x14ac:dyDescent="0.5">
      <c r="A22" s="3" t="s">
        <v>6</v>
      </c>
      <c r="B22" s="4"/>
      <c r="C22" s="4"/>
      <c r="D22" s="4"/>
      <c r="E22" s="4"/>
      <c r="F22" s="4"/>
      <c r="G22" s="4"/>
      <c r="H22" s="4"/>
      <c r="I22" s="4"/>
      <c r="J22" s="4"/>
    </row>
    <row r="23" spans="1:10" x14ac:dyDescent="0.45">
      <c r="A23" s="4"/>
      <c r="B23" s="4"/>
      <c r="C23" s="4"/>
      <c r="D23" s="4"/>
      <c r="E23" s="4"/>
      <c r="F23" s="4"/>
      <c r="G23" s="4"/>
      <c r="H23" s="4"/>
      <c r="I23" s="4"/>
      <c r="J23" s="4"/>
    </row>
    <row r="24" spans="1:10" ht="15" x14ac:dyDescent="0.5">
      <c r="A24" s="5" t="s">
        <v>2</v>
      </c>
      <c r="B24" s="119"/>
      <c r="C24" s="119"/>
      <c r="D24" s="119"/>
      <c r="E24" s="119"/>
      <c r="F24" s="119"/>
      <c r="G24" s="119"/>
      <c r="H24" s="119"/>
      <c r="I24" s="119"/>
      <c r="J24" s="4"/>
    </row>
    <row r="25" spans="1:10" ht="15" x14ac:dyDescent="0.45">
      <c r="A25" s="6" t="s">
        <v>3</v>
      </c>
      <c r="B25" s="113"/>
      <c r="C25" s="113"/>
      <c r="D25" s="113"/>
      <c r="E25" s="113"/>
      <c r="F25" s="113"/>
      <c r="G25" s="113"/>
      <c r="H25" s="113"/>
      <c r="I25" s="113"/>
      <c r="J25" s="4"/>
    </row>
    <row r="26" spans="1:10" ht="15" x14ac:dyDescent="0.5">
      <c r="A26" s="5" t="s">
        <v>4</v>
      </c>
      <c r="B26" s="113"/>
      <c r="C26" s="113"/>
      <c r="D26" s="113"/>
      <c r="E26" s="113"/>
      <c r="F26" s="113"/>
      <c r="G26" s="113"/>
      <c r="H26" s="113"/>
      <c r="I26" s="113"/>
      <c r="J26" s="4"/>
    </row>
    <row r="27" spans="1:10" ht="15" x14ac:dyDescent="0.5">
      <c r="A27" s="7" t="s">
        <v>5</v>
      </c>
      <c r="B27" s="114"/>
      <c r="C27" s="113"/>
      <c r="D27" s="113"/>
      <c r="E27" s="113"/>
      <c r="F27" s="113"/>
      <c r="G27" s="113"/>
      <c r="H27" s="113"/>
      <c r="I27" s="113"/>
      <c r="J27" s="4"/>
    </row>
    <row r="28" spans="1:10" x14ac:dyDescent="0.45">
      <c r="A28" s="4"/>
      <c r="B28" s="4"/>
      <c r="C28" s="4"/>
      <c r="D28" s="4"/>
      <c r="E28" s="4"/>
      <c r="F28" s="4"/>
      <c r="G28" s="4"/>
      <c r="H28" s="4"/>
      <c r="I28" s="4"/>
      <c r="J28" s="4"/>
    </row>
    <row r="29" spans="1:10" x14ac:dyDescent="0.45">
      <c r="A29" s="4"/>
      <c r="B29" s="4"/>
      <c r="C29" s="4"/>
      <c r="D29" s="4"/>
      <c r="E29" s="4"/>
      <c r="F29" s="4"/>
      <c r="G29" s="4"/>
      <c r="H29" s="4"/>
      <c r="I29" s="4"/>
      <c r="J29" s="4"/>
    </row>
    <row r="30" spans="1:10" x14ac:dyDescent="0.45">
      <c r="A30" s="4"/>
      <c r="B30" s="4"/>
      <c r="C30" s="4"/>
      <c r="D30" s="4"/>
      <c r="E30" s="4"/>
      <c r="F30" s="4"/>
      <c r="G30" s="4"/>
      <c r="H30" s="4"/>
      <c r="I30" s="4"/>
      <c r="J30" s="4"/>
    </row>
    <row r="32" spans="1:10" ht="14.4" x14ac:dyDescent="0.55000000000000004">
      <c r="A32" s="124"/>
      <c r="B32" s="125"/>
      <c r="C32" s="125"/>
      <c r="D32" s="125"/>
      <c r="E32" s="125"/>
      <c r="F32" s="125"/>
      <c r="G32" s="125"/>
      <c r="H32" s="125"/>
      <c r="I32" s="126"/>
    </row>
    <row r="33" spans="1:9" ht="14.4" x14ac:dyDescent="0.55000000000000004">
      <c r="A33" s="127" t="s">
        <v>7</v>
      </c>
      <c r="B33" s="128"/>
      <c r="C33" s="128"/>
      <c r="D33" s="128"/>
      <c r="E33" s="128"/>
      <c r="F33" s="128"/>
      <c r="G33" s="128"/>
      <c r="H33" s="128"/>
      <c r="I33" s="129"/>
    </row>
    <row r="34" spans="1:9" ht="14.4" x14ac:dyDescent="0.55000000000000004">
      <c r="A34" s="122" t="s">
        <v>8</v>
      </c>
      <c r="B34" s="122"/>
      <c r="C34" s="122"/>
      <c r="D34" s="123"/>
      <c r="E34" s="123"/>
      <c r="F34" s="123"/>
      <c r="G34" s="123"/>
      <c r="H34" s="123"/>
      <c r="I34" s="123"/>
    </row>
    <row r="35" spans="1:9" ht="14.4" x14ac:dyDescent="0.55000000000000004">
      <c r="A35" s="122" t="s">
        <v>3</v>
      </c>
      <c r="B35" s="122"/>
      <c r="C35" s="122"/>
      <c r="D35" s="123"/>
      <c r="E35" s="123"/>
      <c r="F35" s="123"/>
      <c r="G35" s="123"/>
      <c r="H35" s="123"/>
      <c r="I35" s="123"/>
    </row>
    <row r="36" spans="1:9" ht="14.4" x14ac:dyDescent="0.55000000000000004">
      <c r="A36" s="122" t="s">
        <v>9</v>
      </c>
      <c r="B36" s="122"/>
      <c r="C36" s="122"/>
      <c r="D36" s="123"/>
      <c r="E36" s="123"/>
      <c r="F36" s="123"/>
      <c r="G36" s="123"/>
      <c r="H36" s="123"/>
      <c r="I36" s="123"/>
    </row>
    <row r="37" spans="1:9" ht="14.4" x14ac:dyDescent="0.55000000000000004">
      <c r="A37" s="122" t="s">
        <v>5</v>
      </c>
      <c r="B37" s="122"/>
      <c r="C37" s="122"/>
      <c r="D37" s="123"/>
      <c r="E37" s="123"/>
      <c r="F37" s="123"/>
      <c r="G37" s="123"/>
      <c r="H37" s="123"/>
      <c r="I37" s="123"/>
    </row>
    <row r="38" spans="1:9" ht="14.4" x14ac:dyDescent="0.55000000000000004">
      <c r="A38" s="9"/>
      <c r="B38" s="9"/>
      <c r="C38" s="9"/>
      <c r="D38" s="9"/>
      <c r="E38" s="9"/>
      <c r="F38" s="9"/>
      <c r="G38" s="9"/>
    </row>
    <row r="39" spans="1:9" ht="14.4" x14ac:dyDescent="0.55000000000000004">
      <c r="A39" s="122" t="s">
        <v>10</v>
      </c>
      <c r="B39" s="122"/>
      <c r="C39" s="122"/>
      <c r="D39" s="123"/>
      <c r="E39" s="123"/>
      <c r="F39" s="123"/>
      <c r="G39" s="123"/>
      <c r="H39" s="123"/>
      <c r="I39" s="123"/>
    </row>
  </sheetData>
  <sheetProtection algorithmName="SHA-512" hashValue="x/xbOxR7sahrFOcqFJseLYSNgMbe9iABLqv34dvyD/WnA8Ftg4qOlueg1F+CKBhFAH0L7NL+W6/LlVnDSlEX4w==" saltValue="OH7uWW2d7t8JlMCLZaxyug==" spinCount="100000" sheet="1" selectLockedCells="1"/>
  <mergeCells count="26">
    <mergeCell ref="A32:I32"/>
    <mergeCell ref="A33:I33"/>
    <mergeCell ref="D34:I34"/>
    <mergeCell ref="D35:I35"/>
    <mergeCell ref="A36:C36"/>
    <mergeCell ref="A34:C34"/>
    <mergeCell ref="A35:C35"/>
    <mergeCell ref="A37:C37"/>
    <mergeCell ref="A39:C39"/>
    <mergeCell ref="D36:I36"/>
    <mergeCell ref="D37:I37"/>
    <mergeCell ref="D39:I39"/>
    <mergeCell ref="B26:I26"/>
    <mergeCell ref="B27:I27"/>
    <mergeCell ref="B5:H5"/>
    <mergeCell ref="A10:J10"/>
    <mergeCell ref="A11:J12"/>
    <mergeCell ref="B16:I16"/>
    <mergeCell ref="B18:I18"/>
    <mergeCell ref="B19:I19"/>
    <mergeCell ref="B24:I24"/>
    <mergeCell ref="B25:I25"/>
    <mergeCell ref="B17:I17"/>
    <mergeCell ref="A7:J7"/>
    <mergeCell ref="A8:J8"/>
    <mergeCell ref="A9:J9"/>
  </mergeCells>
  <pageMargins left="0.7" right="0.7" top="0.75" bottom="0.75" header="0.3" footer="0.3"/>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16F8-93E6-4470-A20A-751A714B8AAE}">
  <dimension ref="A1:W92"/>
  <sheetViews>
    <sheetView zoomScaleNormal="100" workbookViewId="0">
      <selection activeCell="B8" sqref="B8"/>
    </sheetView>
  </sheetViews>
  <sheetFormatPr defaultColWidth="8.7890625" defaultRowHeight="14.4" x14ac:dyDescent="0.55000000000000004"/>
  <cols>
    <col min="1" max="1" width="53.62890625" style="56" customWidth="1"/>
    <col min="2" max="2" width="18.15625" style="56" customWidth="1"/>
    <col min="3" max="3" width="19.7890625" style="56" customWidth="1"/>
    <col min="4" max="14" width="22.5234375" style="56" customWidth="1"/>
    <col min="15" max="20" width="8.7890625" style="56" customWidth="1"/>
    <col min="21" max="21" width="53" style="56" hidden="1" customWidth="1"/>
    <col min="22" max="22" width="8.7890625" style="56" hidden="1" customWidth="1"/>
    <col min="23" max="23" width="13.89453125" style="56" hidden="1" customWidth="1"/>
    <col min="24" max="24" width="6.734375" style="56" customWidth="1"/>
    <col min="25" max="16384" width="8.7890625" style="56"/>
  </cols>
  <sheetData>
    <row r="1" spans="1:23" ht="23.1" x14ac:dyDescent="0.85">
      <c r="A1" s="35" t="s">
        <v>87</v>
      </c>
      <c r="B1" s="10"/>
      <c r="C1" s="10"/>
      <c r="D1" s="10"/>
      <c r="E1" s="55"/>
      <c r="F1" s="55"/>
      <c r="G1" s="55"/>
      <c r="H1" s="55"/>
      <c r="I1" s="55"/>
      <c r="J1" s="55"/>
    </row>
    <row r="2" spans="1:23" x14ac:dyDescent="0.55000000000000004">
      <c r="A2" s="57" t="s">
        <v>76</v>
      </c>
      <c r="B2" s="57"/>
      <c r="C2" s="57"/>
      <c r="D2" s="57"/>
      <c r="E2" s="57"/>
      <c r="F2" s="57"/>
      <c r="G2" s="57"/>
      <c r="H2" s="57"/>
      <c r="I2" s="57"/>
      <c r="J2" s="55"/>
    </row>
    <row r="3" spans="1:23" ht="145" customHeight="1" x14ac:dyDescent="0.55000000000000004">
      <c r="A3" s="136" t="s">
        <v>120</v>
      </c>
      <c r="B3" s="136"/>
      <c r="C3" s="136"/>
      <c r="D3" s="136"/>
      <c r="E3" s="136"/>
      <c r="F3" s="136"/>
      <c r="G3" s="136"/>
      <c r="H3" s="136"/>
      <c r="I3" s="136"/>
      <c r="J3" s="55"/>
    </row>
    <row r="4" spans="1:23" x14ac:dyDescent="0.55000000000000004">
      <c r="A4" s="57" t="s">
        <v>11</v>
      </c>
      <c r="B4" s="57"/>
      <c r="C4" s="109" t="s">
        <v>113</v>
      </c>
      <c r="D4" s="11"/>
      <c r="F4" s="57"/>
      <c r="G4" s="57"/>
      <c r="H4" s="57"/>
      <c r="I4" s="57"/>
      <c r="J4" s="12"/>
    </row>
    <row r="5" spans="1:23" x14ac:dyDescent="0.55000000000000004">
      <c r="A5" s="57"/>
      <c r="B5" s="57"/>
      <c r="C5" s="57"/>
      <c r="D5" s="57"/>
      <c r="E5" s="11"/>
      <c r="F5" s="57"/>
      <c r="G5" s="57"/>
      <c r="H5" s="57"/>
      <c r="I5" s="57"/>
      <c r="J5" s="12"/>
    </row>
    <row r="6" spans="1:23" ht="15" customHeight="1" x14ac:dyDescent="0.55000000000000004">
      <c r="A6" s="58"/>
      <c r="B6" s="58"/>
      <c r="C6" s="58"/>
      <c r="D6" s="58"/>
      <c r="E6" s="58"/>
      <c r="F6" s="58"/>
      <c r="G6" s="58"/>
      <c r="H6" s="58"/>
      <c r="I6" s="58"/>
      <c r="J6" s="55"/>
    </row>
    <row r="7" spans="1:23" ht="36.6" x14ac:dyDescent="0.55000000000000004">
      <c r="A7" s="51" t="s">
        <v>97</v>
      </c>
      <c r="B7" s="52" t="s">
        <v>82</v>
      </c>
      <c r="C7" s="50" t="s">
        <v>79</v>
      </c>
      <c r="D7" s="58"/>
      <c r="E7" s="58"/>
      <c r="F7" s="58"/>
      <c r="G7" s="58"/>
      <c r="H7" s="58"/>
      <c r="I7" s="58"/>
      <c r="J7" s="55"/>
    </row>
    <row r="8" spans="1:23" ht="18.3" x14ac:dyDescent="0.55000000000000004">
      <c r="A8" s="13" t="s">
        <v>13</v>
      </c>
      <c r="B8" s="48"/>
      <c r="C8" s="59">
        <f>B8</f>
        <v>0</v>
      </c>
      <c r="D8" s="60" t="s">
        <v>104</v>
      </c>
      <c r="E8" s="58"/>
      <c r="F8" s="58"/>
      <c r="H8" s="58"/>
      <c r="I8" s="58"/>
      <c r="J8" s="55"/>
    </row>
    <row r="9" spans="1:23" ht="18.3" x14ac:dyDescent="0.55000000000000004">
      <c r="A9" s="13" t="s">
        <v>54</v>
      </c>
      <c r="B9" s="61">
        <f>L45+M62+G92</f>
        <v>0</v>
      </c>
      <c r="C9" s="59">
        <f>M45+N62+H92</f>
        <v>0</v>
      </c>
      <c r="D9" s="62"/>
      <c r="E9" s="58"/>
      <c r="F9" s="58"/>
      <c r="G9" s="58"/>
      <c r="H9" s="58"/>
      <c r="I9" s="58"/>
      <c r="J9" s="55"/>
    </row>
    <row r="10" spans="1:23" ht="18.3" x14ac:dyDescent="0.55000000000000004">
      <c r="A10" s="14" t="s">
        <v>83</v>
      </c>
      <c r="B10" s="63">
        <f>MAX(B8-B9,0)</f>
        <v>0</v>
      </c>
      <c r="C10" s="64">
        <f>MAX(C8-C9,0)</f>
        <v>0</v>
      </c>
      <c r="D10" s="62"/>
      <c r="E10" s="58"/>
      <c r="F10" s="58"/>
      <c r="G10" s="58"/>
      <c r="H10" s="58"/>
      <c r="I10" s="58"/>
      <c r="J10" s="55"/>
    </row>
    <row r="11" spans="1:23" ht="15" customHeight="1" x14ac:dyDescent="0.55000000000000004">
      <c r="A11" s="58"/>
      <c r="B11" s="58"/>
      <c r="C11" s="58"/>
      <c r="D11" s="58"/>
      <c r="E11" s="58"/>
      <c r="F11" s="58"/>
      <c r="G11" s="58"/>
      <c r="H11" s="58"/>
      <c r="I11" s="58"/>
      <c r="J11" s="55"/>
    </row>
    <row r="12" spans="1:23" ht="15" customHeight="1" x14ac:dyDescent="0.55000000000000004">
      <c r="A12" s="42" t="s">
        <v>90</v>
      </c>
      <c r="B12" s="58"/>
      <c r="C12" s="58"/>
      <c r="D12" s="58"/>
      <c r="E12" s="53" t="s">
        <v>101</v>
      </c>
      <c r="F12" s="58"/>
      <c r="G12" s="58"/>
      <c r="H12" s="58"/>
      <c r="I12" s="58"/>
      <c r="J12" s="55"/>
    </row>
    <row r="13" spans="1:23" ht="18.3" x14ac:dyDescent="0.55000000000000004">
      <c r="A13" s="65" t="s">
        <v>91</v>
      </c>
      <c r="B13" s="130" t="s">
        <v>45</v>
      </c>
      <c r="C13" s="131"/>
      <c r="D13" s="137"/>
      <c r="E13" s="130" t="s">
        <v>18</v>
      </c>
      <c r="F13" s="131"/>
      <c r="G13" s="131"/>
      <c r="H13" s="137"/>
      <c r="I13" s="130" t="s">
        <v>86</v>
      </c>
      <c r="J13" s="131"/>
      <c r="K13" s="131"/>
      <c r="L13" s="132"/>
      <c r="M13" s="66" t="s">
        <v>79</v>
      </c>
    </row>
    <row r="14" spans="1:23" ht="25.8" x14ac:dyDescent="0.55000000000000004">
      <c r="A14" s="25" t="s">
        <v>93</v>
      </c>
      <c r="B14" s="20" t="s">
        <v>44</v>
      </c>
      <c r="C14" s="20" t="s">
        <v>41</v>
      </c>
      <c r="D14" s="20" t="s">
        <v>50</v>
      </c>
      <c r="E14" s="22">
        <v>45537</v>
      </c>
      <c r="F14" s="22">
        <v>45566</v>
      </c>
      <c r="G14" s="22">
        <v>45597</v>
      </c>
      <c r="H14" s="22">
        <v>45657</v>
      </c>
      <c r="I14" s="110" t="s">
        <v>117</v>
      </c>
      <c r="J14" s="33" t="s">
        <v>94</v>
      </c>
      <c r="K14" s="33" t="s">
        <v>19</v>
      </c>
      <c r="L14" s="34" t="s">
        <v>80</v>
      </c>
      <c r="M14" s="41" t="s">
        <v>81</v>
      </c>
      <c r="S14" s="67"/>
      <c r="T14" s="67"/>
      <c r="U14" s="18" t="s">
        <v>65</v>
      </c>
      <c r="W14" s="68" t="s">
        <v>50</v>
      </c>
    </row>
    <row r="15" spans="1:23" x14ac:dyDescent="0.55000000000000004">
      <c r="A15" s="26"/>
      <c r="B15" s="23"/>
      <c r="C15" s="69">
        <f>ROUNDDOWN(B15/2,2)</f>
        <v>0</v>
      </c>
      <c r="D15" s="40"/>
      <c r="E15" s="24"/>
      <c r="F15" s="24"/>
      <c r="G15" s="24"/>
      <c r="H15" s="24"/>
      <c r="I15" s="32"/>
      <c r="J15" s="70">
        <f t="shared" ref="J15:J45" si="0">IFERROR(AVERAGE(E15:H15),0)</f>
        <v>0</v>
      </c>
      <c r="K15" s="70">
        <f t="shared" ref="K15:K45" si="1">SUM(E15:H15)</f>
        <v>0</v>
      </c>
      <c r="L15" s="71">
        <f t="shared" ref="L15:L44" si="2">J15*I15*C15</f>
        <v>0</v>
      </c>
      <c r="M15" s="72"/>
      <c r="S15" s="67"/>
      <c r="T15" s="67"/>
      <c r="U15" s="18" t="s">
        <v>66</v>
      </c>
      <c r="W15" s="68" t="s">
        <v>46</v>
      </c>
    </row>
    <row r="16" spans="1:23" x14ac:dyDescent="0.55000000000000004">
      <c r="A16" s="26"/>
      <c r="B16" s="23"/>
      <c r="C16" s="69">
        <f t="shared" ref="C16:C44" si="3">ROUNDDOWN(B16/2,2)</f>
        <v>0</v>
      </c>
      <c r="D16" s="40"/>
      <c r="E16" s="24"/>
      <c r="F16" s="24"/>
      <c r="G16" s="24"/>
      <c r="H16" s="24"/>
      <c r="I16" s="32"/>
      <c r="J16" s="70">
        <f t="shared" si="0"/>
        <v>0</v>
      </c>
      <c r="K16" s="70">
        <f t="shared" si="1"/>
        <v>0</v>
      </c>
      <c r="L16" s="71">
        <f t="shared" si="2"/>
        <v>0</v>
      </c>
      <c r="M16" s="72"/>
      <c r="U16" s="18" t="s">
        <v>67</v>
      </c>
      <c r="W16" s="68" t="s">
        <v>47</v>
      </c>
    </row>
    <row r="17" spans="1:23" x14ac:dyDescent="0.55000000000000004">
      <c r="A17" s="26"/>
      <c r="B17" s="23"/>
      <c r="C17" s="69">
        <f t="shared" si="3"/>
        <v>0</v>
      </c>
      <c r="D17" s="40"/>
      <c r="E17" s="24"/>
      <c r="F17" s="24"/>
      <c r="G17" s="24"/>
      <c r="H17" s="24"/>
      <c r="I17" s="32"/>
      <c r="J17" s="70">
        <f t="shared" si="0"/>
        <v>0</v>
      </c>
      <c r="K17" s="70">
        <f t="shared" si="1"/>
        <v>0</v>
      </c>
      <c r="L17" s="71">
        <f t="shared" si="2"/>
        <v>0</v>
      </c>
      <c r="M17" s="72"/>
      <c r="U17" s="18" t="s">
        <v>70</v>
      </c>
      <c r="W17" s="68" t="s">
        <v>48</v>
      </c>
    </row>
    <row r="18" spans="1:23" x14ac:dyDescent="0.55000000000000004">
      <c r="A18" s="26"/>
      <c r="B18" s="23"/>
      <c r="C18" s="69">
        <f t="shared" si="3"/>
        <v>0</v>
      </c>
      <c r="D18" s="40"/>
      <c r="E18" s="24"/>
      <c r="F18" s="24"/>
      <c r="G18" s="24"/>
      <c r="H18" s="24"/>
      <c r="I18" s="32"/>
      <c r="J18" s="70">
        <f t="shared" si="0"/>
        <v>0</v>
      </c>
      <c r="K18" s="70">
        <f t="shared" si="1"/>
        <v>0</v>
      </c>
      <c r="L18" s="71">
        <f t="shared" si="2"/>
        <v>0</v>
      </c>
      <c r="M18" s="72"/>
      <c r="U18" s="18" t="s">
        <v>71</v>
      </c>
      <c r="W18" s="68" t="s">
        <v>49</v>
      </c>
    </row>
    <row r="19" spans="1:23" x14ac:dyDescent="0.55000000000000004">
      <c r="A19" s="26"/>
      <c r="B19" s="23"/>
      <c r="C19" s="69">
        <f t="shared" si="3"/>
        <v>0</v>
      </c>
      <c r="D19" s="40"/>
      <c r="E19" s="24"/>
      <c r="F19" s="24"/>
      <c r="G19" s="24"/>
      <c r="H19" s="24"/>
      <c r="I19" s="32"/>
      <c r="J19" s="70">
        <f t="shared" si="0"/>
        <v>0</v>
      </c>
      <c r="K19" s="70">
        <f t="shared" si="1"/>
        <v>0</v>
      </c>
      <c r="L19" s="71">
        <f t="shared" si="2"/>
        <v>0</v>
      </c>
      <c r="M19" s="72"/>
      <c r="U19" s="18" t="s">
        <v>72</v>
      </c>
      <c r="W19" s="68" t="s">
        <v>106</v>
      </c>
    </row>
    <row r="20" spans="1:23" x14ac:dyDescent="0.55000000000000004">
      <c r="A20" s="26"/>
      <c r="B20" s="23"/>
      <c r="C20" s="69">
        <f t="shared" si="3"/>
        <v>0</v>
      </c>
      <c r="D20" s="40"/>
      <c r="E20" s="24"/>
      <c r="F20" s="24"/>
      <c r="G20" s="24"/>
      <c r="H20" s="24"/>
      <c r="I20" s="32"/>
      <c r="J20" s="70">
        <f t="shared" si="0"/>
        <v>0</v>
      </c>
      <c r="K20" s="70">
        <f t="shared" si="1"/>
        <v>0</v>
      </c>
      <c r="L20" s="71">
        <f t="shared" si="2"/>
        <v>0</v>
      </c>
      <c r="M20" s="72"/>
      <c r="U20" s="39" t="s">
        <v>68</v>
      </c>
    </row>
    <row r="21" spans="1:23" x14ac:dyDescent="0.55000000000000004">
      <c r="A21" s="26"/>
      <c r="B21" s="23"/>
      <c r="C21" s="69">
        <f t="shared" si="3"/>
        <v>0</v>
      </c>
      <c r="D21" s="40"/>
      <c r="E21" s="24"/>
      <c r="F21" s="24"/>
      <c r="G21" s="24"/>
      <c r="H21" s="24"/>
      <c r="I21" s="32"/>
      <c r="J21" s="70">
        <f t="shared" si="0"/>
        <v>0</v>
      </c>
      <c r="K21" s="70">
        <f t="shared" si="1"/>
        <v>0</v>
      </c>
      <c r="L21" s="71">
        <f t="shared" si="2"/>
        <v>0</v>
      </c>
      <c r="M21" s="72"/>
      <c r="U21" s="39" t="s">
        <v>69</v>
      </c>
    </row>
    <row r="22" spans="1:23" x14ac:dyDescent="0.55000000000000004">
      <c r="A22" s="26"/>
      <c r="B22" s="23"/>
      <c r="C22" s="69">
        <f t="shared" si="3"/>
        <v>0</v>
      </c>
      <c r="D22" s="40"/>
      <c r="E22" s="24"/>
      <c r="F22" s="24"/>
      <c r="G22" s="24"/>
      <c r="H22" s="24"/>
      <c r="I22" s="32"/>
      <c r="J22" s="70">
        <f t="shared" si="0"/>
        <v>0</v>
      </c>
      <c r="K22" s="70">
        <f t="shared" si="1"/>
        <v>0</v>
      </c>
      <c r="L22" s="71">
        <f t="shared" si="2"/>
        <v>0</v>
      </c>
      <c r="M22" s="72"/>
      <c r="U22" s="39" t="s">
        <v>73</v>
      </c>
    </row>
    <row r="23" spans="1:23" x14ac:dyDescent="0.55000000000000004">
      <c r="A23" s="26"/>
      <c r="B23" s="23"/>
      <c r="C23" s="69">
        <f t="shared" si="3"/>
        <v>0</v>
      </c>
      <c r="D23" s="40"/>
      <c r="E23" s="24"/>
      <c r="F23" s="24"/>
      <c r="G23" s="24"/>
      <c r="H23" s="24"/>
      <c r="I23" s="32"/>
      <c r="J23" s="70">
        <f t="shared" si="0"/>
        <v>0</v>
      </c>
      <c r="K23" s="70">
        <f t="shared" si="1"/>
        <v>0</v>
      </c>
      <c r="L23" s="71">
        <f t="shared" si="2"/>
        <v>0</v>
      </c>
      <c r="M23" s="72"/>
      <c r="U23" s="39" t="s">
        <v>74</v>
      </c>
    </row>
    <row r="24" spans="1:23" x14ac:dyDescent="0.55000000000000004">
      <c r="A24" s="26"/>
      <c r="B24" s="23"/>
      <c r="C24" s="69">
        <f t="shared" si="3"/>
        <v>0</v>
      </c>
      <c r="D24" s="40"/>
      <c r="E24" s="24"/>
      <c r="F24" s="24"/>
      <c r="G24" s="24"/>
      <c r="H24" s="24"/>
      <c r="I24" s="32"/>
      <c r="J24" s="70">
        <f t="shared" si="0"/>
        <v>0</v>
      </c>
      <c r="K24" s="70">
        <f t="shared" si="1"/>
        <v>0</v>
      </c>
      <c r="L24" s="71">
        <f t="shared" si="2"/>
        <v>0</v>
      </c>
      <c r="M24" s="72"/>
    </row>
    <row r="25" spans="1:23" hidden="1" x14ac:dyDescent="0.55000000000000004">
      <c r="A25" s="26"/>
      <c r="B25" s="23"/>
      <c r="C25" s="69">
        <f t="shared" si="3"/>
        <v>0</v>
      </c>
      <c r="D25" s="40"/>
      <c r="E25" s="24"/>
      <c r="F25" s="24"/>
      <c r="G25" s="24"/>
      <c r="H25" s="24"/>
      <c r="I25" s="32"/>
      <c r="J25" s="70">
        <f t="shared" si="0"/>
        <v>0</v>
      </c>
      <c r="K25" s="70">
        <f t="shared" si="1"/>
        <v>0</v>
      </c>
      <c r="L25" s="71">
        <f t="shared" si="2"/>
        <v>0</v>
      </c>
      <c r="M25" s="72"/>
    </row>
    <row r="26" spans="1:23" hidden="1" x14ac:dyDescent="0.55000000000000004">
      <c r="A26" s="26"/>
      <c r="B26" s="23"/>
      <c r="C26" s="69">
        <f t="shared" si="3"/>
        <v>0</v>
      </c>
      <c r="D26" s="40"/>
      <c r="E26" s="24"/>
      <c r="F26" s="24"/>
      <c r="G26" s="24"/>
      <c r="H26" s="24"/>
      <c r="I26" s="32"/>
      <c r="J26" s="70">
        <f t="shared" si="0"/>
        <v>0</v>
      </c>
      <c r="K26" s="70">
        <f t="shared" si="1"/>
        <v>0</v>
      </c>
      <c r="L26" s="71">
        <f t="shared" si="2"/>
        <v>0</v>
      </c>
      <c r="M26" s="72"/>
    </row>
    <row r="27" spans="1:23" hidden="1" x14ac:dyDescent="0.55000000000000004">
      <c r="A27" s="26"/>
      <c r="B27" s="23"/>
      <c r="C27" s="69">
        <f t="shared" si="3"/>
        <v>0</v>
      </c>
      <c r="D27" s="40"/>
      <c r="E27" s="24"/>
      <c r="F27" s="24"/>
      <c r="G27" s="24"/>
      <c r="H27" s="24"/>
      <c r="I27" s="32"/>
      <c r="J27" s="70">
        <f t="shared" si="0"/>
        <v>0</v>
      </c>
      <c r="K27" s="70">
        <f t="shared" si="1"/>
        <v>0</v>
      </c>
      <c r="L27" s="71">
        <f t="shared" si="2"/>
        <v>0</v>
      </c>
      <c r="M27" s="72"/>
    </row>
    <row r="28" spans="1:23" hidden="1" x14ac:dyDescent="0.55000000000000004">
      <c r="A28" s="26"/>
      <c r="B28" s="23"/>
      <c r="C28" s="69">
        <f t="shared" si="3"/>
        <v>0</v>
      </c>
      <c r="D28" s="40"/>
      <c r="E28" s="24"/>
      <c r="F28" s="24"/>
      <c r="G28" s="24"/>
      <c r="H28" s="24"/>
      <c r="I28" s="32"/>
      <c r="J28" s="70">
        <f t="shared" si="0"/>
        <v>0</v>
      </c>
      <c r="K28" s="70">
        <f t="shared" si="1"/>
        <v>0</v>
      </c>
      <c r="L28" s="71">
        <f t="shared" si="2"/>
        <v>0</v>
      </c>
      <c r="M28" s="72"/>
    </row>
    <row r="29" spans="1:23" hidden="1" x14ac:dyDescent="0.55000000000000004">
      <c r="A29" s="26"/>
      <c r="B29" s="23"/>
      <c r="C29" s="69">
        <f t="shared" si="3"/>
        <v>0</v>
      </c>
      <c r="D29" s="40"/>
      <c r="E29" s="24"/>
      <c r="F29" s="24"/>
      <c r="G29" s="24"/>
      <c r="H29" s="24"/>
      <c r="I29" s="32"/>
      <c r="J29" s="70">
        <f t="shared" si="0"/>
        <v>0</v>
      </c>
      <c r="K29" s="70">
        <f t="shared" si="1"/>
        <v>0</v>
      </c>
      <c r="L29" s="71">
        <f t="shared" si="2"/>
        <v>0</v>
      </c>
      <c r="M29" s="72"/>
    </row>
    <row r="30" spans="1:23" hidden="1" x14ac:dyDescent="0.55000000000000004">
      <c r="A30" s="26"/>
      <c r="B30" s="23"/>
      <c r="C30" s="69">
        <f t="shared" si="3"/>
        <v>0</v>
      </c>
      <c r="D30" s="40"/>
      <c r="E30" s="24"/>
      <c r="F30" s="24"/>
      <c r="G30" s="24"/>
      <c r="H30" s="24"/>
      <c r="I30" s="32"/>
      <c r="J30" s="70">
        <f t="shared" si="0"/>
        <v>0</v>
      </c>
      <c r="K30" s="70">
        <f t="shared" si="1"/>
        <v>0</v>
      </c>
      <c r="L30" s="71">
        <f t="shared" si="2"/>
        <v>0</v>
      </c>
      <c r="M30" s="72"/>
    </row>
    <row r="31" spans="1:23" hidden="1" x14ac:dyDescent="0.55000000000000004">
      <c r="A31" s="26"/>
      <c r="B31" s="23"/>
      <c r="C31" s="69">
        <f t="shared" si="3"/>
        <v>0</v>
      </c>
      <c r="D31" s="40"/>
      <c r="E31" s="24"/>
      <c r="F31" s="24"/>
      <c r="G31" s="24"/>
      <c r="H31" s="24"/>
      <c r="I31" s="32"/>
      <c r="J31" s="70">
        <f t="shared" si="0"/>
        <v>0</v>
      </c>
      <c r="K31" s="70">
        <f t="shared" si="1"/>
        <v>0</v>
      </c>
      <c r="L31" s="71">
        <f t="shared" si="2"/>
        <v>0</v>
      </c>
      <c r="M31" s="72"/>
    </row>
    <row r="32" spans="1:23" hidden="1" x14ac:dyDescent="0.55000000000000004">
      <c r="A32" s="26"/>
      <c r="B32" s="23"/>
      <c r="C32" s="69">
        <f t="shared" si="3"/>
        <v>0</v>
      </c>
      <c r="D32" s="40"/>
      <c r="E32" s="24"/>
      <c r="F32" s="24"/>
      <c r="G32" s="24"/>
      <c r="H32" s="24"/>
      <c r="I32" s="32"/>
      <c r="J32" s="70">
        <f t="shared" si="0"/>
        <v>0</v>
      </c>
      <c r="K32" s="70">
        <f t="shared" si="1"/>
        <v>0</v>
      </c>
      <c r="L32" s="71">
        <f t="shared" si="2"/>
        <v>0</v>
      </c>
      <c r="M32" s="72"/>
    </row>
    <row r="33" spans="1:14" hidden="1" x14ac:dyDescent="0.55000000000000004">
      <c r="A33" s="26"/>
      <c r="B33" s="23"/>
      <c r="C33" s="69">
        <f t="shared" si="3"/>
        <v>0</v>
      </c>
      <c r="D33" s="40"/>
      <c r="E33" s="24"/>
      <c r="F33" s="24"/>
      <c r="G33" s="24"/>
      <c r="H33" s="24"/>
      <c r="I33" s="32"/>
      <c r="J33" s="70">
        <f t="shared" si="0"/>
        <v>0</v>
      </c>
      <c r="K33" s="70">
        <f t="shared" si="1"/>
        <v>0</v>
      </c>
      <c r="L33" s="71">
        <f t="shared" si="2"/>
        <v>0</v>
      </c>
      <c r="M33" s="72"/>
    </row>
    <row r="34" spans="1:14" hidden="1" x14ac:dyDescent="0.55000000000000004">
      <c r="A34" s="26"/>
      <c r="B34" s="23"/>
      <c r="C34" s="69">
        <f t="shared" si="3"/>
        <v>0</v>
      </c>
      <c r="D34" s="40"/>
      <c r="E34" s="24"/>
      <c r="F34" s="24"/>
      <c r="G34" s="24"/>
      <c r="H34" s="24"/>
      <c r="I34" s="32"/>
      <c r="J34" s="70">
        <f t="shared" si="0"/>
        <v>0</v>
      </c>
      <c r="K34" s="70">
        <f t="shared" si="1"/>
        <v>0</v>
      </c>
      <c r="L34" s="71">
        <f t="shared" si="2"/>
        <v>0</v>
      </c>
      <c r="M34" s="72"/>
    </row>
    <row r="35" spans="1:14" hidden="1" x14ac:dyDescent="0.55000000000000004">
      <c r="A35" s="26"/>
      <c r="B35" s="23"/>
      <c r="C35" s="69">
        <f t="shared" si="3"/>
        <v>0</v>
      </c>
      <c r="D35" s="40"/>
      <c r="E35" s="24"/>
      <c r="F35" s="24"/>
      <c r="G35" s="24"/>
      <c r="H35" s="24"/>
      <c r="I35" s="32"/>
      <c r="J35" s="70">
        <f t="shared" si="0"/>
        <v>0</v>
      </c>
      <c r="K35" s="70">
        <f t="shared" si="1"/>
        <v>0</v>
      </c>
      <c r="L35" s="71">
        <f t="shared" si="2"/>
        <v>0</v>
      </c>
      <c r="M35" s="72"/>
    </row>
    <row r="36" spans="1:14" hidden="1" x14ac:dyDescent="0.55000000000000004">
      <c r="A36" s="26"/>
      <c r="B36" s="23"/>
      <c r="C36" s="69">
        <f t="shared" si="3"/>
        <v>0</v>
      </c>
      <c r="D36" s="40"/>
      <c r="E36" s="24"/>
      <c r="F36" s="24"/>
      <c r="G36" s="24"/>
      <c r="H36" s="24"/>
      <c r="I36" s="32"/>
      <c r="J36" s="70">
        <f t="shared" si="0"/>
        <v>0</v>
      </c>
      <c r="K36" s="70">
        <f t="shared" si="1"/>
        <v>0</v>
      </c>
      <c r="L36" s="71">
        <f t="shared" si="2"/>
        <v>0</v>
      </c>
      <c r="M36" s="72"/>
    </row>
    <row r="37" spans="1:14" hidden="1" x14ac:dyDescent="0.55000000000000004">
      <c r="A37" s="26"/>
      <c r="B37" s="23"/>
      <c r="C37" s="69">
        <f t="shared" si="3"/>
        <v>0</v>
      </c>
      <c r="D37" s="40"/>
      <c r="E37" s="24"/>
      <c r="F37" s="24"/>
      <c r="G37" s="24"/>
      <c r="H37" s="24"/>
      <c r="I37" s="32"/>
      <c r="J37" s="70">
        <f t="shared" si="0"/>
        <v>0</v>
      </c>
      <c r="K37" s="70">
        <f t="shared" si="1"/>
        <v>0</v>
      </c>
      <c r="L37" s="71">
        <f t="shared" si="2"/>
        <v>0</v>
      </c>
      <c r="M37" s="72"/>
    </row>
    <row r="38" spans="1:14" hidden="1" x14ac:dyDescent="0.55000000000000004">
      <c r="A38" s="26"/>
      <c r="B38" s="23"/>
      <c r="C38" s="69">
        <f t="shared" si="3"/>
        <v>0</v>
      </c>
      <c r="D38" s="40"/>
      <c r="E38" s="24"/>
      <c r="F38" s="24"/>
      <c r="G38" s="24"/>
      <c r="H38" s="24"/>
      <c r="I38" s="32"/>
      <c r="J38" s="70">
        <f t="shared" si="0"/>
        <v>0</v>
      </c>
      <c r="K38" s="70">
        <f t="shared" si="1"/>
        <v>0</v>
      </c>
      <c r="L38" s="71">
        <f t="shared" si="2"/>
        <v>0</v>
      </c>
      <c r="M38" s="72"/>
    </row>
    <row r="39" spans="1:14" hidden="1" x14ac:dyDescent="0.55000000000000004">
      <c r="A39" s="26"/>
      <c r="B39" s="23"/>
      <c r="C39" s="69">
        <f t="shared" si="3"/>
        <v>0</v>
      </c>
      <c r="D39" s="40"/>
      <c r="E39" s="24"/>
      <c r="F39" s="24"/>
      <c r="G39" s="24"/>
      <c r="H39" s="24"/>
      <c r="I39" s="32"/>
      <c r="J39" s="70">
        <f t="shared" si="0"/>
        <v>0</v>
      </c>
      <c r="K39" s="70">
        <f t="shared" si="1"/>
        <v>0</v>
      </c>
      <c r="L39" s="71">
        <f t="shared" si="2"/>
        <v>0</v>
      </c>
      <c r="M39" s="72"/>
    </row>
    <row r="40" spans="1:14" hidden="1" x14ac:dyDescent="0.55000000000000004">
      <c r="A40" s="26"/>
      <c r="B40" s="23"/>
      <c r="C40" s="69">
        <f t="shared" si="3"/>
        <v>0</v>
      </c>
      <c r="D40" s="40"/>
      <c r="E40" s="24"/>
      <c r="F40" s="24"/>
      <c r="G40" s="24"/>
      <c r="H40" s="24"/>
      <c r="I40" s="32"/>
      <c r="J40" s="70">
        <f t="shared" si="0"/>
        <v>0</v>
      </c>
      <c r="K40" s="70">
        <f t="shared" si="1"/>
        <v>0</v>
      </c>
      <c r="L40" s="71">
        <f t="shared" si="2"/>
        <v>0</v>
      </c>
      <c r="M40" s="72"/>
    </row>
    <row r="41" spans="1:14" hidden="1" x14ac:dyDescent="0.55000000000000004">
      <c r="A41" s="26"/>
      <c r="B41" s="23"/>
      <c r="C41" s="69">
        <f t="shared" si="3"/>
        <v>0</v>
      </c>
      <c r="D41" s="40"/>
      <c r="E41" s="24"/>
      <c r="F41" s="24"/>
      <c r="G41" s="24"/>
      <c r="H41" s="24"/>
      <c r="I41" s="32"/>
      <c r="J41" s="70">
        <f t="shared" si="0"/>
        <v>0</v>
      </c>
      <c r="K41" s="70">
        <f t="shared" si="1"/>
        <v>0</v>
      </c>
      <c r="L41" s="71">
        <f t="shared" si="2"/>
        <v>0</v>
      </c>
      <c r="M41" s="72"/>
    </row>
    <row r="42" spans="1:14" hidden="1" x14ac:dyDescent="0.55000000000000004">
      <c r="A42" s="26"/>
      <c r="B42" s="23"/>
      <c r="C42" s="69">
        <f t="shared" si="3"/>
        <v>0</v>
      </c>
      <c r="D42" s="40"/>
      <c r="E42" s="24"/>
      <c r="F42" s="24"/>
      <c r="G42" s="24"/>
      <c r="H42" s="24"/>
      <c r="I42" s="32"/>
      <c r="J42" s="70">
        <f t="shared" si="0"/>
        <v>0</v>
      </c>
      <c r="K42" s="70">
        <f t="shared" si="1"/>
        <v>0</v>
      </c>
      <c r="L42" s="71">
        <f t="shared" si="2"/>
        <v>0</v>
      </c>
      <c r="M42" s="72"/>
    </row>
    <row r="43" spans="1:14" hidden="1" x14ac:dyDescent="0.55000000000000004">
      <c r="A43" s="26"/>
      <c r="B43" s="23"/>
      <c r="C43" s="69">
        <f t="shared" si="3"/>
        <v>0</v>
      </c>
      <c r="D43" s="40"/>
      <c r="E43" s="24"/>
      <c r="F43" s="24"/>
      <c r="G43" s="24"/>
      <c r="H43" s="24"/>
      <c r="I43" s="32"/>
      <c r="J43" s="70">
        <f t="shared" si="0"/>
        <v>0</v>
      </c>
      <c r="K43" s="70">
        <f t="shared" si="1"/>
        <v>0</v>
      </c>
      <c r="L43" s="71">
        <f t="shared" si="2"/>
        <v>0</v>
      </c>
      <c r="M43" s="72"/>
    </row>
    <row r="44" spans="1:14" hidden="1" x14ac:dyDescent="0.55000000000000004">
      <c r="A44" s="26"/>
      <c r="B44" s="23"/>
      <c r="C44" s="69">
        <f t="shared" si="3"/>
        <v>0</v>
      </c>
      <c r="D44" s="40"/>
      <c r="E44" s="24"/>
      <c r="F44" s="24"/>
      <c r="G44" s="24"/>
      <c r="H44" s="24"/>
      <c r="I44" s="32"/>
      <c r="J44" s="70">
        <f t="shared" si="0"/>
        <v>0</v>
      </c>
      <c r="K44" s="70">
        <f t="shared" si="1"/>
        <v>0</v>
      </c>
      <c r="L44" s="71">
        <f t="shared" si="2"/>
        <v>0</v>
      </c>
      <c r="M44" s="72"/>
    </row>
    <row r="45" spans="1:14" x14ac:dyDescent="0.55000000000000004">
      <c r="A45" s="133" t="s">
        <v>42</v>
      </c>
      <c r="B45" s="134"/>
      <c r="C45" s="134"/>
      <c r="D45" s="135"/>
      <c r="E45" s="73">
        <f>SUM(E15:E44)</f>
        <v>0</v>
      </c>
      <c r="F45" s="73">
        <f t="shared" ref="F45:H45" si="4">SUM(F15:F44)</f>
        <v>0</v>
      </c>
      <c r="G45" s="73">
        <f t="shared" si="4"/>
        <v>0</v>
      </c>
      <c r="H45" s="73">
        <f t="shared" si="4"/>
        <v>0</v>
      </c>
      <c r="I45" s="73">
        <f>SUM(I15:I44)</f>
        <v>0</v>
      </c>
      <c r="J45" s="19">
        <f t="shared" si="0"/>
        <v>0</v>
      </c>
      <c r="K45" s="19">
        <f t="shared" si="1"/>
        <v>0</v>
      </c>
      <c r="L45" s="27">
        <f>SUM(L15:L44)</f>
        <v>0</v>
      </c>
      <c r="M45" s="79"/>
    </row>
    <row r="46" spans="1:14" x14ac:dyDescent="0.55000000000000004">
      <c r="A46" s="74"/>
    </row>
    <row r="47" spans="1:14" ht="20.399999999999999" x14ac:dyDescent="0.55000000000000004">
      <c r="A47" s="45" t="s">
        <v>114</v>
      </c>
      <c r="E47" s="53" t="s">
        <v>101</v>
      </c>
    </row>
    <row r="48" spans="1:14" ht="18.3" x14ac:dyDescent="0.55000000000000004">
      <c r="A48" s="65" t="s">
        <v>91</v>
      </c>
      <c r="B48" s="130" t="s">
        <v>45</v>
      </c>
      <c r="C48" s="131"/>
      <c r="D48" s="137"/>
      <c r="E48" s="130" t="s">
        <v>18</v>
      </c>
      <c r="F48" s="131"/>
      <c r="G48" s="131"/>
      <c r="H48" s="131"/>
      <c r="I48" s="131"/>
      <c r="J48" s="130" t="s">
        <v>86</v>
      </c>
      <c r="K48" s="131"/>
      <c r="L48" s="131"/>
      <c r="M48" s="132"/>
      <c r="N48" s="66" t="s">
        <v>79</v>
      </c>
    </row>
    <row r="49" spans="1:14" ht="25.8" x14ac:dyDescent="0.55000000000000004">
      <c r="A49" s="25" t="s">
        <v>93</v>
      </c>
      <c r="B49" s="20" t="s">
        <v>44</v>
      </c>
      <c r="C49" s="20" t="s">
        <v>89</v>
      </c>
      <c r="D49" s="20" t="s">
        <v>50</v>
      </c>
      <c r="E49" s="22">
        <v>45537</v>
      </c>
      <c r="F49" s="22">
        <v>45566</v>
      </c>
      <c r="G49" s="22">
        <v>45597</v>
      </c>
      <c r="H49" s="22">
        <v>45627</v>
      </c>
      <c r="I49" s="22">
        <v>45660</v>
      </c>
      <c r="J49" s="110" t="s">
        <v>118</v>
      </c>
      <c r="K49" s="33" t="s">
        <v>95</v>
      </c>
      <c r="L49" s="33" t="s">
        <v>19</v>
      </c>
      <c r="M49" s="34" t="s">
        <v>80</v>
      </c>
      <c r="N49" s="41" t="s">
        <v>81</v>
      </c>
    </row>
    <row r="50" spans="1:14" x14ac:dyDescent="0.55000000000000004">
      <c r="A50" s="26"/>
      <c r="B50" s="23"/>
      <c r="C50" s="23"/>
      <c r="D50" s="40"/>
      <c r="E50" s="24"/>
      <c r="F50" s="24"/>
      <c r="G50" s="24"/>
      <c r="H50" s="24"/>
      <c r="I50" s="24"/>
      <c r="J50" s="32"/>
      <c r="K50" s="70">
        <f t="shared" ref="K50:K62" si="5">IFERROR(AVERAGE(E50:I50),0)</f>
        <v>0</v>
      </c>
      <c r="L50" s="70">
        <f t="shared" ref="L50:L62" si="6">SUM(E50:I50)</f>
        <v>0</v>
      </c>
      <c r="M50" s="71">
        <f t="shared" ref="M50:M61" si="7">K50*J50*C50</f>
        <v>0</v>
      </c>
      <c r="N50" s="72"/>
    </row>
    <row r="51" spans="1:14" x14ac:dyDescent="0.55000000000000004">
      <c r="A51" s="26"/>
      <c r="B51" s="23"/>
      <c r="C51" s="23"/>
      <c r="D51" s="40"/>
      <c r="E51" s="24"/>
      <c r="F51" s="24"/>
      <c r="G51" s="24"/>
      <c r="H51" s="24"/>
      <c r="I51" s="24"/>
      <c r="J51" s="32"/>
      <c r="K51" s="70">
        <f t="shared" si="5"/>
        <v>0</v>
      </c>
      <c r="L51" s="70">
        <f t="shared" si="6"/>
        <v>0</v>
      </c>
      <c r="M51" s="71">
        <f t="shared" si="7"/>
        <v>0</v>
      </c>
      <c r="N51" s="72"/>
    </row>
    <row r="52" spans="1:14" x14ac:dyDescent="0.55000000000000004">
      <c r="A52" s="26"/>
      <c r="B52" s="23"/>
      <c r="C52" s="23"/>
      <c r="D52" s="40"/>
      <c r="E52" s="24"/>
      <c r="F52" s="24"/>
      <c r="G52" s="24"/>
      <c r="H52" s="24"/>
      <c r="I52" s="24"/>
      <c r="J52" s="32"/>
      <c r="K52" s="70">
        <f t="shared" si="5"/>
        <v>0</v>
      </c>
      <c r="L52" s="70">
        <f t="shared" si="6"/>
        <v>0</v>
      </c>
      <c r="M52" s="71">
        <f t="shared" si="7"/>
        <v>0</v>
      </c>
      <c r="N52" s="72"/>
    </row>
    <row r="53" spans="1:14" x14ac:dyDescent="0.55000000000000004">
      <c r="A53" s="26"/>
      <c r="B53" s="23"/>
      <c r="C53" s="23"/>
      <c r="D53" s="40"/>
      <c r="E53" s="24"/>
      <c r="F53" s="24"/>
      <c r="G53" s="24"/>
      <c r="H53" s="24"/>
      <c r="I53" s="24"/>
      <c r="J53" s="32"/>
      <c r="K53" s="70">
        <f t="shared" si="5"/>
        <v>0</v>
      </c>
      <c r="L53" s="70">
        <f t="shared" si="6"/>
        <v>0</v>
      </c>
      <c r="M53" s="71">
        <f t="shared" si="7"/>
        <v>0</v>
      </c>
      <c r="N53" s="72"/>
    </row>
    <row r="54" spans="1:14" x14ac:dyDescent="0.55000000000000004">
      <c r="A54" s="26"/>
      <c r="B54" s="23"/>
      <c r="C54" s="23"/>
      <c r="D54" s="40"/>
      <c r="E54" s="24"/>
      <c r="F54" s="24"/>
      <c r="G54" s="24"/>
      <c r="H54" s="24"/>
      <c r="I54" s="24"/>
      <c r="J54" s="32"/>
      <c r="K54" s="70">
        <f t="shared" si="5"/>
        <v>0</v>
      </c>
      <c r="L54" s="70">
        <f t="shared" si="6"/>
        <v>0</v>
      </c>
      <c r="M54" s="71">
        <f t="shared" si="7"/>
        <v>0</v>
      </c>
      <c r="N54" s="72"/>
    </row>
    <row r="55" spans="1:14" x14ac:dyDescent="0.55000000000000004">
      <c r="A55" s="26"/>
      <c r="B55" s="23"/>
      <c r="C55" s="23"/>
      <c r="D55" s="40"/>
      <c r="E55" s="24"/>
      <c r="F55" s="24"/>
      <c r="G55" s="24"/>
      <c r="H55" s="24"/>
      <c r="I55" s="24"/>
      <c r="J55" s="32"/>
      <c r="K55" s="70">
        <f t="shared" si="5"/>
        <v>0</v>
      </c>
      <c r="L55" s="70">
        <f t="shared" si="6"/>
        <v>0</v>
      </c>
      <c r="M55" s="71">
        <f t="shared" si="7"/>
        <v>0</v>
      </c>
      <c r="N55" s="72"/>
    </row>
    <row r="56" spans="1:14" x14ac:dyDescent="0.55000000000000004">
      <c r="A56" s="26"/>
      <c r="B56" s="23"/>
      <c r="C56" s="23"/>
      <c r="D56" s="40"/>
      <c r="E56" s="24"/>
      <c r="F56" s="24"/>
      <c r="G56" s="24"/>
      <c r="H56" s="24"/>
      <c r="I56" s="24"/>
      <c r="J56" s="32"/>
      <c r="K56" s="70">
        <f t="shared" si="5"/>
        <v>0</v>
      </c>
      <c r="L56" s="70">
        <f t="shared" si="6"/>
        <v>0</v>
      </c>
      <c r="M56" s="71">
        <f t="shared" si="7"/>
        <v>0</v>
      </c>
      <c r="N56" s="72"/>
    </row>
    <row r="57" spans="1:14" x14ac:dyDescent="0.55000000000000004">
      <c r="A57" s="26"/>
      <c r="B57" s="23"/>
      <c r="C57" s="23"/>
      <c r="D57" s="40"/>
      <c r="E57" s="24"/>
      <c r="F57" s="24"/>
      <c r="G57" s="24"/>
      <c r="H57" s="24"/>
      <c r="I57" s="24"/>
      <c r="J57" s="32"/>
      <c r="K57" s="70">
        <f t="shared" si="5"/>
        <v>0</v>
      </c>
      <c r="L57" s="70">
        <f t="shared" si="6"/>
        <v>0</v>
      </c>
      <c r="M57" s="71">
        <f t="shared" si="7"/>
        <v>0</v>
      </c>
      <c r="N57" s="72"/>
    </row>
    <row r="58" spans="1:14" x14ac:dyDescent="0.55000000000000004">
      <c r="A58" s="26"/>
      <c r="B58" s="23"/>
      <c r="C58" s="23"/>
      <c r="D58" s="40"/>
      <c r="E58" s="24"/>
      <c r="F58" s="24"/>
      <c r="G58" s="24"/>
      <c r="H58" s="24"/>
      <c r="I58" s="24"/>
      <c r="J58" s="32"/>
      <c r="K58" s="70">
        <f t="shared" si="5"/>
        <v>0</v>
      </c>
      <c r="L58" s="70">
        <f t="shared" si="6"/>
        <v>0</v>
      </c>
      <c r="M58" s="71">
        <f t="shared" si="7"/>
        <v>0</v>
      </c>
      <c r="N58" s="72"/>
    </row>
    <row r="59" spans="1:14" x14ac:dyDescent="0.55000000000000004">
      <c r="A59" s="26"/>
      <c r="B59" s="23"/>
      <c r="C59" s="23"/>
      <c r="D59" s="40"/>
      <c r="E59" s="24"/>
      <c r="F59" s="24"/>
      <c r="G59" s="24"/>
      <c r="H59" s="24"/>
      <c r="I59" s="24"/>
      <c r="J59" s="32"/>
      <c r="K59" s="70">
        <f t="shared" si="5"/>
        <v>0</v>
      </c>
      <c r="L59" s="70">
        <f t="shared" si="6"/>
        <v>0</v>
      </c>
      <c r="M59" s="71">
        <f t="shared" si="7"/>
        <v>0</v>
      </c>
      <c r="N59" s="72"/>
    </row>
    <row r="60" spans="1:14" x14ac:dyDescent="0.55000000000000004">
      <c r="A60" s="26"/>
      <c r="B60" s="23"/>
      <c r="C60" s="23"/>
      <c r="D60" s="40"/>
      <c r="E60" s="24"/>
      <c r="F60" s="24"/>
      <c r="G60" s="24"/>
      <c r="H60" s="24"/>
      <c r="I60" s="24"/>
      <c r="J60" s="32"/>
      <c r="K60" s="70">
        <f t="shared" si="5"/>
        <v>0</v>
      </c>
      <c r="L60" s="70">
        <f t="shared" si="6"/>
        <v>0</v>
      </c>
      <c r="M60" s="71">
        <f t="shared" si="7"/>
        <v>0</v>
      </c>
      <c r="N60" s="72"/>
    </row>
    <row r="61" spans="1:14" x14ac:dyDescent="0.55000000000000004">
      <c r="A61" s="26"/>
      <c r="B61" s="23"/>
      <c r="C61" s="23"/>
      <c r="D61" s="40"/>
      <c r="E61" s="24"/>
      <c r="F61" s="24"/>
      <c r="G61" s="24"/>
      <c r="H61" s="24"/>
      <c r="I61" s="24"/>
      <c r="J61" s="32"/>
      <c r="K61" s="70">
        <f t="shared" si="5"/>
        <v>0</v>
      </c>
      <c r="L61" s="70">
        <f t="shared" si="6"/>
        <v>0</v>
      </c>
      <c r="M61" s="71">
        <f t="shared" si="7"/>
        <v>0</v>
      </c>
      <c r="N61" s="72"/>
    </row>
    <row r="62" spans="1:14" x14ac:dyDescent="0.55000000000000004">
      <c r="A62" s="133" t="s">
        <v>42</v>
      </c>
      <c r="B62" s="134"/>
      <c r="C62" s="134"/>
      <c r="D62" s="135"/>
      <c r="E62" s="73">
        <f>SUM(E50:E61)</f>
        <v>0</v>
      </c>
      <c r="F62" s="73">
        <f t="shared" ref="F62:H62" si="8">SUM(F50:F61)</f>
        <v>0</v>
      </c>
      <c r="G62" s="73">
        <f t="shared" si="8"/>
        <v>0</v>
      </c>
      <c r="H62" s="73">
        <f t="shared" si="8"/>
        <v>0</v>
      </c>
      <c r="I62" s="73">
        <f>SUM(I50:I61)</f>
        <v>0</v>
      </c>
      <c r="J62" s="19">
        <f>SUM(J50:J61)</f>
        <v>0</v>
      </c>
      <c r="K62" s="19">
        <f t="shared" si="5"/>
        <v>0</v>
      </c>
      <c r="L62" s="19">
        <f t="shared" si="6"/>
        <v>0</v>
      </c>
      <c r="M62" s="27">
        <f>SUM(M50:M61)</f>
        <v>0</v>
      </c>
      <c r="N62" s="79"/>
    </row>
    <row r="64" spans="1:14" ht="20.399999999999999" x14ac:dyDescent="0.55000000000000004">
      <c r="A64" s="45" t="s">
        <v>96</v>
      </c>
      <c r="E64" s="58"/>
    </row>
    <row r="65" spans="1:8" ht="18.3" x14ac:dyDescent="0.55000000000000004">
      <c r="A65" s="138" t="s">
        <v>92</v>
      </c>
      <c r="B65" s="137"/>
      <c r="C65" s="130" t="s">
        <v>45</v>
      </c>
      <c r="D65" s="131"/>
      <c r="E65" s="137"/>
      <c r="F65" s="130" t="s">
        <v>86</v>
      </c>
      <c r="G65" s="137"/>
      <c r="H65" s="75" t="s">
        <v>79</v>
      </c>
    </row>
    <row r="66" spans="1:8" ht="25.8" x14ac:dyDescent="0.55000000000000004">
      <c r="A66" s="25" t="s">
        <v>93</v>
      </c>
      <c r="B66" s="20" t="s">
        <v>43</v>
      </c>
      <c r="C66" s="21" t="s">
        <v>53</v>
      </c>
      <c r="D66" s="20" t="s">
        <v>50</v>
      </c>
      <c r="E66" s="20" t="s">
        <v>41</v>
      </c>
      <c r="F66" s="110" t="s">
        <v>119</v>
      </c>
      <c r="G66" s="46" t="s">
        <v>80</v>
      </c>
      <c r="H66" s="34" t="s">
        <v>81</v>
      </c>
    </row>
    <row r="67" spans="1:8" x14ac:dyDescent="0.55000000000000004">
      <c r="A67" s="43"/>
      <c r="B67" s="23"/>
      <c r="C67" s="37"/>
      <c r="D67" s="40"/>
      <c r="E67" s="69">
        <f>ROUNDDOWN(C67/2,2)</f>
        <v>0</v>
      </c>
      <c r="F67" s="32"/>
      <c r="G67" s="76">
        <f>E67*F67</f>
        <v>0</v>
      </c>
      <c r="H67" s="77"/>
    </row>
    <row r="68" spans="1:8" x14ac:dyDescent="0.55000000000000004">
      <c r="A68" s="43"/>
      <c r="B68" s="23"/>
      <c r="C68" s="37"/>
      <c r="D68" s="40"/>
      <c r="E68" s="69">
        <f t="shared" ref="E68:E91" si="9">ROUNDDOWN(C68/2,2)</f>
        <v>0</v>
      </c>
      <c r="F68" s="32"/>
      <c r="G68" s="76">
        <f>E68*F68</f>
        <v>0</v>
      </c>
      <c r="H68" s="77"/>
    </row>
    <row r="69" spans="1:8" x14ac:dyDescent="0.55000000000000004">
      <c r="A69" s="43"/>
      <c r="B69" s="23"/>
      <c r="C69" s="37"/>
      <c r="D69" s="40"/>
      <c r="E69" s="69">
        <f t="shared" si="9"/>
        <v>0</v>
      </c>
      <c r="F69" s="32"/>
      <c r="G69" s="76">
        <f t="shared" ref="G69:G91" si="10">E69*F69</f>
        <v>0</v>
      </c>
      <c r="H69" s="77"/>
    </row>
    <row r="70" spans="1:8" x14ac:dyDescent="0.55000000000000004">
      <c r="A70" s="43"/>
      <c r="B70" s="23"/>
      <c r="C70" s="37"/>
      <c r="D70" s="40"/>
      <c r="E70" s="69">
        <f t="shared" si="9"/>
        <v>0</v>
      </c>
      <c r="F70" s="32"/>
      <c r="G70" s="76">
        <f t="shared" si="10"/>
        <v>0</v>
      </c>
      <c r="H70" s="77"/>
    </row>
    <row r="71" spans="1:8" x14ac:dyDescent="0.55000000000000004">
      <c r="A71" s="43"/>
      <c r="B71" s="23"/>
      <c r="C71" s="37"/>
      <c r="D71" s="40"/>
      <c r="E71" s="69">
        <f t="shared" si="9"/>
        <v>0</v>
      </c>
      <c r="F71" s="32"/>
      <c r="G71" s="76">
        <f t="shared" si="10"/>
        <v>0</v>
      </c>
      <c r="H71" s="77"/>
    </row>
    <row r="72" spans="1:8" x14ac:dyDescent="0.55000000000000004">
      <c r="A72" s="43"/>
      <c r="B72" s="23"/>
      <c r="C72" s="37"/>
      <c r="D72" s="40"/>
      <c r="E72" s="69">
        <f t="shared" si="9"/>
        <v>0</v>
      </c>
      <c r="F72" s="32"/>
      <c r="G72" s="76">
        <f t="shared" si="10"/>
        <v>0</v>
      </c>
      <c r="H72" s="77"/>
    </row>
    <row r="73" spans="1:8" x14ac:dyDescent="0.55000000000000004">
      <c r="A73" s="43"/>
      <c r="B73" s="23"/>
      <c r="C73" s="37"/>
      <c r="D73" s="40"/>
      <c r="E73" s="69">
        <f t="shared" si="9"/>
        <v>0</v>
      </c>
      <c r="F73" s="32"/>
      <c r="G73" s="76">
        <f t="shared" si="10"/>
        <v>0</v>
      </c>
      <c r="H73" s="77"/>
    </row>
    <row r="74" spans="1:8" x14ac:dyDescent="0.55000000000000004">
      <c r="A74" s="43"/>
      <c r="B74" s="23"/>
      <c r="C74" s="37"/>
      <c r="D74" s="40"/>
      <c r="E74" s="69">
        <f t="shared" si="9"/>
        <v>0</v>
      </c>
      <c r="F74" s="32"/>
      <c r="G74" s="76">
        <f t="shared" si="10"/>
        <v>0</v>
      </c>
      <c r="H74" s="77"/>
    </row>
    <row r="75" spans="1:8" x14ac:dyDescent="0.55000000000000004">
      <c r="A75" s="43"/>
      <c r="B75" s="23"/>
      <c r="C75" s="37"/>
      <c r="D75" s="40"/>
      <c r="E75" s="69">
        <f t="shared" si="9"/>
        <v>0</v>
      </c>
      <c r="F75" s="32"/>
      <c r="G75" s="76">
        <f t="shared" si="10"/>
        <v>0</v>
      </c>
      <c r="H75" s="77"/>
    </row>
    <row r="76" spans="1:8" x14ac:dyDescent="0.55000000000000004">
      <c r="A76" s="43"/>
      <c r="B76" s="38"/>
      <c r="C76" s="37"/>
      <c r="D76" s="40"/>
      <c r="E76" s="69">
        <f t="shared" si="9"/>
        <v>0</v>
      </c>
      <c r="F76" s="32"/>
      <c r="G76" s="76">
        <f t="shared" si="10"/>
        <v>0</v>
      </c>
      <c r="H76" s="77"/>
    </row>
    <row r="77" spans="1:8" x14ac:dyDescent="0.55000000000000004">
      <c r="A77" s="43"/>
      <c r="B77" s="23"/>
      <c r="C77" s="37"/>
      <c r="D77" s="40"/>
      <c r="E77" s="69">
        <f t="shared" si="9"/>
        <v>0</v>
      </c>
      <c r="F77" s="32"/>
      <c r="G77" s="76">
        <f t="shared" si="10"/>
        <v>0</v>
      </c>
      <c r="H77" s="77"/>
    </row>
    <row r="78" spans="1:8" x14ac:dyDescent="0.55000000000000004">
      <c r="A78" s="43"/>
      <c r="B78" s="23"/>
      <c r="C78" s="37"/>
      <c r="D78" s="40"/>
      <c r="E78" s="69">
        <f t="shared" si="9"/>
        <v>0</v>
      </c>
      <c r="F78" s="32"/>
      <c r="G78" s="76">
        <f t="shared" si="10"/>
        <v>0</v>
      </c>
      <c r="H78" s="77"/>
    </row>
    <row r="79" spans="1:8" x14ac:dyDescent="0.55000000000000004">
      <c r="A79" s="43"/>
      <c r="B79" s="37"/>
      <c r="C79" s="23"/>
      <c r="D79" s="40"/>
      <c r="E79" s="69">
        <f t="shared" si="9"/>
        <v>0</v>
      </c>
      <c r="F79" s="32"/>
      <c r="G79" s="76">
        <f t="shared" si="10"/>
        <v>0</v>
      </c>
      <c r="H79" s="77"/>
    </row>
    <row r="80" spans="1:8" x14ac:dyDescent="0.55000000000000004">
      <c r="A80" s="43"/>
      <c r="B80" s="37"/>
      <c r="C80" s="23"/>
      <c r="D80" s="40"/>
      <c r="E80" s="69">
        <f t="shared" si="9"/>
        <v>0</v>
      </c>
      <c r="F80" s="32"/>
      <c r="G80" s="76">
        <f t="shared" si="10"/>
        <v>0</v>
      </c>
      <c r="H80" s="77"/>
    </row>
    <row r="81" spans="1:8" x14ac:dyDescent="0.55000000000000004">
      <c r="A81" s="43"/>
      <c r="B81" s="37"/>
      <c r="C81" s="23"/>
      <c r="D81" s="40"/>
      <c r="E81" s="69">
        <f t="shared" si="9"/>
        <v>0</v>
      </c>
      <c r="F81" s="32"/>
      <c r="G81" s="76">
        <f t="shared" si="10"/>
        <v>0</v>
      </c>
      <c r="H81" s="77"/>
    </row>
    <row r="82" spans="1:8" x14ac:dyDescent="0.55000000000000004">
      <c r="A82" s="43"/>
      <c r="B82" s="37"/>
      <c r="C82" s="23"/>
      <c r="D82" s="40"/>
      <c r="E82" s="69">
        <f t="shared" si="9"/>
        <v>0</v>
      </c>
      <c r="F82" s="32"/>
      <c r="G82" s="76">
        <f t="shared" si="10"/>
        <v>0</v>
      </c>
      <c r="H82" s="77"/>
    </row>
    <row r="83" spans="1:8" x14ac:dyDescent="0.55000000000000004">
      <c r="A83" s="43"/>
      <c r="B83" s="37"/>
      <c r="C83" s="23"/>
      <c r="D83" s="40"/>
      <c r="E83" s="69">
        <f t="shared" si="9"/>
        <v>0</v>
      </c>
      <c r="F83" s="32"/>
      <c r="G83" s="76">
        <f t="shared" si="10"/>
        <v>0</v>
      </c>
      <c r="H83" s="77"/>
    </row>
    <row r="84" spans="1:8" x14ac:dyDescent="0.55000000000000004">
      <c r="A84" s="43"/>
      <c r="B84" s="37"/>
      <c r="C84" s="23"/>
      <c r="D84" s="40"/>
      <c r="E84" s="69">
        <f t="shared" si="9"/>
        <v>0</v>
      </c>
      <c r="F84" s="32"/>
      <c r="G84" s="76">
        <f t="shared" si="10"/>
        <v>0</v>
      </c>
      <c r="H84" s="77"/>
    </row>
    <row r="85" spans="1:8" x14ac:dyDescent="0.55000000000000004">
      <c r="A85" s="43"/>
      <c r="B85" s="37"/>
      <c r="C85" s="23"/>
      <c r="D85" s="40"/>
      <c r="E85" s="69">
        <f t="shared" si="9"/>
        <v>0</v>
      </c>
      <c r="F85" s="32"/>
      <c r="G85" s="76">
        <f t="shared" si="10"/>
        <v>0</v>
      </c>
      <c r="H85" s="77"/>
    </row>
    <row r="86" spans="1:8" x14ac:dyDescent="0.55000000000000004">
      <c r="A86" s="43"/>
      <c r="B86" s="37"/>
      <c r="C86" s="23"/>
      <c r="D86" s="40"/>
      <c r="E86" s="69">
        <f t="shared" si="9"/>
        <v>0</v>
      </c>
      <c r="F86" s="32"/>
      <c r="G86" s="76">
        <f t="shared" si="10"/>
        <v>0</v>
      </c>
      <c r="H86" s="77"/>
    </row>
    <row r="87" spans="1:8" x14ac:dyDescent="0.55000000000000004">
      <c r="A87" s="43"/>
      <c r="B87" s="37"/>
      <c r="C87" s="23"/>
      <c r="D87" s="40"/>
      <c r="E87" s="69">
        <f t="shared" si="9"/>
        <v>0</v>
      </c>
      <c r="F87" s="32"/>
      <c r="G87" s="76">
        <f t="shared" si="10"/>
        <v>0</v>
      </c>
      <c r="H87" s="77"/>
    </row>
    <row r="88" spans="1:8" x14ac:dyDescent="0.55000000000000004">
      <c r="A88" s="43"/>
      <c r="B88" s="37"/>
      <c r="C88" s="23"/>
      <c r="D88" s="40"/>
      <c r="E88" s="69">
        <f t="shared" si="9"/>
        <v>0</v>
      </c>
      <c r="F88" s="32"/>
      <c r="G88" s="76">
        <f t="shared" si="10"/>
        <v>0</v>
      </c>
      <c r="H88" s="77"/>
    </row>
    <row r="89" spans="1:8" x14ac:dyDescent="0.55000000000000004">
      <c r="A89" s="43"/>
      <c r="B89" s="37"/>
      <c r="C89" s="23"/>
      <c r="D89" s="40"/>
      <c r="E89" s="69">
        <f t="shared" si="9"/>
        <v>0</v>
      </c>
      <c r="F89" s="32"/>
      <c r="G89" s="76">
        <f t="shared" si="10"/>
        <v>0</v>
      </c>
      <c r="H89" s="77"/>
    </row>
    <row r="90" spans="1:8" x14ac:dyDescent="0.55000000000000004">
      <c r="A90" s="43"/>
      <c r="B90" s="37"/>
      <c r="C90" s="23"/>
      <c r="D90" s="40"/>
      <c r="E90" s="69">
        <f t="shared" si="9"/>
        <v>0</v>
      </c>
      <c r="F90" s="32"/>
      <c r="G90" s="76">
        <f t="shared" si="10"/>
        <v>0</v>
      </c>
      <c r="H90" s="77"/>
    </row>
    <row r="91" spans="1:8" x14ac:dyDescent="0.55000000000000004">
      <c r="A91" s="43"/>
      <c r="B91" s="37"/>
      <c r="C91" s="23"/>
      <c r="D91" s="40"/>
      <c r="E91" s="69">
        <f t="shared" si="9"/>
        <v>0</v>
      </c>
      <c r="F91" s="32"/>
      <c r="G91" s="76">
        <f t="shared" si="10"/>
        <v>0</v>
      </c>
      <c r="H91" s="77"/>
    </row>
    <row r="92" spans="1:8" x14ac:dyDescent="0.55000000000000004">
      <c r="A92" s="133" t="s">
        <v>42</v>
      </c>
      <c r="B92" s="134"/>
      <c r="C92" s="134"/>
      <c r="D92" s="135"/>
      <c r="E92" s="78"/>
      <c r="F92" s="73">
        <f>SUM(F67:F91)</f>
        <v>0</v>
      </c>
      <c r="G92" s="47">
        <f>SUM(G67:G91)</f>
        <v>0</v>
      </c>
      <c r="H92" s="44"/>
    </row>
  </sheetData>
  <sheetProtection algorithmName="SHA-512" hashValue="Wgpml1OlMp2v/Kp8KqDANY8uwhLt2D5Fs8fO4Kn9rN7U2IjMczkc2MR7FanC8WZZ+a4C5gNzQG+6Q+I+nfoSeQ==" saltValue="b7RI+921HkPaZZMYMiPDHA==" spinCount="100000" sheet="1" objects="1" scenarios="1"/>
  <mergeCells count="13">
    <mergeCell ref="J48:M48"/>
    <mergeCell ref="A45:D45"/>
    <mergeCell ref="A92:D92"/>
    <mergeCell ref="A3:I3"/>
    <mergeCell ref="F65:G65"/>
    <mergeCell ref="C65:E65"/>
    <mergeCell ref="A65:B65"/>
    <mergeCell ref="B13:D13"/>
    <mergeCell ref="A62:D62"/>
    <mergeCell ref="B48:D48"/>
    <mergeCell ref="E48:I48"/>
    <mergeCell ref="E13:H13"/>
    <mergeCell ref="I13:L13"/>
  </mergeCells>
  <phoneticPr fontId="27" type="noConversion"/>
  <dataValidations count="5">
    <dataValidation allowBlank="1" showInputMessage="1" showErrorMessage="1" promptTitle="Child Initials" prompt="Please input child initials here." sqref="B67:B91" xr:uid="{E33E3B6A-F4A9-4ED5-8886-119B5E41F40F}"/>
    <dataValidation type="list" allowBlank="1" showInputMessage="1" showErrorMessage="1" sqref="A15:A44" xr:uid="{96DE4ABE-4692-4035-8EFF-FDD87C15F2A8}">
      <formula1>$U$14:$U$19</formula1>
    </dataValidation>
    <dataValidation type="list" allowBlank="1" showInputMessage="1" showErrorMessage="1" sqref="D15:D44 D67:D91 D50:D61" xr:uid="{79C62A8E-1041-47DA-9855-E56724FE5BFB}">
      <formula1>$W$15:$W$19</formula1>
    </dataValidation>
    <dataValidation type="list" allowBlank="1" showInputMessage="1" showErrorMessage="1" sqref="A67:A91" xr:uid="{28DEE2F7-4060-4B6A-8FA4-37D4CEAAE5F9}">
      <formula1>$U$14:$U$23</formula1>
    </dataValidation>
    <dataValidation type="list" allowBlank="1" showInputMessage="1" showErrorMessage="1" sqref="A50:A61" xr:uid="{0A25B990-780D-4E8B-90A1-6FBF84A2F068}">
      <formula1>$U$20:$U$23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2815E-2705-4B22-836D-61DA9E7AB4B9}">
  <dimension ref="A1:AD41"/>
  <sheetViews>
    <sheetView workbookViewId="0">
      <selection activeCell="B10" sqref="B10"/>
    </sheetView>
  </sheetViews>
  <sheetFormatPr defaultColWidth="8.7890625" defaultRowHeight="14.4" x14ac:dyDescent="0.55000000000000004"/>
  <cols>
    <col min="1" max="1" width="62" style="9" bestFit="1" customWidth="1"/>
    <col min="2" max="2" width="15.5234375" style="9" customWidth="1"/>
    <col min="3" max="3" width="17.3671875" style="9" customWidth="1"/>
    <col min="4" max="4" width="12.5234375" style="9" customWidth="1"/>
    <col min="5" max="5" width="11.7890625" style="9" customWidth="1"/>
    <col min="6" max="6" width="13" style="9" customWidth="1"/>
    <col min="7" max="7" width="10.62890625" style="9" customWidth="1"/>
    <col min="8" max="8" width="10.5234375" style="9" customWidth="1"/>
    <col min="9" max="10" width="9.7890625" style="9" customWidth="1"/>
    <col min="11" max="11" width="10" style="9" customWidth="1"/>
    <col min="12" max="12" width="11.5234375" style="9" customWidth="1"/>
    <col min="13" max="13" width="12.47265625" style="9" customWidth="1"/>
    <col min="14" max="24" width="8.7890625" style="9"/>
    <col min="25" max="30" width="8.7890625" style="9" hidden="1" customWidth="1"/>
    <col min="31" max="33" width="8.7890625" style="9" customWidth="1"/>
    <col min="34" max="16384" width="8.7890625" style="9"/>
  </cols>
  <sheetData>
    <row r="1" spans="1:30" ht="23.1" x14ac:dyDescent="0.85">
      <c r="A1" s="35" t="s">
        <v>88</v>
      </c>
      <c r="B1" s="10"/>
      <c r="C1" s="10"/>
      <c r="D1" s="55"/>
      <c r="E1" s="55"/>
      <c r="F1" s="55"/>
      <c r="G1" s="55"/>
      <c r="H1" s="55"/>
      <c r="I1" s="55"/>
      <c r="J1" s="55"/>
      <c r="K1" s="55"/>
    </row>
    <row r="2" spans="1:30" x14ac:dyDescent="0.55000000000000004">
      <c r="A2" s="57" t="s">
        <v>76</v>
      </c>
      <c r="B2" s="57"/>
      <c r="C2" s="57"/>
      <c r="D2" s="57"/>
      <c r="E2" s="57"/>
      <c r="F2" s="57"/>
      <c r="G2" s="57"/>
      <c r="H2" s="57"/>
      <c r="I2" s="57"/>
      <c r="J2" s="57"/>
      <c r="K2" s="57"/>
    </row>
    <row r="3" spans="1:30" s="106" customFormat="1" ht="70" customHeight="1" x14ac:dyDescent="0.55000000000000004">
      <c r="A3" s="136" t="s">
        <v>109</v>
      </c>
      <c r="B3" s="136"/>
      <c r="C3" s="136"/>
      <c r="D3" s="136"/>
      <c r="E3" s="136"/>
      <c r="F3" s="136"/>
      <c r="G3" s="136"/>
      <c r="H3" s="136"/>
      <c r="I3" s="136"/>
      <c r="J3" s="136"/>
      <c r="K3" s="136"/>
    </row>
    <row r="4" spans="1:30" s="106" customFormat="1" ht="145" customHeight="1" x14ac:dyDescent="0.55000000000000004">
      <c r="A4" s="136" t="s">
        <v>115</v>
      </c>
      <c r="B4" s="136"/>
      <c r="C4" s="136"/>
      <c r="D4" s="136"/>
      <c r="E4" s="136"/>
      <c r="F4" s="136"/>
      <c r="G4" s="136"/>
      <c r="H4" s="136"/>
      <c r="I4" s="136"/>
      <c r="J4" s="136"/>
      <c r="K4" s="136"/>
    </row>
    <row r="5" spans="1:30" ht="8.1999999999999993" customHeight="1" x14ac:dyDescent="0.55000000000000004">
      <c r="A5" s="80"/>
      <c r="B5" s="80"/>
      <c r="C5" s="80"/>
      <c r="D5" s="80"/>
      <c r="E5" s="80"/>
      <c r="F5" s="80"/>
      <c r="G5" s="80"/>
      <c r="H5" s="80"/>
      <c r="I5" s="80"/>
      <c r="J5" s="80"/>
      <c r="K5" s="80"/>
    </row>
    <row r="6" spans="1:30" s="56" customFormat="1" x14ac:dyDescent="0.55000000000000004">
      <c r="A6" s="81" t="s">
        <v>11</v>
      </c>
      <c r="B6" s="109" t="s">
        <v>113</v>
      </c>
      <c r="E6" s="57"/>
      <c r="F6" s="57"/>
      <c r="H6" s="57"/>
      <c r="I6" s="57"/>
      <c r="J6" s="57"/>
      <c r="K6" s="57"/>
    </row>
    <row r="8" spans="1:30" s="56" customFormat="1" x14ac:dyDescent="0.55000000000000004"/>
    <row r="9" spans="1:30" s="56" customFormat="1" ht="36.6" x14ac:dyDescent="0.55000000000000004">
      <c r="A9" s="51" t="s">
        <v>97</v>
      </c>
      <c r="B9" s="52" t="s">
        <v>82</v>
      </c>
      <c r="C9" s="50" t="s">
        <v>79</v>
      </c>
      <c r="F9" s="107"/>
      <c r="H9" s="107"/>
    </row>
    <row r="10" spans="1:30" s="56" customFormat="1" ht="18.3" x14ac:dyDescent="0.55000000000000004">
      <c r="A10" s="13" t="s">
        <v>14</v>
      </c>
      <c r="B10" s="48"/>
      <c r="C10" s="59">
        <f>B10</f>
        <v>0</v>
      </c>
      <c r="D10" s="60" t="s">
        <v>100</v>
      </c>
    </row>
    <row r="11" spans="1:30" s="56" customFormat="1" ht="18.3" x14ac:dyDescent="0.55000000000000004">
      <c r="A11" s="13" t="s">
        <v>56</v>
      </c>
      <c r="B11" s="61">
        <f>C26</f>
        <v>0</v>
      </c>
      <c r="C11" s="59">
        <f>B11</f>
        <v>0</v>
      </c>
    </row>
    <row r="12" spans="1:30" s="56" customFormat="1" ht="18.3" x14ac:dyDescent="0.55000000000000004">
      <c r="A12" s="14" t="s">
        <v>55</v>
      </c>
      <c r="B12" s="63">
        <f>MAX(B10-B11,0)</f>
        <v>0</v>
      </c>
      <c r="C12" s="64">
        <f>MAX(C10-C11,0)</f>
        <v>0</v>
      </c>
    </row>
    <row r="13" spans="1:30" s="56" customFormat="1" x14ac:dyDescent="0.55000000000000004">
      <c r="G13" s="56" t="s">
        <v>107</v>
      </c>
    </row>
    <row r="14" spans="1:30" s="56" customFormat="1" ht="18.3" x14ac:dyDescent="0.55000000000000004">
      <c r="A14" s="143" t="s">
        <v>105</v>
      </c>
      <c r="B14" s="144"/>
      <c r="C14" s="82"/>
      <c r="D14" s="130" t="s">
        <v>98</v>
      </c>
      <c r="E14" s="131"/>
      <c r="F14" s="137"/>
      <c r="G14" s="131" t="s">
        <v>64</v>
      </c>
      <c r="H14" s="131"/>
      <c r="I14" s="131"/>
      <c r="J14" s="131"/>
      <c r="K14" s="131"/>
      <c r="L14" s="132"/>
    </row>
    <row r="15" spans="1:30" s="56" customFormat="1" ht="64.5" x14ac:dyDescent="0.55000000000000004">
      <c r="A15" s="25" t="s">
        <v>103</v>
      </c>
      <c r="B15" s="21" t="s">
        <v>78</v>
      </c>
      <c r="C15" s="21" t="s">
        <v>63</v>
      </c>
      <c r="D15" s="20" t="s">
        <v>50</v>
      </c>
      <c r="E15" s="21" t="s">
        <v>77</v>
      </c>
      <c r="F15" s="111" t="s">
        <v>116</v>
      </c>
      <c r="G15" s="22">
        <v>45537</v>
      </c>
      <c r="H15" s="22">
        <v>45566</v>
      </c>
      <c r="I15" s="22">
        <v>45597</v>
      </c>
      <c r="J15" s="22">
        <v>45627</v>
      </c>
      <c r="K15" s="22">
        <v>45660</v>
      </c>
      <c r="L15" s="28" t="s">
        <v>99</v>
      </c>
      <c r="Y15" s="83" t="s">
        <v>50</v>
      </c>
      <c r="Z15" s="83" t="s">
        <v>51</v>
      </c>
      <c r="AA15" s="83" t="s">
        <v>52</v>
      </c>
      <c r="AC15" s="83" t="s">
        <v>57</v>
      </c>
      <c r="AD15" s="83" t="s">
        <v>58</v>
      </c>
    </row>
    <row r="16" spans="1:30" s="56" customFormat="1" x14ac:dyDescent="0.55000000000000004">
      <c r="A16" s="49"/>
      <c r="B16" s="36"/>
      <c r="C16" s="30"/>
      <c r="D16" s="31"/>
      <c r="E16" s="29"/>
      <c r="F16" s="31"/>
      <c r="G16" s="54"/>
      <c r="H16" s="31"/>
      <c r="I16" s="31"/>
      <c r="J16" s="31"/>
      <c r="K16" s="31"/>
      <c r="L16" s="84">
        <f t="shared" ref="L16:L26" si="0">IFERROR(AVERAGE(G16:K16),0)</f>
        <v>0</v>
      </c>
      <c r="N16" s="85"/>
      <c r="Y16" s="83" t="s">
        <v>46</v>
      </c>
      <c r="Z16" s="83">
        <v>261</v>
      </c>
      <c r="AA16" s="83">
        <v>21.75</v>
      </c>
      <c r="AC16" s="83">
        <v>30</v>
      </c>
      <c r="AD16" s="83">
        <v>0.5</v>
      </c>
    </row>
    <row r="17" spans="1:30" s="56" customFormat="1" x14ac:dyDescent="0.55000000000000004">
      <c r="A17" s="49"/>
      <c r="B17" s="36"/>
      <c r="C17" s="30"/>
      <c r="D17" s="31"/>
      <c r="E17" s="29"/>
      <c r="F17" s="31"/>
      <c r="G17" s="54"/>
      <c r="H17" s="31"/>
      <c r="I17" s="31"/>
      <c r="J17" s="31"/>
      <c r="K17" s="31"/>
      <c r="L17" s="84">
        <f t="shared" si="0"/>
        <v>0</v>
      </c>
      <c r="Y17" s="83" t="s">
        <v>47</v>
      </c>
      <c r="Z17" s="83">
        <v>209</v>
      </c>
      <c r="AA17" s="83">
        <v>17.420000000000002</v>
      </c>
      <c r="AC17" s="83">
        <v>45</v>
      </c>
      <c r="AD17" s="83">
        <f>45/60</f>
        <v>0.75</v>
      </c>
    </row>
    <row r="18" spans="1:30" s="56" customFormat="1" x14ac:dyDescent="0.55000000000000004">
      <c r="A18" s="49"/>
      <c r="B18" s="36"/>
      <c r="C18" s="30"/>
      <c r="D18" s="31"/>
      <c r="E18" s="29"/>
      <c r="F18" s="31"/>
      <c r="G18" s="54"/>
      <c r="H18" s="31"/>
      <c r="I18" s="31"/>
      <c r="J18" s="31"/>
      <c r="K18" s="31"/>
      <c r="L18" s="84">
        <f t="shared" si="0"/>
        <v>0</v>
      </c>
      <c r="Y18" s="83" t="s">
        <v>48</v>
      </c>
      <c r="Z18" s="83">
        <v>157</v>
      </c>
      <c r="AA18" s="83">
        <v>13.08</v>
      </c>
      <c r="AC18" s="83">
        <v>60</v>
      </c>
      <c r="AD18" s="83">
        <v>1</v>
      </c>
    </row>
    <row r="19" spans="1:30" s="56" customFormat="1" x14ac:dyDescent="0.55000000000000004">
      <c r="A19" s="49"/>
      <c r="B19" s="36"/>
      <c r="C19" s="30"/>
      <c r="D19" s="31"/>
      <c r="E19" s="29"/>
      <c r="F19" s="31"/>
      <c r="G19" s="54"/>
      <c r="H19" s="31"/>
      <c r="I19" s="31"/>
      <c r="J19" s="31"/>
      <c r="K19" s="31"/>
      <c r="L19" s="84">
        <f t="shared" si="0"/>
        <v>0</v>
      </c>
      <c r="Y19" s="83" t="s">
        <v>49</v>
      </c>
      <c r="Z19" s="83">
        <v>105</v>
      </c>
      <c r="AA19" s="83">
        <v>8.75</v>
      </c>
      <c r="AC19" s="83">
        <v>75</v>
      </c>
      <c r="AD19" s="83">
        <f>75/60</f>
        <v>1.25</v>
      </c>
    </row>
    <row r="20" spans="1:30" s="56" customFormat="1" x14ac:dyDescent="0.55000000000000004">
      <c r="A20" s="49"/>
      <c r="B20" s="36"/>
      <c r="C20" s="30"/>
      <c r="D20" s="31"/>
      <c r="E20" s="29"/>
      <c r="F20" s="31"/>
      <c r="G20" s="54"/>
      <c r="H20" s="31"/>
      <c r="I20" s="31"/>
      <c r="J20" s="31"/>
      <c r="K20" s="31"/>
      <c r="L20" s="84">
        <f t="shared" si="0"/>
        <v>0</v>
      </c>
      <c r="Y20" s="83" t="s">
        <v>106</v>
      </c>
      <c r="Z20" s="83">
        <v>53</v>
      </c>
      <c r="AA20" s="83">
        <v>4.42</v>
      </c>
      <c r="AC20" s="83">
        <v>90</v>
      </c>
      <c r="AD20" s="83">
        <v>1.5</v>
      </c>
    </row>
    <row r="21" spans="1:30" s="56" customFormat="1" x14ac:dyDescent="0.55000000000000004">
      <c r="A21" s="49"/>
      <c r="B21" s="36"/>
      <c r="C21" s="30"/>
      <c r="D21" s="31"/>
      <c r="E21" s="29"/>
      <c r="F21" s="31"/>
      <c r="G21" s="54"/>
      <c r="H21" s="31"/>
      <c r="I21" s="31"/>
      <c r="J21" s="31"/>
      <c r="K21" s="31"/>
      <c r="L21" s="84">
        <f t="shared" si="0"/>
        <v>0</v>
      </c>
      <c r="AC21" s="83">
        <v>105</v>
      </c>
      <c r="AD21" s="83">
        <v>1.75</v>
      </c>
    </row>
    <row r="22" spans="1:30" s="56" customFormat="1" x14ac:dyDescent="0.55000000000000004">
      <c r="A22" s="49"/>
      <c r="B22" s="36"/>
      <c r="C22" s="30"/>
      <c r="D22" s="31"/>
      <c r="E22" s="29"/>
      <c r="F22" s="31"/>
      <c r="G22" s="54"/>
      <c r="H22" s="31"/>
      <c r="I22" s="31"/>
      <c r="J22" s="31"/>
      <c r="K22" s="31"/>
      <c r="L22" s="84">
        <f t="shared" si="0"/>
        <v>0</v>
      </c>
      <c r="AC22" s="83">
        <v>120</v>
      </c>
      <c r="AD22" s="83">
        <v>2</v>
      </c>
    </row>
    <row r="23" spans="1:30" s="56" customFormat="1" x14ac:dyDescent="0.55000000000000004">
      <c r="A23" s="49"/>
      <c r="B23" s="36"/>
      <c r="C23" s="30"/>
      <c r="D23" s="31"/>
      <c r="E23" s="29"/>
      <c r="F23" s="31"/>
      <c r="G23" s="54"/>
      <c r="H23" s="31"/>
      <c r="I23" s="31"/>
      <c r="J23" s="31"/>
      <c r="K23" s="31"/>
      <c r="L23" s="84">
        <f t="shared" si="0"/>
        <v>0</v>
      </c>
    </row>
    <row r="24" spans="1:30" s="56" customFormat="1" x14ac:dyDescent="0.55000000000000004">
      <c r="A24" s="49"/>
      <c r="B24" s="36"/>
      <c r="C24" s="30"/>
      <c r="D24" s="31"/>
      <c r="E24" s="29"/>
      <c r="F24" s="31"/>
      <c r="G24" s="54"/>
      <c r="H24" s="31"/>
      <c r="I24" s="31"/>
      <c r="J24" s="31"/>
      <c r="K24" s="31"/>
      <c r="L24" s="84">
        <f t="shared" si="0"/>
        <v>0</v>
      </c>
    </row>
    <row r="25" spans="1:30" s="56" customFormat="1" x14ac:dyDescent="0.55000000000000004">
      <c r="A25" s="49"/>
      <c r="B25" s="36"/>
      <c r="C25" s="30"/>
      <c r="D25" s="31"/>
      <c r="E25" s="29"/>
      <c r="F25" s="31"/>
      <c r="G25" s="54"/>
      <c r="H25" s="31"/>
      <c r="I25" s="31"/>
      <c r="J25" s="31"/>
      <c r="K25" s="31"/>
      <c r="L25" s="84">
        <f t="shared" si="0"/>
        <v>0</v>
      </c>
    </row>
    <row r="26" spans="1:30" s="56" customFormat="1" x14ac:dyDescent="0.55000000000000004">
      <c r="A26" s="133" t="s">
        <v>12</v>
      </c>
      <c r="B26" s="135"/>
      <c r="C26" s="86">
        <f>SUM(C16:C25)</f>
        <v>0</v>
      </c>
      <c r="D26" s="87"/>
      <c r="E26" s="88"/>
      <c r="F26" s="89">
        <f>SUM(F16:F25)</f>
        <v>0</v>
      </c>
      <c r="G26" s="90">
        <f t="shared" ref="G26:K26" si="1">SUM(G16:G25)</f>
        <v>0</v>
      </c>
      <c r="H26" s="90">
        <f t="shared" si="1"/>
        <v>0</v>
      </c>
      <c r="I26" s="90">
        <f t="shared" si="1"/>
        <v>0</v>
      </c>
      <c r="J26" s="90">
        <f t="shared" si="1"/>
        <v>0</v>
      </c>
      <c r="K26" s="90">
        <f t="shared" si="1"/>
        <v>0</v>
      </c>
      <c r="L26" s="89">
        <f t="shared" si="0"/>
        <v>0</v>
      </c>
    </row>
    <row r="27" spans="1:30" s="56" customFormat="1" ht="119.4" customHeight="1" x14ac:dyDescent="0.55000000000000004">
      <c r="A27" s="112" t="s">
        <v>121</v>
      </c>
      <c r="B27" s="92"/>
      <c r="C27" s="92"/>
      <c r="D27" s="142" t="s">
        <v>102</v>
      </c>
      <c r="E27" s="142"/>
      <c r="F27" s="142"/>
      <c r="G27" s="142"/>
      <c r="H27" s="142"/>
      <c r="I27" s="142"/>
      <c r="J27" s="142"/>
      <c r="K27" s="142"/>
    </row>
    <row r="28" spans="1:30" s="56" customFormat="1" ht="15.25" customHeight="1" x14ac:dyDescent="0.55000000000000004">
      <c r="A28" s="91"/>
      <c r="B28" s="92"/>
      <c r="C28" s="92"/>
      <c r="D28" s="93"/>
      <c r="E28" s="93"/>
      <c r="F28" s="93"/>
      <c r="G28" s="93"/>
      <c r="H28" s="93"/>
      <c r="I28" s="93"/>
      <c r="J28" s="93"/>
      <c r="K28" s="93"/>
    </row>
    <row r="29" spans="1:30" s="56" customFormat="1" ht="36.6" x14ac:dyDescent="0.55000000000000004">
      <c r="A29" s="51" t="s">
        <v>97</v>
      </c>
      <c r="B29" s="52" t="s">
        <v>82</v>
      </c>
      <c r="C29" s="50" t="s">
        <v>79</v>
      </c>
    </row>
    <row r="30" spans="1:30" s="56" customFormat="1" ht="18.3" x14ac:dyDescent="0.55000000000000004">
      <c r="A30" s="13" t="s">
        <v>16</v>
      </c>
      <c r="B30" s="30"/>
      <c r="C30" s="94">
        <f>B30</f>
        <v>0</v>
      </c>
      <c r="D30" s="60" t="s">
        <v>17</v>
      </c>
    </row>
    <row r="31" spans="1:30" s="56" customFormat="1" ht="18.3" x14ac:dyDescent="0.55000000000000004">
      <c r="A31" s="13" t="s">
        <v>15</v>
      </c>
      <c r="B31" s="30"/>
      <c r="C31" s="15"/>
    </row>
    <row r="32" spans="1:30" s="56" customFormat="1" ht="18.3" x14ac:dyDescent="0.55000000000000004">
      <c r="A32" s="14" t="s">
        <v>55</v>
      </c>
      <c r="B32" s="63">
        <f>MAX(B30-B31,0)</f>
        <v>0</v>
      </c>
      <c r="C32" s="64">
        <f>MAX(C30-C31,0)</f>
        <v>0</v>
      </c>
    </row>
    <row r="33" spans="1:11" s="56" customFormat="1" x14ac:dyDescent="0.55000000000000004">
      <c r="A33" s="141" t="s">
        <v>111</v>
      </c>
      <c r="B33" s="141"/>
      <c r="C33" s="141"/>
      <c r="D33" s="141"/>
      <c r="E33" s="141"/>
      <c r="F33" s="141"/>
      <c r="G33" s="141"/>
      <c r="H33" s="141"/>
      <c r="I33" s="141"/>
      <c r="J33" s="141"/>
      <c r="K33" s="141"/>
    </row>
    <row r="34" spans="1:11" s="56" customFormat="1" x14ac:dyDescent="0.55000000000000004">
      <c r="A34" s="95"/>
      <c r="B34" s="95"/>
      <c r="C34" s="95"/>
      <c r="D34" s="95"/>
      <c r="E34" s="95"/>
      <c r="F34" s="95"/>
      <c r="G34" s="95"/>
      <c r="H34" s="95"/>
      <c r="I34" s="95"/>
      <c r="J34" s="95"/>
      <c r="K34" s="95"/>
    </row>
    <row r="36" spans="1:11" ht="36.6" x14ac:dyDescent="0.55000000000000004">
      <c r="A36" s="51" t="s">
        <v>97</v>
      </c>
      <c r="B36" s="52" t="s">
        <v>82</v>
      </c>
      <c r="C36" s="50" t="s">
        <v>79</v>
      </c>
    </row>
    <row r="37" spans="1:11" ht="18.3" x14ac:dyDescent="0.55000000000000004">
      <c r="A37" s="14" t="s">
        <v>84</v>
      </c>
      <c r="B37" s="63">
        <f>'2. Fee Reduction'!B10+'3. Enrichment &amp; Admin'!B12+'3. Enrichment &amp; Admin'!B32</f>
        <v>0</v>
      </c>
      <c r="C37" s="64">
        <f>'2. Fee Reduction'!C10+'3. Enrichment &amp; Admin'!C12+'3. Enrichment &amp; Admin'!C32</f>
        <v>0</v>
      </c>
    </row>
    <row r="38" spans="1:11" ht="17.399999999999999" customHeight="1" x14ac:dyDescent="0.55000000000000004">
      <c r="A38" s="139" t="s">
        <v>85</v>
      </c>
      <c r="B38" s="139"/>
      <c r="C38" s="139"/>
      <c r="D38" s="96"/>
      <c r="E38" s="96"/>
      <c r="F38" s="96"/>
      <c r="G38" s="96"/>
      <c r="H38" s="96"/>
      <c r="I38" s="96"/>
      <c r="J38" s="96"/>
      <c r="K38" s="96"/>
    </row>
    <row r="39" spans="1:11" ht="17.399999999999999" customHeight="1" x14ac:dyDescent="0.55000000000000004">
      <c r="A39" s="140"/>
      <c r="B39" s="140"/>
      <c r="C39" s="140"/>
    </row>
    <row r="40" spans="1:11" ht="17.399999999999999" customHeight="1" x14ac:dyDescent="0.55000000000000004">
      <c r="A40" s="140"/>
      <c r="B40" s="140"/>
      <c r="C40" s="140"/>
    </row>
    <row r="41" spans="1:11" ht="17.399999999999999" customHeight="1" x14ac:dyDescent="0.55000000000000004">
      <c r="A41" s="140"/>
      <c r="B41" s="140"/>
      <c r="C41" s="140"/>
    </row>
  </sheetData>
  <sheetProtection algorithmName="SHA-512" hashValue="GdX4a1EDvv32G//PwKhZXbtL82OZ3j8RmJte6/IqCtsQsvqgKyl5ZavxYhtRNfqZgy15N9ChE01zcsWWThcPCg==" saltValue="YCtmVX1ePg4pVIq/uFCh4Q==" spinCount="100000" sheet="1" objects="1" scenarios="1"/>
  <mergeCells count="9">
    <mergeCell ref="A38:C41"/>
    <mergeCell ref="A3:K3"/>
    <mergeCell ref="A33:K33"/>
    <mergeCell ref="D27:K27"/>
    <mergeCell ref="A14:B14"/>
    <mergeCell ref="A26:B26"/>
    <mergeCell ref="D14:F14"/>
    <mergeCell ref="A4:K4"/>
    <mergeCell ref="G14:L14"/>
  </mergeCells>
  <dataValidations count="2">
    <dataValidation type="list" allowBlank="1" showInputMessage="1" showErrorMessage="1" sqref="D16:D25" xr:uid="{C518C510-D80E-4632-83D4-C913E5D22E5E}">
      <formula1>$Y$16:$Y$20</formula1>
    </dataValidation>
    <dataValidation type="list" allowBlank="1" showInputMessage="1" showErrorMessage="1" sqref="E16:E25" xr:uid="{06B7E679-1BBC-449E-A09A-950D1CFBC697}">
      <formula1>$AC$16:$AC$22</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6AB98-8C35-47D8-B102-635B3E024914}">
  <dimension ref="A1:D28"/>
  <sheetViews>
    <sheetView workbookViewId="0">
      <selection activeCell="A10" sqref="A10"/>
    </sheetView>
  </sheetViews>
  <sheetFormatPr defaultColWidth="8.7890625" defaultRowHeight="14.4" x14ac:dyDescent="0.55000000000000004"/>
  <cols>
    <col min="1" max="1" width="54.734375" style="9" customWidth="1"/>
    <col min="2" max="2" width="41.15625" style="9" customWidth="1"/>
    <col min="3" max="3" width="31.15625" style="9" customWidth="1"/>
    <col min="4" max="4" width="46.26171875" style="9" customWidth="1"/>
    <col min="5" max="16384" width="8.7890625" style="9"/>
  </cols>
  <sheetData>
    <row r="1" spans="1:4" ht="25.8" x14ac:dyDescent="0.95">
      <c r="A1" s="97" t="s">
        <v>112</v>
      </c>
    </row>
    <row r="2" spans="1:4" ht="17.5" customHeight="1" x14ac:dyDescent="0.55000000000000004">
      <c r="A2" s="98" t="s">
        <v>40</v>
      </c>
    </row>
    <row r="9" spans="1:4" ht="21.3" x14ac:dyDescent="0.8">
      <c r="A9" s="99" t="s">
        <v>20</v>
      </c>
      <c r="B9" s="99" t="s">
        <v>21</v>
      </c>
      <c r="C9" s="99" t="s">
        <v>22</v>
      </c>
      <c r="D9" s="99" t="s">
        <v>23</v>
      </c>
    </row>
    <row r="10" spans="1:4" ht="21.3" x14ac:dyDescent="0.8">
      <c r="A10" s="16" t="s">
        <v>25</v>
      </c>
      <c r="B10" s="16">
        <v>0</v>
      </c>
      <c r="C10" s="100">
        <v>0</v>
      </c>
      <c r="D10" s="101">
        <v>0</v>
      </c>
    </row>
    <row r="11" spans="1:4" ht="21.3" x14ac:dyDescent="0.8">
      <c r="A11" s="16" t="s">
        <v>26</v>
      </c>
      <c r="B11" s="16">
        <v>0</v>
      </c>
      <c r="C11" s="100">
        <v>0</v>
      </c>
      <c r="D11" s="101">
        <v>0</v>
      </c>
    </row>
    <row r="12" spans="1:4" ht="21.3" x14ac:dyDescent="0.8">
      <c r="A12" s="16" t="s">
        <v>27</v>
      </c>
      <c r="B12" s="16">
        <v>0</v>
      </c>
      <c r="C12" s="100">
        <v>0</v>
      </c>
      <c r="D12" s="101">
        <v>0</v>
      </c>
    </row>
    <row r="13" spans="1:4" ht="21.3" x14ac:dyDescent="0.8">
      <c r="A13" s="16" t="s">
        <v>28</v>
      </c>
      <c r="B13" s="16">
        <f>'3. Enrichment &amp; Admin'!C30</f>
        <v>0</v>
      </c>
      <c r="C13" s="17">
        <f>MIN('3. Enrichment &amp; Admin'!C31,B13)</f>
        <v>0</v>
      </c>
      <c r="D13" s="101">
        <f>MAX(B13-C13,0)</f>
        <v>0</v>
      </c>
    </row>
    <row r="14" spans="1:4" ht="21.3" x14ac:dyDescent="0.8">
      <c r="A14" s="16" t="s">
        <v>29</v>
      </c>
      <c r="B14" s="16">
        <v>0</v>
      </c>
      <c r="C14" s="100">
        <v>0</v>
      </c>
      <c r="D14" s="101">
        <v>0</v>
      </c>
    </row>
    <row r="15" spans="1:4" ht="21.3" x14ac:dyDescent="0.8">
      <c r="A15" s="16" t="s">
        <v>30</v>
      </c>
      <c r="B15" s="16">
        <v>0</v>
      </c>
      <c r="C15" s="100">
        <v>0</v>
      </c>
      <c r="D15" s="101">
        <v>0</v>
      </c>
    </row>
    <row r="16" spans="1:4" ht="21.3" x14ac:dyDescent="0.8">
      <c r="A16" s="16" t="s">
        <v>31</v>
      </c>
      <c r="B16" s="16">
        <v>0</v>
      </c>
      <c r="C16" s="100">
        <v>0</v>
      </c>
      <c r="D16" s="101">
        <v>0</v>
      </c>
    </row>
    <row r="17" spans="1:4" ht="21.3" x14ac:dyDescent="0.8">
      <c r="A17" s="16" t="s">
        <v>32</v>
      </c>
      <c r="B17" s="16">
        <v>0</v>
      </c>
      <c r="C17" s="100">
        <v>0</v>
      </c>
      <c r="D17" s="101">
        <v>0</v>
      </c>
    </row>
    <row r="18" spans="1:4" ht="21.3" x14ac:dyDescent="0.8">
      <c r="A18" s="16" t="s">
        <v>33</v>
      </c>
      <c r="B18" s="16">
        <v>0</v>
      </c>
      <c r="C18" s="100">
        <v>0</v>
      </c>
      <c r="D18" s="101">
        <v>0</v>
      </c>
    </row>
    <row r="19" spans="1:4" ht="21.3" x14ac:dyDescent="0.8">
      <c r="A19" s="16" t="s">
        <v>34</v>
      </c>
      <c r="B19" s="16">
        <v>0</v>
      </c>
      <c r="C19" s="100">
        <v>0</v>
      </c>
      <c r="D19" s="101">
        <v>0</v>
      </c>
    </row>
    <row r="20" spans="1:4" ht="21.3" x14ac:dyDescent="0.8">
      <c r="A20" s="16" t="s">
        <v>38</v>
      </c>
      <c r="B20" s="16">
        <v>0</v>
      </c>
      <c r="C20" s="100">
        <v>0</v>
      </c>
      <c r="D20" s="101">
        <v>0</v>
      </c>
    </row>
    <row r="21" spans="1:4" ht="21.3" x14ac:dyDescent="0.8">
      <c r="A21" s="16" t="s">
        <v>36</v>
      </c>
      <c r="B21" s="16">
        <v>0</v>
      </c>
      <c r="C21" s="100">
        <v>0</v>
      </c>
      <c r="D21" s="101">
        <v>0</v>
      </c>
    </row>
    <row r="22" spans="1:4" ht="21.3" x14ac:dyDescent="0.8">
      <c r="A22" s="16" t="s">
        <v>39</v>
      </c>
      <c r="B22" s="16">
        <v>0</v>
      </c>
      <c r="C22" s="100">
        <v>0</v>
      </c>
      <c r="D22" s="101">
        <v>0</v>
      </c>
    </row>
    <row r="23" spans="1:4" ht="21.3" x14ac:dyDescent="0.8">
      <c r="A23" s="16" t="s">
        <v>25</v>
      </c>
      <c r="B23" s="16">
        <v>0</v>
      </c>
      <c r="C23" s="100">
        <v>0</v>
      </c>
      <c r="D23" s="101">
        <v>0</v>
      </c>
    </row>
    <row r="24" spans="1:4" ht="21.3" x14ac:dyDescent="0.8">
      <c r="A24" s="16" t="s">
        <v>37</v>
      </c>
      <c r="B24" s="16">
        <f>'2. Fee Reduction'!C8</f>
        <v>0</v>
      </c>
      <c r="C24" s="17">
        <f>MIN(B24,'2. Fee Reduction'!C9)</f>
        <v>0</v>
      </c>
      <c r="D24" s="101">
        <f>MAX(B24-C24,0)</f>
        <v>0</v>
      </c>
    </row>
    <row r="25" spans="1:4" ht="21.3" x14ac:dyDescent="0.8">
      <c r="A25" s="16" t="s">
        <v>35</v>
      </c>
      <c r="B25" s="16">
        <v>0</v>
      </c>
      <c r="C25" s="100">
        <v>0</v>
      </c>
      <c r="D25" s="101">
        <f t="shared" ref="D25" si="0">B25-C25</f>
        <v>0</v>
      </c>
    </row>
    <row r="26" spans="1:4" ht="21.3" x14ac:dyDescent="0.8">
      <c r="A26" s="16" t="s">
        <v>24</v>
      </c>
      <c r="B26" s="16">
        <f>'3. Enrichment &amp; Admin'!C10</f>
        <v>0</v>
      </c>
      <c r="C26" s="17">
        <f>MIN(B26,'3. Enrichment &amp; Admin'!C11)</f>
        <v>0</v>
      </c>
      <c r="D26" s="101">
        <f>MAX(B26-C26,0)</f>
        <v>0</v>
      </c>
    </row>
    <row r="27" spans="1:4" ht="21.3" x14ac:dyDescent="0.8">
      <c r="A27" s="102" t="s">
        <v>12</v>
      </c>
      <c r="B27" s="103">
        <f>SUM(B10:B26)</f>
        <v>0</v>
      </c>
      <c r="C27" s="104">
        <f>SUM(C10:C26)</f>
        <v>0</v>
      </c>
      <c r="D27" s="104">
        <f>SUM(D10:D26)</f>
        <v>0</v>
      </c>
    </row>
    <row r="28" spans="1:4" x14ac:dyDescent="0.55000000000000004">
      <c r="D28" s="105"/>
    </row>
  </sheetData>
  <sheetProtection algorithmName="SHA-512" hashValue="8F7vtRhMel3UYSAsyt21M66lTChT4awVf6nSwASCUXYwa1yNFs8+DV0O3szCduWqI7MKKGl1gLa0qlwq2xbezw==" saltValue="hjqknzRsSfHC9qGd3zWTsw==" spinCount="100000" sheet="1" objects="1" scenarios="1"/>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Management Representation</vt:lpstr>
      <vt:lpstr>2. Fee Reduction</vt:lpstr>
      <vt:lpstr>3. Enrichment &amp; Admin</vt:lpstr>
      <vt:lpstr>4. GovGrants Input (Recon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Simon</dc:creator>
  <cp:lastModifiedBy>Barillas, Jeffrey</cp:lastModifiedBy>
  <cp:lastPrinted>2021-05-25T19:18:13Z</cp:lastPrinted>
  <dcterms:created xsi:type="dcterms:W3CDTF">2020-12-10T06:11:09Z</dcterms:created>
  <dcterms:modified xsi:type="dcterms:W3CDTF">2024-12-20T19:32:11Z</dcterms:modified>
</cp:coreProperties>
</file>