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hildren\operators-and-partners\_media\2023-24\"/>
    </mc:Choice>
  </mc:AlternateContent>
  <xr:revisionPtr revIDLastSave="0" documentId="8_{9ED0AAA1-19DE-42E6-9B61-D871686DB9D6}" xr6:coauthVersionLast="47" xr6:coauthVersionMax="47" xr10:uidLastSave="{00000000-0000-0000-0000-000000000000}"/>
  <workbookProtection workbookAlgorithmName="SHA-512" workbookHashValue="onV2UI76MF6ScS5lBZJLybdmiNnla50a21eFLozzMBVcr5tPzAq3lZkOjrSJmM62PJQJjLMKwtMAssuHDKJHYA==" workbookSaltValue="SQd7i2P1WGmlwVr0tfHKQQ==" workbookSpinCount="100000" lockStructure="1"/>
  <bookViews>
    <workbookView xWindow="-108" yWindow="-108" windowWidth="23256" windowHeight="12576" tabRatio="958" firstSheet="1" activeTab="2" xr2:uid="{00000000-000D-0000-FFFF-FFFF00000000}"/>
  </bookViews>
  <sheets>
    <sheet name="1 -Cost Escalation Instructions" sheetId="9" r:id="rId1"/>
    <sheet name="2 - Cost Escalation Funding" sheetId="10" r:id="rId2"/>
    <sheet name="2024 - WCF Instructions" sheetId="4" r:id="rId3"/>
    <sheet name="Wage Increase and Wage Floor " sheetId="5" r:id="rId4"/>
    <sheet name="2024 - MWO Instructions" sheetId="12" r:id="rId5"/>
    <sheet name="Tab A - MWO - Oct 2023" sheetId="6" r:id="rId6"/>
    <sheet name="Tab B - MWO Jan + Oct 2023" sheetId="11" r:id="rId7"/>
    <sheet name="KPIs" sheetId="7" state="hidden" r:id="rId8"/>
  </sheets>
  <externalReferences>
    <externalReference r:id="rId9"/>
    <externalReference r:id="rId10"/>
  </externalReferences>
  <definedNames>
    <definedName name="_xlnm.Print_Area" localSheetId="0">'1 -Cost Escalation Instructions'!$A$1:$H$19</definedName>
    <definedName name="_xlnm.Print_Area" localSheetId="5">'Tab A - MWO - Oct 2023'!$A$1:$K$70</definedName>
    <definedName name="_xlnm.Print_Area" localSheetId="6">'Tab B - MWO Jan + Oct 2023'!$A$1:$R$29</definedName>
    <definedName name="_xlnm.Print_Area" localSheetId="3">'Wage Increase and Wage Floor '!$A$1:$S$177</definedName>
    <definedName name="QuarterlyPeriod">'[1]Reporting Dates &amp; Deadlines'!$A$1:$A$4</definedName>
    <definedName name="Triannual">#REF!</definedName>
    <definedName name="TriannualPeriod">'[2]Reporting Dates &amp; Deadlines'!$A$1:$A$4</definedName>
    <definedName name="Triannualreplacement">#REF!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5" l="1"/>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D487" i="5"/>
  <c r="D488" i="5"/>
  <c r="D489" i="5"/>
  <c r="D490" i="5"/>
  <c r="D491" i="5"/>
  <c r="D492" i="5"/>
  <c r="D493" i="5"/>
  <c r="E487" i="5"/>
  <c r="E488" i="5"/>
  <c r="E489" i="5"/>
  <c r="J489" i="5" s="1" a="1"/>
  <c r="J489" i="5" s="1"/>
  <c r="E490" i="5"/>
  <c r="E491" i="5"/>
  <c r="E492" i="5"/>
  <c r="E493" i="5"/>
  <c r="J493" i="5" s="1" a="1"/>
  <c r="J493" i="5" s="1"/>
  <c r="D470" i="5"/>
  <c r="D471" i="5"/>
  <c r="D472" i="5"/>
  <c r="D473" i="5"/>
  <c r="D474" i="5"/>
  <c r="D475" i="5"/>
  <c r="D476" i="5"/>
  <c r="D477" i="5"/>
  <c r="D478" i="5"/>
  <c r="D479" i="5"/>
  <c r="D480" i="5"/>
  <c r="D481" i="5"/>
  <c r="E470" i="5"/>
  <c r="E471" i="5"/>
  <c r="E472" i="5"/>
  <c r="E473" i="5"/>
  <c r="J473" i="5" s="1" a="1"/>
  <c r="J473" i="5" s="1"/>
  <c r="E474" i="5"/>
  <c r="E475" i="5"/>
  <c r="E476" i="5"/>
  <c r="E477" i="5"/>
  <c r="J477" i="5" s="1" a="1"/>
  <c r="J477" i="5" s="1"/>
  <c r="E478" i="5"/>
  <c r="E479" i="5"/>
  <c r="E480" i="5"/>
  <c r="E481" i="5"/>
  <c r="J481" i="5" s="1" a="1"/>
  <c r="J481" i="5" s="1"/>
  <c r="D440" i="5"/>
  <c r="D441" i="5"/>
  <c r="D442" i="5"/>
  <c r="D443" i="5"/>
  <c r="D444" i="5"/>
  <c r="D445" i="5"/>
  <c r="D446" i="5"/>
  <c r="D447" i="5"/>
  <c r="D448" i="5"/>
  <c r="D449" i="5"/>
  <c r="D450" i="5"/>
  <c r="D451" i="5"/>
  <c r="D452" i="5"/>
  <c r="D453" i="5"/>
  <c r="D454" i="5"/>
  <c r="D455" i="5"/>
  <c r="D456" i="5"/>
  <c r="D457" i="5"/>
  <c r="D458" i="5"/>
  <c r="D459" i="5"/>
  <c r="D460" i="5"/>
  <c r="E440" i="5"/>
  <c r="J440" i="5" s="1" a="1"/>
  <c r="J440" i="5" s="1"/>
  <c r="E441" i="5"/>
  <c r="J441" i="5" s="1" a="1"/>
  <c r="J441" i="5" s="1"/>
  <c r="E442" i="5"/>
  <c r="J442" i="5" s="1" a="1"/>
  <c r="J442" i="5" s="1"/>
  <c r="E443" i="5"/>
  <c r="J443" i="5" s="1" a="1"/>
  <c r="J443" i="5" s="1"/>
  <c r="E444" i="5"/>
  <c r="J444" i="5" s="1" a="1"/>
  <c r="J444" i="5" s="1"/>
  <c r="E445" i="5"/>
  <c r="J445" i="5" s="1" a="1"/>
  <c r="J445" i="5" s="1"/>
  <c r="E446" i="5"/>
  <c r="J446" i="5" s="1" a="1"/>
  <c r="J446" i="5" s="1"/>
  <c r="E447" i="5"/>
  <c r="J447" i="5" s="1" a="1"/>
  <c r="J447" i="5" s="1"/>
  <c r="E448" i="5"/>
  <c r="J448" i="5" s="1" a="1"/>
  <c r="J448" i="5" s="1"/>
  <c r="E449" i="5"/>
  <c r="J449" i="5" s="1" a="1"/>
  <c r="J449" i="5" s="1"/>
  <c r="E450" i="5"/>
  <c r="J450" i="5" s="1" a="1"/>
  <c r="J450" i="5" s="1"/>
  <c r="E451" i="5"/>
  <c r="J451" i="5" s="1" a="1"/>
  <c r="J451" i="5" s="1"/>
  <c r="E452" i="5"/>
  <c r="J452" i="5" s="1" a="1"/>
  <c r="J452" i="5" s="1"/>
  <c r="E453" i="5"/>
  <c r="J453" i="5" s="1" a="1"/>
  <c r="J453" i="5" s="1"/>
  <c r="E454" i="5"/>
  <c r="J454" i="5" s="1" a="1"/>
  <c r="J454" i="5" s="1"/>
  <c r="E455" i="5"/>
  <c r="J455" i="5" s="1" a="1"/>
  <c r="J455" i="5" s="1"/>
  <c r="E456" i="5"/>
  <c r="J456" i="5" s="1" a="1"/>
  <c r="J456" i="5" s="1"/>
  <c r="E457" i="5"/>
  <c r="J457" i="5" s="1" a="1"/>
  <c r="J457" i="5" s="1"/>
  <c r="E458" i="5"/>
  <c r="J458" i="5" s="1" a="1"/>
  <c r="J458" i="5" s="1"/>
  <c r="E459" i="5"/>
  <c r="J459" i="5" s="1" a="1"/>
  <c r="J459" i="5" s="1"/>
  <c r="E460" i="5"/>
  <c r="J460" i="5" s="1" a="1"/>
  <c r="J460" i="5" s="1"/>
  <c r="D417" i="5"/>
  <c r="D418" i="5"/>
  <c r="D419" i="5"/>
  <c r="D420" i="5"/>
  <c r="D421" i="5"/>
  <c r="D422" i="5"/>
  <c r="D423" i="5"/>
  <c r="D424" i="5"/>
  <c r="D425" i="5"/>
  <c r="D426" i="5"/>
  <c r="D427" i="5"/>
  <c r="D428" i="5"/>
  <c r="D429" i="5"/>
  <c r="D430" i="5"/>
  <c r="D431" i="5"/>
  <c r="D432" i="5"/>
  <c r="D433" i="5"/>
  <c r="D434" i="5"/>
  <c r="D435" i="5"/>
  <c r="D436" i="5"/>
  <c r="D437" i="5"/>
  <c r="D438" i="5"/>
  <c r="E417" i="5"/>
  <c r="J417" i="5" s="1" a="1"/>
  <c r="J417" i="5" s="1"/>
  <c r="E418" i="5"/>
  <c r="E419" i="5"/>
  <c r="E420" i="5"/>
  <c r="E421" i="5"/>
  <c r="J421" i="5" s="1" a="1"/>
  <c r="J421" i="5" s="1"/>
  <c r="E422" i="5"/>
  <c r="E423" i="5"/>
  <c r="E424" i="5"/>
  <c r="E425" i="5"/>
  <c r="J425" i="5" s="1" a="1"/>
  <c r="J425" i="5" s="1"/>
  <c r="E426" i="5"/>
  <c r="E427" i="5"/>
  <c r="E428" i="5"/>
  <c r="E429" i="5"/>
  <c r="J429" i="5" s="1" a="1"/>
  <c r="J429" i="5" s="1"/>
  <c r="E430" i="5"/>
  <c r="E431" i="5"/>
  <c r="E432" i="5"/>
  <c r="E433" i="5"/>
  <c r="J433" i="5" s="1" a="1"/>
  <c r="J433" i="5" s="1"/>
  <c r="E434" i="5"/>
  <c r="E435" i="5"/>
  <c r="E436" i="5"/>
  <c r="E437" i="5"/>
  <c r="J437" i="5" s="1" a="1"/>
  <c r="J437" i="5" s="1"/>
  <c r="E43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E379" i="5"/>
  <c r="J379" i="5" s="1" a="1"/>
  <c r="J379" i="5" s="1"/>
  <c r="E380" i="5"/>
  <c r="J380" i="5" s="1" a="1"/>
  <c r="J380" i="5" s="1"/>
  <c r="E381" i="5"/>
  <c r="J381" i="5" s="1" a="1"/>
  <c r="J381" i="5" s="1"/>
  <c r="E382" i="5"/>
  <c r="J382" i="5" s="1" a="1"/>
  <c r="J382" i="5" s="1"/>
  <c r="E383" i="5"/>
  <c r="J383" i="5" s="1" a="1"/>
  <c r="J383" i="5" s="1"/>
  <c r="E384" i="5"/>
  <c r="J384" i="5" s="1" a="1"/>
  <c r="J384" i="5" s="1"/>
  <c r="E385" i="5"/>
  <c r="J385" i="5" s="1" a="1"/>
  <c r="J385" i="5" s="1"/>
  <c r="E386" i="5"/>
  <c r="J386" i="5" s="1" a="1"/>
  <c r="J386" i="5" s="1"/>
  <c r="E387" i="5"/>
  <c r="J387" i="5" s="1" a="1"/>
  <c r="J387" i="5" s="1"/>
  <c r="E388" i="5"/>
  <c r="J388" i="5" s="1" a="1"/>
  <c r="J388" i="5" s="1"/>
  <c r="E389" i="5"/>
  <c r="J389" i="5" s="1" a="1"/>
  <c r="J389" i="5" s="1"/>
  <c r="E390" i="5"/>
  <c r="J390" i="5" s="1" a="1"/>
  <c r="J390" i="5" s="1"/>
  <c r="E391" i="5"/>
  <c r="J391" i="5" s="1" a="1"/>
  <c r="J391" i="5" s="1"/>
  <c r="E392" i="5"/>
  <c r="J392" i="5" s="1" a="1"/>
  <c r="J392" i="5" s="1"/>
  <c r="E393" i="5"/>
  <c r="J393" i="5" s="1" a="1"/>
  <c r="J393" i="5" s="1"/>
  <c r="E394" i="5"/>
  <c r="J394" i="5" s="1" a="1"/>
  <c r="J394" i="5" s="1"/>
  <c r="E395" i="5"/>
  <c r="J395" i="5" s="1" a="1"/>
  <c r="J395" i="5" s="1"/>
  <c r="E396" i="5"/>
  <c r="J396" i="5" s="1" a="1"/>
  <c r="J396" i="5" s="1"/>
  <c r="E397" i="5"/>
  <c r="J397" i="5" s="1" a="1"/>
  <c r="J397" i="5" s="1"/>
  <c r="E398" i="5"/>
  <c r="J398" i="5" s="1" a="1"/>
  <c r="J398" i="5" s="1"/>
  <c r="E399" i="5"/>
  <c r="J399" i="5" s="1" a="1"/>
  <c r="J399" i="5" s="1"/>
  <c r="E400" i="5"/>
  <c r="J400" i="5" s="1" a="1"/>
  <c r="J400" i="5" s="1"/>
  <c r="E401" i="5"/>
  <c r="J401" i="5" s="1" a="1"/>
  <c r="J401" i="5" s="1"/>
  <c r="E402" i="5"/>
  <c r="J402" i="5" s="1" a="1"/>
  <c r="J402" i="5" s="1"/>
  <c r="E403" i="5"/>
  <c r="J403" i="5" s="1" a="1"/>
  <c r="J403" i="5" s="1"/>
  <c r="E404" i="5"/>
  <c r="J404" i="5" s="1" a="1"/>
  <c r="J404" i="5" s="1"/>
  <c r="E405" i="5"/>
  <c r="J405" i="5" s="1" a="1"/>
  <c r="J405" i="5" s="1"/>
  <c r="E406" i="5"/>
  <c r="J406" i="5" s="1" a="1"/>
  <c r="J406" i="5" s="1"/>
  <c r="E407" i="5"/>
  <c r="J407" i="5" s="1" a="1"/>
  <c r="J407" i="5" s="1"/>
  <c r="E408" i="5"/>
  <c r="J408" i="5" s="1" a="1"/>
  <c r="J408" i="5" s="1"/>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E259" i="5"/>
  <c r="J259" i="5" s="1" a="1"/>
  <c r="J259" i="5" s="1"/>
  <c r="E260" i="5"/>
  <c r="E261" i="5"/>
  <c r="J261" i="5" s="1" a="1"/>
  <c r="J261" i="5" s="1"/>
  <c r="E262" i="5"/>
  <c r="E263" i="5"/>
  <c r="J263" i="5" s="1" a="1"/>
  <c r="J263" i="5" s="1"/>
  <c r="E264" i="5"/>
  <c r="E265" i="5"/>
  <c r="J265" i="5" s="1" a="1"/>
  <c r="J265" i="5" s="1"/>
  <c r="E266" i="5"/>
  <c r="E267" i="5"/>
  <c r="J267" i="5" s="1" a="1"/>
  <c r="J267" i="5" s="1"/>
  <c r="E268" i="5"/>
  <c r="E269" i="5"/>
  <c r="J269" i="5" s="1" a="1"/>
  <c r="J269" i="5" s="1"/>
  <c r="E270" i="5"/>
  <c r="E271" i="5"/>
  <c r="J271" i="5" s="1" a="1"/>
  <c r="J271" i="5" s="1"/>
  <c r="E272" i="5"/>
  <c r="E273" i="5"/>
  <c r="J273" i="5" s="1" a="1"/>
  <c r="J273" i="5" s="1"/>
  <c r="E274" i="5"/>
  <c r="E275" i="5"/>
  <c r="J275" i="5" s="1" a="1"/>
  <c r="J275" i="5" s="1"/>
  <c r="E276" i="5"/>
  <c r="E277" i="5"/>
  <c r="J277" i="5" s="1" a="1"/>
  <c r="J277" i="5" s="1"/>
  <c r="E278" i="5"/>
  <c r="E279" i="5"/>
  <c r="J279" i="5" s="1" a="1"/>
  <c r="J279" i="5" s="1"/>
  <c r="E280" i="5"/>
  <c r="E281" i="5"/>
  <c r="J281" i="5" s="1" a="1"/>
  <c r="J281" i="5" s="1"/>
  <c r="E282" i="5"/>
  <c r="E283" i="5"/>
  <c r="J283" i="5" s="1" a="1"/>
  <c r="J283" i="5" s="1"/>
  <c r="E284" i="5"/>
  <c r="E285" i="5"/>
  <c r="J285" i="5" s="1" a="1"/>
  <c r="J285" i="5" s="1"/>
  <c r="E286" i="5"/>
  <c r="E287" i="5"/>
  <c r="J287" i="5" s="1" a="1"/>
  <c r="J287" i="5" s="1"/>
  <c r="E288" i="5"/>
  <c r="E289" i="5"/>
  <c r="J289" i="5" s="1" a="1"/>
  <c r="J289" i="5" s="1"/>
  <c r="E290" i="5"/>
  <c r="E291" i="5"/>
  <c r="J291" i="5" s="1" a="1"/>
  <c r="J291" i="5" s="1"/>
  <c r="E292" i="5"/>
  <c r="E293" i="5"/>
  <c r="J293" i="5" s="1" a="1"/>
  <c r="J293" i="5" s="1"/>
  <c r="E294" i="5"/>
  <c r="E295" i="5"/>
  <c r="J295" i="5" s="1" a="1"/>
  <c r="J295" i="5" s="1"/>
  <c r="E296" i="5"/>
  <c r="E297" i="5"/>
  <c r="J297" i="5" s="1" a="1"/>
  <c r="J297" i="5" s="1"/>
  <c r="E298" i="5"/>
  <c r="E299" i="5"/>
  <c r="J299" i="5" s="1" a="1"/>
  <c r="J299" i="5" s="1"/>
  <c r="E300" i="5"/>
  <c r="E301" i="5"/>
  <c r="J301" i="5" s="1" a="1"/>
  <c r="J301" i="5" s="1"/>
  <c r="E302" i="5"/>
  <c r="E303" i="5"/>
  <c r="J303" i="5" s="1" a="1"/>
  <c r="J303" i="5" s="1"/>
  <c r="E304" i="5"/>
  <c r="E305" i="5"/>
  <c r="J305" i="5" s="1" a="1"/>
  <c r="J305" i="5" s="1"/>
  <c r="E306" i="5"/>
  <c r="E307" i="5"/>
  <c r="J307" i="5" s="1" a="1"/>
  <c r="J307" i="5" s="1"/>
  <c r="E308" i="5"/>
  <c r="E309" i="5"/>
  <c r="J309" i="5" s="1" a="1"/>
  <c r="J309" i="5" s="1"/>
  <c r="E310" i="5"/>
  <c r="E311" i="5"/>
  <c r="J311" i="5" s="1" a="1"/>
  <c r="J311" i="5" s="1"/>
  <c r="E312" i="5"/>
  <c r="E313" i="5"/>
  <c r="J313" i="5" s="1" a="1"/>
  <c r="J313" i="5" s="1"/>
  <c r="E314" i="5"/>
  <c r="E315" i="5"/>
  <c r="J315" i="5" s="1" a="1"/>
  <c r="J315" i="5" s="1"/>
  <c r="E316" i="5"/>
  <c r="E317" i="5"/>
  <c r="J317" i="5" s="1" a="1"/>
  <c r="J317" i="5" s="1"/>
  <c r="E318" i="5"/>
  <c r="E319" i="5"/>
  <c r="J319" i="5" s="1" a="1"/>
  <c r="J319" i="5" s="1"/>
  <c r="E320" i="5"/>
  <c r="E321" i="5"/>
  <c r="J321" i="5" s="1" a="1"/>
  <c r="J321" i="5" s="1"/>
  <c r="E322" i="5"/>
  <c r="E323" i="5"/>
  <c r="J323" i="5" s="1" a="1"/>
  <c r="J323" i="5" s="1"/>
  <c r="E324" i="5"/>
  <c r="E325" i="5"/>
  <c r="J325" i="5" s="1" a="1"/>
  <c r="J325" i="5" s="1"/>
  <c r="E326" i="5"/>
  <c r="E327" i="5"/>
  <c r="J327" i="5" s="1" a="1"/>
  <c r="J327" i="5" s="1"/>
  <c r="E328" i="5"/>
  <c r="E329" i="5"/>
  <c r="J329" i="5" s="1" a="1"/>
  <c r="J329" i="5" s="1"/>
  <c r="E330" i="5"/>
  <c r="E331" i="5"/>
  <c r="J331" i="5" s="1" a="1"/>
  <c r="J331" i="5" s="1"/>
  <c r="E332" i="5"/>
  <c r="E333" i="5"/>
  <c r="J333" i="5" s="1" a="1"/>
  <c r="J333" i="5" s="1"/>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E14" i="5"/>
  <c r="E15" i="5"/>
  <c r="J15" i="5" s="1" a="1"/>
  <c r="J15" i="5" s="1"/>
  <c r="E16" i="5"/>
  <c r="E17" i="5"/>
  <c r="J17" i="5" s="1" a="1"/>
  <c r="J17" i="5" s="1"/>
  <c r="E18" i="5"/>
  <c r="E19" i="5"/>
  <c r="J19" i="5" s="1" a="1"/>
  <c r="J19" i="5" s="1"/>
  <c r="E20" i="5"/>
  <c r="E21" i="5"/>
  <c r="J21" i="5" s="1" a="1"/>
  <c r="J21" i="5" s="1"/>
  <c r="E22" i="5"/>
  <c r="E23" i="5"/>
  <c r="J23" i="5" s="1" a="1"/>
  <c r="J23" i="5" s="1"/>
  <c r="E24" i="5"/>
  <c r="E25" i="5"/>
  <c r="J25" i="5" s="1" a="1"/>
  <c r="J25" i="5" s="1"/>
  <c r="E26" i="5"/>
  <c r="E27" i="5"/>
  <c r="J27" i="5" s="1" a="1"/>
  <c r="J27" i="5" s="1"/>
  <c r="E28" i="5"/>
  <c r="E29" i="5"/>
  <c r="J29" i="5" s="1" a="1"/>
  <c r="J29" i="5" s="1"/>
  <c r="E30" i="5"/>
  <c r="E31" i="5"/>
  <c r="J31" i="5" s="1" a="1"/>
  <c r="J31" i="5" s="1"/>
  <c r="E32" i="5"/>
  <c r="E33" i="5"/>
  <c r="J33" i="5" s="1" a="1"/>
  <c r="J33" i="5" s="1"/>
  <c r="E34" i="5"/>
  <c r="E35" i="5"/>
  <c r="J35" i="5" s="1" a="1"/>
  <c r="J35" i="5" s="1"/>
  <c r="E36" i="5"/>
  <c r="E37" i="5"/>
  <c r="J37" i="5" s="1" a="1"/>
  <c r="J37" i="5" s="1"/>
  <c r="E38" i="5"/>
  <c r="E39" i="5"/>
  <c r="J39" i="5" s="1" a="1"/>
  <c r="J39" i="5" s="1"/>
  <c r="E40" i="5"/>
  <c r="E41" i="5"/>
  <c r="J41" i="5" s="1" a="1"/>
  <c r="J41" i="5" s="1"/>
  <c r="E42" i="5"/>
  <c r="E43" i="5"/>
  <c r="J43" i="5" s="1" a="1"/>
  <c r="J43" i="5" s="1"/>
  <c r="E44" i="5"/>
  <c r="E45" i="5"/>
  <c r="J45" i="5" s="1" a="1"/>
  <c r="J45" i="5" s="1"/>
  <c r="E46" i="5"/>
  <c r="E47" i="5"/>
  <c r="J47" i="5" s="1" a="1"/>
  <c r="J47" i="5" s="1"/>
  <c r="E48" i="5"/>
  <c r="E49" i="5"/>
  <c r="J49" i="5" s="1" a="1"/>
  <c r="J49" i="5" s="1"/>
  <c r="E50" i="5"/>
  <c r="E51" i="5"/>
  <c r="J51" i="5" s="1" a="1"/>
  <c r="J51" i="5" s="1"/>
  <c r="E52" i="5"/>
  <c r="E53" i="5"/>
  <c r="E54" i="5"/>
  <c r="E55" i="5"/>
  <c r="J55" i="5" s="1" a="1"/>
  <c r="J55" i="5" s="1"/>
  <c r="E56" i="5"/>
  <c r="E57" i="5"/>
  <c r="E58" i="5"/>
  <c r="E59" i="5"/>
  <c r="J59" i="5" s="1" a="1"/>
  <c r="J59" i="5" s="1"/>
  <c r="E60" i="5"/>
  <c r="E61" i="5"/>
  <c r="E62" i="5"/>
  <c r="E63" i="5"/>
  <c r="J63" i="5" s="1" a="1"/>
  <c r="J63" i="5" s="1"/>
  <c r="E64" i="5"/>
  <c r="E65" i="5"/>
  <c r="E66" i="5"/>
  <c r="E67" i="5"/>
  <c r="J67" i="5" s="1" a="1"/>
  <c r="J67" i="5" s="1"/>
  <c r="E68" i="5"/>
  <c r="E69" i="5"/>
  <c r="E70" i="5"/>
  <c r="E71" i="5"/>
  <c r="J71" i="5" s="1" a="1"/>
  <c r="J71" i="5" s="1"/>
  <c r="E72" i="5"/>
  <c r="E73" i="5"/>
  <c r="E74" i="5"/>
  <c r="E75" i="5"/>
  <c r="J75" i="5" s="1" a="1"/>
  <c r="J75" i="5" s="1"/>
  <c r="E76" i="5"/>
  <c r="E77" i="5"/>
  <c r="E78" i="5"/>
  <c r="E79" i="5"/>
  <c r="J79" i="5" s="1" a="1"/>
  <c r="J79" i="5" s="1"/>
  <c r="E80" i="5"/>
  <c r="E81" i="5"/>
  <c r="E82" i="5"/>
  <c r="E83" i="5"/>
  <c r="J83" i="5" s="1" a="1"/>
  <c r="J83" i="5" s="1"/>
  <c r="E84" i="5"/>
  <c r="E85" i="5"/>
  <c r="E86" i="5"/>
  <c r="E87" i="5"/>
  <c r="J87" i="5" s="1" a="1"/>
  <c r="J87" i="5" s="1"/>
  <c r="E88" i="5"/>
  <c r="E89" i="5"/>
  <c r="E90" i="5"/>
  <c r="E91" i="5"/>
  <c r="J91" i="5" s="1" a="1"/>
  <c r="J91" i="5" s="1"/>
  <c r="E92" i="5"/>
  <c r="E93" i="5"/>
  <c r="E94" i="5"/>
  <c r="E95" i="5"/>
  <c r="J95" i="5" s="1" a="1"/>
  <c r="J95" i="5" s="1"/>
  <c r="E96" i="5"/>
  <c r="E97" i="5"/>
  <c r="E98" i="5"/>
  <c r="E99" i="5"/>
  <c r="J99" i="5" s="1" a="1"/>
  <c r="J99" i="5" s="1"/>
  <c r="E100" i="5"/>
  <c r="E101" i="5"/>
  <c r="E102" i="5"/>
  <c r="E103" i="5"/>
  <c r="J103" i="5" s="1" a="1"/>
  <c r="J103" i="5" s="1"/>
  <c r="E104" i="5"/>
  <c r="E105" i="5"/>
  <c r="E106" i="5"/>
  <c r="E107" i="5"/>
  <c r="J107" i="5" s="1" a="1"/>
  <c r="J107" i="5" s="1"/>
  <c r="E108" i="5"/>
  <c r="E109" i="5"/>
  <c r="E110" i="5"/>
  <c r="E111" i="5"/>
  <c r="J111" i="5" s="1" a="1"/>
  <c r="J111" i="5" s="1"/>
  <c r="E112" i="5"/>
  <c r="E113" i="5"/>
  <c r="E114" i="5"/>
  <c r="E115" i="5"/>
  <c r="J115" i="5" s="1" a="1"/>
  <c r="J115" i="5" s="1"/>
  <c r="E116" i="5"/>
  <c r="E117" i="5"/>
  <c r="E118" i="5"/>
  <c r="E119" i="5"/>
  <c r="J119" i="5" s="1" a="1"/>
  <c r="J119" i="5" s="1"/>
  <c r="E120" i="5"/>
  <c r="E121" i="5"/>
  <c r="E122" i="5"/>
  <c r="E123" i="5"/>
  <c r="J123" i="5" s="1" a="1"/>
  <c r="J123" i="5" s="1"/>
  <c r="E124" i="5"/>
  <c r="E125" i="5"/>
  <c r="E126" i="5"/>
  <c r="E127" i="5"/>
  <c r="J127" i="5" s="1" a="1"/>
  <c r="J127" i="5" s="1"/>
  <c r="E128" i="5"/>
  <c r="E129" i="5"/>
  <c r="E130" i="5"/>
  <c r="E131" i="5"/>
  <c r="J131" i="5" s="1" a="1"/>
  <c r="J131" i="5" s="1"/>
  <c r="E132" i="5"/>
  <c r="E133" i="5"/>
  <c r="E134" i="5"/>
  <c r="E135" i="5"/>
  <c r="J135" i="5" s="1" a="1"/>
  <c r="J135" i="5" s="1"/>
  <c r="E136" i="5"/>
  <c r="E137" i="5"/>
  <c r="E138" i="5"/>
  <c r="E139" i="5"/>
  <c r="J139" i="5" s="1" a="1"/>
  <c r="J139" i="5" s="1"/>
  <c r="E140" i="5"/>
  <c r="E141" i="5"/>
  <c r="E142" i="5"/>
  <c r="E143" i="5"/>
  <c r="J143" i="5" s="1" a="1"/>
  <c r="J143" i="5" s="1"/>
  <c r="E144" i="5"/>
  <c r="E145" i="5"/>
  <c r="E146" i="5"/>
  <c r="E147" i="5"/>
  <c r="J147" i="5" s="1" a="1"/>
  <c r="J147" i="5" s="1"/>
  <c r="E148" i="5"/>
  <c r="E149" i="5"/>
  <c r="E150" i="5"/>
  <c r="E151" i="5"/>
  <c r="J151" i="5" s="1" a="1"/>
  <c r="J151" i="5" s="1"/>
  <c r="E152" i="5"/>
  <c r="E153" i="5"/>
  <c r="E154" i="5"/>
  <c r="E155" i="5"/>
  <c r="J155" i="5" s="1" a="1"/>
  <c r="J155" i="5" s="1"/>
  <c r="E156" i="5"/>
  <c r="E157" i="5"/>
  <c r="E158" i="5"/>
  <c r="E159" i="5"/>
  <c r="J159" i="5" s="1" a="1"/>
  <c r="J159" i="5" s="1"/>
  <c r="E160" i="5"/>
  <c r="E161" i="5"/>
  <c r="E162" i="5"/>
  <c r="E163" i="5"/>
  <c r="J163" i="5" s="1" a="1"/>
  <c r="J163" i="5" s="1"/>
  <c r="E164" i="5"/>
  <c r="E165" i="5"/>
  <c r="J165" i="5" s="1" a="1"/>
  <c r="J165" i="5" s="1"/>
  <c r="E166" i="5"/>
  <c r="E167" i="5"/>
  <c r="J167" i="5" s="1" a="1"/>
  <c r="J167" i="5" s="1"/>
  <c r="E168" i="5"/>
  <c r="E169" i="5"/>
  <c r="J169" i="5" s="1" a="1"/>
  <c r="J169" i="5" s="1"/>
  <c r="E170" i="5"/>
  <c r="E171" i="5"/>
  <c r="J171" i="5" s="1" a="1"/>
  <c r="J171" i="5" s="1"/>
  <c r="E172" i="5"/>
  <c r="E173" i="5"/>
  <c r="J173" i="5" s="1" a="1"/>
  <c r="J173" i="5" s="1"/>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334" i="5"/>
  <c r="D335" i="5"/>
  <c r="D336" i="5"/>
  <c r="E190" i="5"/>
  <c r="E191" i="5"/>
  <c r="J191" i="5" s="1" a="1"/>
  <c r="J191" i="5" s="1"/>
  <c r="E192" i="5"/>
  <c r="E193" i="5"/>
  <c r="J193" i="5" s="1" a="1"/>
  <c r="J193" i="5" s="1"/>
  <c r="E194" i="5"/>
  <c r="E195" i="5"/>
  <c r="J195" i="5" s="1" a="1"/>
  <c r="J195" i="5" s="1"/>
  <c r="E196" i="5"/>
  <c r="E197" i="5"/>
  <c r="J197" i="5" s="1" a="1"/>
  <c r="J197" i="5" s="1"/>
  <c r="E198" i="5"/>
  <c r="E199" i="5"/>
  <c r="J199" i="5" s="1" a="1"/>
  <c r="J199" i="5" s="1"/>
  <c r="E200" i="5"/>
  <c r="E201" i="5"/>
  <c r="J201" i="5" s="1" a="1"/>
  <c r="J201" i="5" s="1"/>
  <c r="E202" i="5"/>
  <c r="E203" i="5"/>
  <c r="J203" i="5" s="1" a="1"/>
  <c r="J203" i="5" s="1"/>
  <c r="E204" i="5"/>
  <c r="E205" i="5"/>
  <c r="J205" i="5" s="1" a="1"/>
  <c r="J205" i="5" s="1"/>
  <c r="E206" i="5"/>
  <c r="E207" i="5"/>
  <c r="J207" i="5" s="1" a="1"/>
  <c r="J207" i="5" s="1"/>
  <c r="E208" i="5"/>
  <c r="E209" i="5"/>
  <c r="J209" i="5" s="1" a="1"/>
  <c r="J209" i="5" s="1"/>
  <c r="E210" i="5"/>
  <c r="E211" i="5"/>
  <c r="J211" i="5" s="1" a="1"/>
  <c r="J211" i="5" s="1"/>
  <c r="E212" i="5"/>
  <c r="E213" i="5"/>
  <c r="J213" i="5" s="1" a="1"/>
  <c r="J213" i="5" s="1"/>
  <c r="E214" i="5"/>
  <c r="E215" i="5"/>
  <c r="J215" i="5" s="1" a="1"/>
  <c r="J215" i="5" s="1"/>
  <c r="E216" i="5"/>
  <c r="E217" i="5"/>
  <c r="J217" i="5" s="1" a="1"/>
  <c r="J217" i="5" s="1"/>
  <c r="E218" i="5"/>
  <c r="E219" i="5"/>
  <c r="J219" i="5" s="1" a="1"/>
  <c r="J219" i="5" s="1"/>
  <c r="E220" i="5"/>
  <c r="E221" i="5"/>
  <c r="J221" i="5" s="1" a="1"/>
  <c r="J221" i="5" s="1"/>
  <c r="E222" i="5"/>
  <c r="E223" i="5"/>
  <c r="J223" i="5" s="1" a="1"/>
  <c r="J223" i="5" s="1"/>
  <c r="E224" i="5"/>
  <c r="E225" i="5"/>
  <c r="J225" i="5" s="1" a="1"/>
  <c r="J225" i="5" s="1"/>
  <c r="E226" i="5"/>
  <c r="E227" i="5"/>
  <c r="J227" i="5" s="1" a="1"/>
  <c r="J227" i="5" s="1"/>
  <c r="E228" i="5"/>
  <c r="E229" i="5"/>
  <c r="J229" i="5" s="1" a="1"/>
  <c r="J229" i="5" s="1"/>
  <c r="E230" i="5"/>
  <c r="E231" i="5"/>
  <c r="J231" i="5" s="1" a="1"/>
  <c r="J231" i="5" s="1"/>
  <c r="E232" i="5"/>
  <c r="E233" i="5"/>
  <c r="J233" i="5" s="1" a="1"/>
  <c r="J233" i="5" s="1"/>
  <c r="E234" i="5"/>
  <c r="E235" i="5"/>
  <c r="J235" i="5" s="1" a="1"/>
  <c r="J235" i="5" s="1"/>
  <c r="E236" i="5"/>
  <c r="E237" i="5"/>
  <c r="J237" i="5" s="1" a="1"/>
  <c r="J237" i="5" s="1"/>
  <c r="E238" i="5"/>
  <c r="E239" i="5"/>
  <c r="J239" i="5" s="1" a="1"/>
  <c r="J239" i="5" s="1"/>
  <c r="E240" i="5"/>
  <c r="E241" i="5"/>
  <c r="J241" i="5" s="1" a="1"/>
  <c r="J241" i="5" s="1"/>
  <c r="E242" i="5"/>
  <c r="E243" i="5"/>
  <c r="J243" i="5" s="1" a="1"/>
  <c r="J243" i="5" s="1"/>
  <c r="E244" i="5"/>
  <c r="E245" i="5"/>
  <c r="J245" i="5" s="1" a="1"/>
  <c r="J245" i="5" s="1"/>
  <c r="E246" i="5"/>
  <c r="E247" i="5"/>
  <c r="J247" i="5" s="1" a="1"/>
  <c r="J247" i="5" s="1"/>
  <c r="E248" i="5"/>
  <c r="E249" i="5"/>
  <c r="J249" i="5" s="1" a="1"/>
  <c r="J249" i="5" s="1"/>
  <c r="E250" i="5"/>
  <c r="E251" i="5"/>
  <c r="J251" i="5" s="1" a="1"/>
  <c r="J251" i="5" s="1"/>
  <c r="E252" i="5"/>
  <c r="E253" i="5"/>
  <c r="J253" i="5" s="1" a="1"/>
  <c r="J253" i="5" s="1"/>
  <c r="E254" i="5"/>
  <c r="E255" i="5"/>
  <c r="J255" i="5" s="1" a="1"/>
  <c r="J255" i="5" s="1"/>
  <c r="E256" i="5"/>
  <c r="E257" i="5"/>
  <c r="J257" i="5" s="1" a="1"/>
  <c r="J257" i="5" s="1"/>
  <c r="E258" i="5"/>
  <c r="E334" i="5"/>
  <c r="E335" i="5"/>
  <c r="E336" i="5"/>
  <c r="AD12" i="5"/>
  <c r="AE12" i="5" s="1"/>
  <c r="AD13" i="5"/>
  <c r="AE13" i="5" s="1"/>
  <c r="AD174" i="5"/>
  <c r="AE174" i="5" s="1"/>
  <c r="AD175" i="5"/>
  <c r="AE175" i="5" s="1"/>
  <c r="AD176" i="5"/>
  <c r="AE176" i="5" s="1"/>
  <c r="AD177" i="5"/>
  <c r="AE177" i="5" s="1"/>
  <c r="AD178" i="5"/>
  <c r="AE178" i="5" s="1"/>
  <c r="AD179" i="5"/>
  <c r="AE179" i="5" s="1"/>
  <c r="AD180" i="5"/>
  <c r="AE180" i="5" s="1"/>
  <c r="AD181" i="5"/>
  <c r="AE181" i="5" s="1"/>
  <c r="AD182" i="5"/>
  <c r="AE182" i="5" s="1"/>
  <c r="AD183" i="5"/>
  <c r="AE183" i="5" s="1"/>
  <c r="AD184" i="5"/>
  <c r="AE184" i="5" s="1"/>
  <c r="AD185" i="5"/>
  <c r="AE185" i="5" s="1"/>
  <c r="AD186" i="5"/>
  <c r="AD187" i="5"/>
  <c r="AE187" i="5" s="1"/>
  <c r="AD188" i="5"/>
  <c r="AE188" i="5" s="1"/>
  <c r="AD189" i="5"/>
  <c r="AE189" i="5" s="1"/>
  <c r="AD337" i="5"/>
  <c r="AE337" i="5" s="1"/>
  <c r="AD338" i="5"/>
  <c r="AE338" i="5" s="1"/>
  <c r="AD339" i="5"/>
  <c r="AE339" i="5" s="1"/>
  <c r="AD340" i="5"/>
  <c r="AE340" i="5" s="1"/>
  <c r="AD341" i="5"/>
  <c r="AE341" i="5" s="1"/>
  <c r="AD342" i="5"/>
  <c r="AE342" i="5" s="1"/>
  <c r="AD343" i="5"/>
  <c r="AE343" i="5" s="1"/>
  <c r="AD344" i="5"/>
  <c r="AE344" i="5" s="1"/>
  <c r="AD345" i="5"/>
  <c r="AE345" i="5" s="1"/>
  <c r="AD346" i="5"/>
  <c r="AE346" i="5" s="1"/>
  <c r="AD347" i="5"/>
  <c r="AE347" i="5" s="1"/>
  <c r="AD348" i="5"/>
  <c r="AE348" i="5" s="1"/>
  <c r="AD349" i="5"/>
  <c r="AE349" i="5" s="1"/>
  <c r="AD350" i="5"/>
  <c r="AE350" i="5" s="1"/>
  <c r="AD351" i="5"/>
  <c r="AE351" i="5" s="1"/>
  <c r="AD352" i="5"/>
  <c r="AE352" i="5" s="1"/>
  <c r="AD353" i="5"/>
  <c r="AE353" i="5" s="1"/>
  <c r="AD354" i="5"/>
  <c r="AE354" i="5" s="1"/>
  <c r="AD355" i="5"/>
  <c r="AE355" i="5" s="1"/>
  <c r="AD356" i="5"/>
  <c r="AE356" i="5" s="1"/>
  <c r="AD357" i="5"/>
  <c r="AE357" i="5" s="1"/>
  <c r="AD358" i="5"/>
  <c r="AE358" i="5" s="1"/>
  <c r="AD359" i="5"/>
  <c r="AE359" i="5" s="1"/>
  <c r="AD360" i="5"/>
  <c r="AE360" i="5" s="1"/>
  <c r="AD361" i="5"/>
  <c r="AE361" i="5" s="1"/>
  <c r="AD362" i="5"/>
  <c r="AE362" i="5" s="1"/>
  <c r="AD363" i="5"/>
  <c r="AE363" i="5" s="1"/>
  <c r="AD364" i="5"/>
  <c r="AE364" i="5" s="1"/>
  <c r="AD365" i="5"/>
  <c r="AE365" i="5" s="1"/>
  <c r="AD366" i="5"/>
  <c r="AE366" i="5" s="1"/>
  <c r="AD367" i="5"/>
  <c r="AE367" i="5" s="1"/>
  <c r="AD368" i="5"/>
  <c r="AE368" i="5" s="1"/>
  <c r="AD369" i="5"/>
  <c r="AE369" i="5" s="1"/>
  <c r="AD370" i="5"/>
  <c r="AE370" i="5" s="1"/>
  <c r="AD371" i="5"/>
  <c r="AE371" i="5" s="1"/>
  <c r="AD372" i="5"/>
  <c r="AE372" i="5" s="1"/>
  <c r="AD373" i="5"/>
  <c r="AE373" i="5" s="1"/>
  <c r="AD374" i="5"/>
  <c r="AE374" i="5" s="1"/>
  <c r="AD375" i="5"/>
  <c r="AE375" i="5" s="1"/>
  <c r="AD376" i="5"/>
  <c r="AE376" i="5" s="1"/>
  <c r="AD377" i="5"/>
  <c r="AE377" i="5" s="1"/>
  <c r="AD378" i="5"/>
  <c r="AE378" i="5" s="1"/>
  <c r="AD409" i="5"/>
  <c r="AE409" i="5" s="1"/>
  <c r="AD410" i="5"/>
  <c r="AE410" i="5" s="1"/>
  <c r="AD411" i="5"/>
  <c r="AE411" i="5" s="1"/>
  <c r="AD412" i="5"/>
  <c r="AE412" i="5" s="1"/>
  <c r="AD413" i="5"/>
  <c r="AE413" i="5" s="1"/>
  <c r="AD414" i="5"/>
  <c r="AE414" i="5" s="1"/>
  <c r="AD415" i="5"/>
  <c r="AE415" i="5" s="1"/>
  <c r="AD416" i="5"/>
  <c r="AE416" i="5" s="1"/>
  <c r="AD439" i="5"/>
  <c r="AE439" i="5" s="1"/>
  <c r="AD461" i="5"/>
  <c r="AE461" i="5" s="1"/>
  <c r="AD462" i="5"/>
  <c r="AE462" i="5" s="1"/>
  <c r="AD463" i="5"/>
  <c r="AE463" i="5" s="1"/>
  <c r="AD464" i="5"/>
  <c r="AE464" i="5" s="1"/>
  <c r="AD465" i="5"/>
  <c r="AE465" i="5" s="1"/>
  <c r="AD466" i="5"/>
  <c r="AE466" i="5" s="1"/>
  <c r="AD467" i="5"/>
  <c r="AE467" i="5" s="1"/>
  <c r="AD468" i="5"/>
  <c r="AE468" i="5" s="1"/>
  <c r="AD469" i="5"/>
  <c r="AE469" i="5" s="1"/>
  <c r="AD482" i="5"/>
  <c r="AE482" i="5" s="1"/>
  <c r="AD483" i="5"/>
  <c r="AE483" i="5" s="1"/>
  <c r="AD484" i="5"/>
  <c r="AE484" i="5" s="1"/>
  <c r="AD485" i="5"/>
  <c r="AE485" i="5" s="1"/>
  <c r="AD486" i="5"/>
  <c r="AE486" i="5" s="1"/>
  <c r="AD494" i="5"/>
  <c r="AE494" i="5" s="1"/>
  <c r="AD495" i="5"/>
  <c r="AE495" i="5" s="1"/>
  <c r="AD496" i="5"/>
  <c r="AE496" i="5" s="1"/>
  <c r="AD497" i="5"/>
  <c r="AE497" i="5" s="1"/>
  <c r="AD498" i="5"/>
  <c r="AE498" i="5" s="1"/>
  <c r="AD499" i="5"/>
  <c r="AE499" i="5" s="1"/>
  <c r="AD500" i="5"/>
  <c r="AE500" i="5" s="1"/>
  <c r="AE186" i="5"/>
  <c r="AE11" i="5"/>
  <c r="E14" i="7"/>
  <c r="E15" i="7"/>
  <c r="E16" i="7"/>
  <c r="E13" i="7"/>
  <c r="E7" i="7"/>
  <c r="E8" i="7"/>
  <c r="V12" i="5"/>
  <c r="V13" i="5"/>
  <c r="V174" i="5"/>
  <c r="V175" i="5"/>
  <c r="V176" i="5"/>
  <c r="V177" i="5"/>
  <c r="V178" i="5"/>
  <c r="V179" i="5"/>
  <c r="V180" i="5"/>
  <c r="V181" i="5"/>
  <c r="V182" i="5"/>
  <c r="V183" i="5"/>
  <c r="V184" i="5"/>
  <c r="V185" i="5"/>
  <c r="V186" i="5"/>
  <c r="V187" i="5"/>
  <c r="V188" i="5"/>
  <c r="V189"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409" i="5"/>
  <c r="V410" i="5"/>
  <c r="V411" i="5"/>
  <c r="V412" i="5"/>
  <c r="V413" i="5"/>
  <c r="V414" i="5"/>
  <c r="V415" i="5"/>
  <c r="V416" i="5"/>
  <c r="V439" i="5"/>
  <c r="V461" i="5"/>
  <c r="V462" i="5"/>
  <c r="V463" i="5"/>
  <c r="V464" i="5"/>
  <c r="V465" i="5"/>
  <c r="V466" i="5"/>
  <c r="V467" i="5"/>
  <c r="V468" i="5"/>
  <c r="V469" i="5"/>
  <c r="V482" i="5"/>
  <c r="V483" i="5"/>
  <c r="V484" i="5"/>
  <c r="V485" i="5"/>
  <c r="V486" i="5"/>
  <c r="V494" i="5"/>
  <c r="V495" i="5"/>
  <c r="V496" i="5"/>
  <c r="V497" i="5"/>
  <c r="V498" i="5"/>
  <c r="V499" i="5"/>
  <c r="V500" i="5"/>
  <c r="V11" i="5"/>
  <c r="E6" i="7" s="1"/>
  <c r="D14" i="7"/>
  <c r="D15" i="7"/>
  <c r="D16" i="7"/>
  <c r="D13" i="7"/>
  <c r="D6" i="7"/>
  <c r="D7" i="7"/>
  <c r="D8" i="7"/>
  <c r="K32" i="7"/>
  <c r="K33" i="7"/>
  <c r="K34" i="7"/>
  <c r="K31" i="7"/>
  <c r="K24" i="7"/>
  <c r="K25" i="7"/>
  <c r="K26" i="7"/>
  <c r="K23" i="7"/>
  <c r="J32" i="7"/>
  <c r="J33" i="7"/>
  <c r="J34" i="7"/>
  <c r="L34" i="7" s="1"/>
  <c r="J31" i="7"/>
  <c r="J24" i="7"/>
  <c r="J25" i="7"/>
  <c r="J26" i="7"/>
  <c r="J23" i="7"/>
  <c r="I32" i="7"/>
  <c r="I33" i="7"/>
  <c r="I34" i="7"/>
  <c r="I31" i="7"/>
  <c r="I24" i="7"/>
  <c r="I25" i="7"/>
  <c r="I26" i="7"/>
  <c r="I23" i="7"/>
  <c r="L33" i="7"/>
  <c r="L32" i="7"/>
  <c r="L26" i="7"/>
  <c r="L25" i="7"/>
  <c r="L24" i="7"/>
  <c r="J335" i="5" l="1" a="1"/>
  <c r="J335" i="5" s="1"/>
  <c r="J435" i="5" a="1"/>
  <c r="J435" i="5" s="1"/>
  <c r="J427" i="5" a="1"/>
  <c r="J427" i="5" s="1"/>
  <c r="J423" i="5" a="1"/>
  <c r="J423" i="5" s="1"/>
  <c r="K423" i="5" s="1" a="1"/>
  <c r="K423" i="5" s="1"/>
  <c r="J419" i="5" a="1"/>
  <c r="J419" i="5" s="1"/>
  <c r="E5" i="7"/>
  <c r="J198" i="5" a="1"/>
  <c r="J198" i="5" s="1"/>
  <c r="K198" i="5" s="1" a="1"/>
  <c r="K198" i="5" s="1"/>
  <c r="J194" i="5" a="1"/>
  <c r="J194" i="5" s="1"/>
  <c r="K194" i="5" s="1" a="1"/>
  <c r="K194" i="5" s="1"/>
  <c r="J190" i="5" a="1"/>
  <c r="J190" i="5" s="1"/>
  <c r="J170" i="5" a="1"/>
  <c r="J170" i="5" s="1"/>
  <c r="K170" i="5" s="1" a="1"/>
  <c r="K170" i="5" s="1"/>
  <c r="J166" i="5" a="1"/>
  <c r="J166" i="5" s="1"/>
  <c r="K166" i="5" s="1" a="1"/>
  <c r="K166" i="5" s="1"/>
  <c r="J162" i="5" a="1"/>
  <c r="J162" i="5" s="1"/>
  <c r="K162" i="5" s="1" a="1"/>
  <c r="K162" i="5" s="1"/>
  <c r="J158" i="5" a="1"/>
  <c r="J158" i="5" s="1"/>
  <c r="J154" i="5" a="1"/>
  <c r="J154" i="5" s="1"/>
  <c r="K154" i="5" s="1" a="1"/>
  <c r="K154" i="5" s="1"/>
  <c r="J150" i="5" a="1"/>
  <c r="J150" i="5" s="1"/>
  <c r="K150" i="5" s="1" a="1"/>
  <c r="K150" i="5" s="1"/>
  <c r="J146" i="5" a="1"/>
  <c r="J146" i="5" s="1"/>
  <c r="K146" i="5" s="1" a="1"/>
  <c r="K146" i="5" s="1"/>
  <c r="J142" i="5" a="1"/>
  <c r="J142" i="5" s="1"/>
  <c r="J138" i="5" a="1"/>
  <c r="J138" i="5" s="1"/>
  <c r="K138" i="5" s="1" a="1"/>
  <c r="K138" i="5" s="1"/>
  <c r="J134" i="5" a="1"/>
  <c r="J134" i="5" s="1"/>
  <c r="K134" i="5" s="1" a="1"/>
  <c r="K134" i="5" s="1"/>
  <c r="J130" i="5" a="1"/>
  <c r="J130" i="5" s="1"/>
  <c r="K130" i="5" s="1" a="1"/>
  <c r="K130" i="5" s="1"/>
  <c r="J126" i="5" a="1"/>
  <c r="J126" i="5" s="1"/>
  <c r="J122" i="5" a="1"/>
  <c r="J122" i="5" s="1"/>
  <c r="K122" i="5" s="1" a="1"/>
  <c r="K122" i="5" s="1"/>
  <c r="J118" i="5" a="1"/>
  <c r="J118" i="5" s="1"/>
  <c r="J114" i="5" a="1"/>
  <c r="J114" i="5" s="1"/>
  <c r="K114" i="5" s="1" a="1"/>
  <c r="K114" i="5" s="1"/>
  <c r="J110" i="5" a="1"/>
  <c r="J110" i="5" s="1"/>
  <c r="J106" i="5" a="1"/>
  <c r="J106" i="5" s="1"/>
  <c r="K106" i="5" s="1" a="1"/>
  <c r="K106" i="5" s="1"/>
  <c r="J102" i="5" a="1"/>
  <c r="J102" i="5" s="1"/>
  <c r="K102" i="5" s="1" a="1"/>
  <c r="K102" i="5" s="1"/>
  <c r="J98" i="5" a="1"/>
  <c r="J98" i="5" s="1"/>
  <c r="K98" i="5" s="1" a="1"/>
  <c r="K98" i="5" s="1"/>
  <c r="J94" i="5" a="1"/>
  <c r="J94" i="5" s="1"/>
  <c r="J90" i="5" a="1"/>
  <c r="J90" i="5" s="1"/>
  <c r="K90" i="5" s="1" a="1"/>
  <c r="K90" i="5" s="1"/>
  <c r="J86" i="5" a="1"/>
  <c r="J86" i="5" s="1"/>
  <c r="K86" i="5" s="1" a="1"/>
  <c r="K86" i="5" s="1"/>
  <c r="J82" i="5" a="1"/>
  <c r="J82" i="5" s="1"/>
  <c r="K82" i="5" s="1" a="1"/>
  <c r="K82" i="5" s="1"/>
  <c r="J78" i="5" a="1"/>
  <c r="J78" i="5" s="1"/>
  <c r="J74" i="5" a="1"/>
  <c r="J74" i="5" s="1"/>
  <c r="K74" i="5" s="1" a="1"/>
  <c r="K74" i="5" s="1"/>
  <c r="J70" i="5" a="1"/>
  <c r="J70" i="5" s="1"/>
  <c r="K70" i="5" s="1" a="1"/>
  <c r="K70" i="5" s="1"/>
  <c r="J66" i="5" a="1"/>
  <c r="J66" i="5" s="1"/>
  <c r="K66" i="5" s="1" a="1"/>
  <c r="K66" i="5" s="1"/>
  <c r="J62" i="5" a="1"/>
  <c r="J62" i="5" s="1"/>
  <c r="J58" i="5" a="1"/>
  <c r="J58" i="5" s="1"/>
  <c r="K58" i="5" s="1" a="1"/>
  <c r="K58" i="5" s="1"/>
  <c r="J54" i="5" a="1"/>
  <c r="J54" i="5" s="1"/>
  <c r="K54" i="5" s="1" a="1"/>
  <c r="K54" i="5" s="1"/>
  <c r="J50" i="5" a="1"/>
  <c r="J50" i="5" s="1"/>
  <c r="K50" i="5" s="1" a="1"/>
  <c r="K50" i="5" s="1"/>
  <c r="J46" i="5" a="1"/>
  <c r="J46" i="5" s="1"/>
  <c r="J42" i="5" a="1"/>
  <c r="J42" i="5" s="1"/>
  <c r="K42" i="5" s="1" a="1"/>
  <c r="K42" i="5" s="1"/>
  <c r="J38" i="5" a="1"/>
  <c r="J38" i="5" s="1"/>
  <c r="K38" i="5" s="1" a="1"/>
  <c r="K38" i="5" s="1"/>
  <c r="J34" i="5" a="1"/>
  <c r="J34" i="5" s="1"/>
  <c r="K34" i="5" s="1" a="1"/>
  <c r="K34" i="5" s="1"/>
  <c r="J30" i="5" a="1"/>
  <c r="J30" i="5" s="1"/>
  <c r="J26" i="5" a="1"/>
  <c r="J26" i="5" s="1"/>
  <c r="K26" i="5" s="1" a="1"/>
  <c r="K26" i="5" s="1"/>
  <c r="J22" i="5" a="1"/>
  <c r="J22" i="5" s="1"/>
  <c r="K22" i="5" s="1" a="1"/>
  <c r="K22" i="5" s="1"/>
  <c r="J18" i="5" a="1"/>
  <c r="J18" i="5" s="1"/>
  <c r="K18" i="5" s="1" a="1"/>
  <c r="K18" i="5" s="1"/>
  <c r="J14" i="5" a="1"/>
  <c r="J14" i="5" s="1"/>
  <c r="J436" i="5" a="1"/>
  <c r="J436" i="5" s="1"/>
  <c r="K436" i="5" s="1" a="1"/>
  <c r="K436" i="5" s="1"/>
  <c r="J432" i="5" a="1"/>
  <c r="J432" i="5" s="1"/>
  <c r="K432" i="5" s="1" a="1"/>
  <c r="K432" i="5" s="1"/>
  <c r="J428" i="5" a="1"/>
  <c r="J428" i="5" s="1"/>
  <c r="K428" i="5" s="1" a="1"/>
  <c r="K428" i="5" s="1"/>
  <c r="J424" i="5" a="1"/>
  <c r="J424" i="5" s="1"/>
  <c r="J420" i="5" a="1"/>
  <c r="J420" i="5" s="1"/>
  <c r="K420" i="5" s="1" a="1"/>
  <c r="K420" i="5" s="1"/>
  <c r="J200" i="5" a="1"/>
  <c r="J200" i="5" s="1"/>
  <c r="K200" i="5" s="1" a="1"/>
  <c r="K200" i="5" s="1"/>
  <c r="J196" i="5" a="1"/>
  <c r="J196" i="5" s="1"/>
  <c r="K196" i="5" s="1" a="1"/>
  <c r="K196" i="5" s="1"/>
  <c r="J192" i="5" a="1"/>
  <c r="J192" i="5" s="1"/>
  <c r="K192" i="5" s="1" a="1"/>
  <c r="K192" i="5" s="1"/>
  <c r="J172" i="5" a="1"/>
  <c r="J172" i="5" s="1"/>
  <c r="K172" i="5" s="1" a="1"/>
  <c r="K172" i="5" s="1"/>
  <c r="J168" i="5" a="1"/>
  <c r="J168" i="5" s="1"/>
  <c r="J164" i="5" a="1"/>
  <c r="J164" i="5" s="1"/>
  <c r="K164" i="5" s="1" a="1"/>
  <c r="K164" i="5" s="1"/>
  <c r="J160" i="5" a="1"/>
  <c r="J160" i="5" s="1"/>
  <c r="K160" i="5" s="1" a="1"/>
  <c r="K160" i="5" s="1"/>
  <c r="J156" i="5" a="1"/>
  <c r="J156" i="5" s="1"/>
  <c r="K156" i="5" s="1" a="1"/>
  <c r="K156" i="5" s="1"/>
  <c r="J152" i="5" a="1"/>
  <c r="J152" i="5" s="1"/>
  <c r="K152" i="5" s="1" a="1"/>
  <c r="K152" i="5" s="1"/>
  <c r="J148" i="5" a="1"/>
  <c r="J148" i="5" s="1"/>
  <c r="K148" i="5" s="1" a="1"/>
  <c r="K148" i="5" s="1"/>
  <c r="J144" i="5" a="1"/>
  <c r="J144" i="5" s="1"/>
  <c r="K144" i="5" s="1" a="1"/>
  <c r="K144" i="5" s="1"/>
  <c r="J140" i="5" a="1"/>
  <c r="J140" i="5" s="1"/>
  <c r="J136" i="5" a="1"/>
  <c r="J136" i="5" s="1"/>
  <c r="K136" i="5" s="1" a="1"/>
  <c r="K136" i="5" s="1"/>
  <c r="J132" i="5" a="1"/>
  <c r="J132" i="5" s="1"/>
  <c r="K132" i="5" s="1" a="1"/>
  <c r="K132" i="5" s="1"/>
  <c r="J128" i="5" a="1"/>
  <c r="J128" i="5" s="1"/>
  <c r="K128" i="5" s="1" a="1"/>
  <c r="K128" i="5" s="1"/>
  <c r="J124" i="5" a="1"/>
  <c r="J124" i="5" s="1"/>
  <c r="K124" i="5" s="1" a="1"/>
  <c r="K124" i="5" s="1"/>
  <c r="J120" i="5" a="1"/>
  <c r="J120" i="5" s="1"/>
  <c r="K120" i="5" s="1" a="1"/>
  <c r="K120" i="5" s="1"/>
  <c r="J116" i="5" a="1"/>
  <c r="J116" i="5" s="1"/>
  <c r="K116" i="5" s="1" a="1"/>
  <c r="K116" i="5" s="1"/>
  <c r="J112" i="5" a="1"/>
  <c r="J112" i="5" s="1"/>
  <c r="K112" i="5" s="1" a="1"/>
  <c r="K112" i="5" s="1"/>
  <c r="J108" i="5" a="1"/>
  <c r="J108" i="5" s="1"/>
  <c r="K108" i="5" s="1" a="1"/>
  <c r="K108" i="5" s="1"/>
  <c r="J104" i="5" a="1"/>
  <c r="J104" i="5" s="1"/>
  <c r="K104" i="5" s="1" a="1"/>
  <c r="K104" i="5" s="1"/>
  <c r="J100" i="5" a="1"/>
  <c r="J100" i="5" s="1"/>
  <c r="K100" i="5" s="1" a="1"/>
  <c r="K100" i="5" s="1"/>
  <c r="J96" i="5" a="1"/>
  <c r="J96" i="5" s="1"/>
  <c r="K96" i="5" s="1" a="1"/>
  <c r="K96" i="5" s="1"/>
  <c r="J92" i="5" a="1"/>
  <c r="J92" i="5" s="1"/>
  <c r="K92" i="5" s="1" a="1"/>
  <c r="K92" i="5" s="1"/>
  <c r="J88" i="5" a="1"/>
  <c r="J88" i="5" s="1"/>
  <c r="K88" i="5" s="1" a="1"/>
  <c r="K88" i="5" s="1"/>
  <c r="J84" i="5" a="1"/>
  <c r="J84" i="5" s="1"/>
  <c r="K84" i="5" s="1" a="1"/>
  <c r="K84" i="5" s="1"/>
  <c r="J80" i="5" a="1"/>
  <c r="J80" i="5" s="1"/>
  <c r="K80" i="5" s="1" a="1"/>
  <c r="K80" i="5" s="1"/>
  <c r="J76" i="5" a="1"/>
  <c r="J76" i="5" s="1"/>
  <c r="K76" i="5" s="1" a="1"/>
  <c r="K76" i="5" s="1"/>
  <c r="J72" i="5" a="1"/>
  <c r="J72" i="5" s="1"/>
  <c r="K72" i="5" s="1" a="1"/>
  <c r="K72" i="5" s="1"/>
  <c r="J68" i="5" a="1"/>
  <c r="J68" i="5" s="1"/>
  <c r="K68" i="5" s="1" a="1"/>
  <c r="K68" i="5" s="1"/>
  <c r="J64" i="5" a="1"/>
  <c r="J64" i="5" s="1"/>
  <c r="K64" i="5" s="1" a="1"/>
  <c r="K64" i="5" s="1"/>
  <c r="J60" i="5" a="1"/>
  <c r="J60" i="5" s="1"/>
  <c r="K60" i="5" s="1" a="1"/>
  <c r="K60" i="5" s="1"/>
  <c r="J56" i="5" a="1"/>
  <c r="J56" i="5" s="1"/>
  <c r="J52" i="5" a="1"/>
  <c r="J52" i="5" s="1"/>
  <c r="K52" i="5" s="1" a="1"/>
  <c r="K52" i="5" s="1"/>
  <c r="J48" i="5" a="1"/>
  <c r="J48" i="5" s="1"/>
  <c r="K48" i="5" s="1" a="1"/>
  <c r="K48" i="5" s="1"/>
  <c r="J44" i="5" a="1"/>
  <c r="J44" i="5" s="1"/>
  <c r="K44" i="5" s="1" a="1"/>
  <c r="K44" i="5" s="1"/>
  <c r="J40" i="5" a="1"/>
  <c r="J40" i="5" s="1"/>
  <c r="K40" i="5" s="1" a="1"/>
  <c r="K40" i="5" s="1"/>
  <c r="J36" i="5" a="1"/>
  <c r="J36" i="5" s="1"/>
  <c r="K36" i="5" s="1" a="1"/>
  <c r="K36" i="5" s="1"/>
  <c r="J32" i="5" a="1"/>
  <c r="J32" i="5" s="1"/>
  <c r="K32" i="5" s="1" a="1"/>
  <c r="K32" i="5" s="1"/>
  <c r="J28" i="5" a="1"/>
  <c r="J28" i="5" s="1"/>
  <c r="K28" i="5" s="1" a="1"/>
  <c r="K28" i="5" s="1"/>
  <c r="J24" i="5" a="1"/>
  <c r="J24" i="5" s="1"/>
  <c r="K24" i="5" s="1" a="1"/>
  <c r="K24" i="5" s="1"/>
  <c r="J20" i="5" a="1"/>
  <c r="J20" i="5" s="1"/>
  <c r="K20" i="5" s="1" a="1"/>
  <c r="K20" i="5" s="1"/>
  <c r="J16" i="5" a="1"/>
  <c r="J16" i="5" s="1"/>
  <c r="K16" i="5" s="1" a="1"/>
  <c r="K16" i="5" s="1"/>
  <c r="J480" i="5" a="1"/>
  <c r="J480" i="5" s="1"/>
  <c r="J476" i="5" a="1"/>
  <c r="J476" i="5" s="1"/>
  <c r="K476" i="5" s="1" a="1"/>
  <c r="K476" i="5" s="1"/>
  <c r="J472" i="5" a="1"/>
  <c r="J472" i="5" s="1"/>
  <c r="K472" i="5" s="1" a="1"/>
  <c r="K472" i="5" s="1"/>
  <c r="J492" i="5" a="1"/>
  <c r="J492" i="5" s="1"/>
  <c r="K492" i="5" s="1" a="1"/>
  <c r="K492" i="5" s="1"/>
  <c r="J488" i="5" a="1"/>
  <c r="J488" i="5" s="1"/>
  <c r="K488" i="5" s="1" a="1"/>
  <c r="K488" i="5" s="1"/>
  <c r="J479" i="5" a="1"/>
  <c r="J479" i="5" s="1"/>
  <c r="J475" i="5" a="1"/>
  <c r="J475" i="5" s="1"/>
  <c r="K475" i="5" s="1" a="1"/>
  <c r="K475" i="5" s="1"/>
  <c r="J471" i="5" a="1"/>
  <c r="J471" i="5" s="1"/>
  <c r="K471" i="5" s="1" a="1"/>
  <c r="K471" i="5" s="1"/>
  <c r="J491" i="5" a="1"/>
  <c r="J491" i="5" s="1"/>
  <c r="K491" i="5" s="1" a="1"/>
  <c r="K491" i="5" s="1"/>
  <c r="J487" i="5" a="1"/>
  <c r="J487" i="5" s="1"/>
  <c r="J431" i="5" a="1"/>
  <c r="J431" i="5" s="1"/>
  <c r="K431" i="5" s="1" a="1"/>
  <c r="K431" i="5" s="1"/>
  <c r="J336" i="5" a="1"/>
  <c r="J336" i="5" s="1"/>
  <c r="K336" i="5" s="1" a="1"/>
  <c r="K336" i="5" s="1"/>
  <c r="J256" i="5" a="1"/>
  <c r="J256" i="5" s="1"/>
  <c r="K256" i="5" s="1" a="1"/>
  <c r="K256" i="5" s="1"/>
  <c r="J252" i="5" a="1"/>
  <c r="J252" i="5" s="1"/>
  <c r="K252" i="5" s="1" a="1"/>
  <c r="K252" i="5" s="1"/>
  <c r="J248" i="5" a="1"/>
  <c r="J248" i="5" s="1"/>
  <c r="K248" i="5" s="1" a="1"/>
  <c r="K248" i="5" s="1"/>
  <c r="J244" i="5" a="1"/>
  <c r="J244" i="5" s="1"/>
  <c r="K244" i="5" s="1" a="1"/>
  <c r="K244" i="5" s="1"/>
  <c r="J240" i="5" a="1"/>
  <c r="J240" i="5" s="1"/>
  <c r="K240" i="5" s="1" a="1"/>
  <c r="K240" i="5" s="1"/>
  <c r="J236" i="5" a="1"/>
  <c r="J236" i="5" s="1"/>
  <c r="K236" i="5" s="1" a="1"/>
  <c r="K236" i="5" s="1"/>
  <c r="J232" i="5" a="1"/>
  <c r="J232" i="5" s="1"/>
  <c r="K232" i="5" s="1" a="1"/>
  <c r="K232" i="5" s="1"/>
  <c r="J228" i="5" a="1"/>
  <c r="J228" i="5" s="1"/>
  <c r="K228" i="5" s="1" a="1"/>
  <c r="K228" i="5" s="1"/>
  <c r="J224" i="5" a="1"/>
  <c r="J224" i="5" s="1"/>
  <c r="J220" i="5" a="1"/>
  <c r="J220" i="5" s="1"/>
  <c r="K220" i="5" s="1" a="1"/>
  <c r="K220" i="5" s="1"/>
  <c r="J216" i="5" a="1"/>
  <c r="J216" i="5" s="1"/>
  <c r="K216" i="5" s="1" a="1"/>
  <c r="K216" i="5" s="1"/>
  <c r="J212" i="5" a="1"/>
  <c r="J212" i="5" s="1"/>
  <c r="K212" i="5" s="1" a="1"/>
  <c r="K212" i="5" s="1"/>
  <c r="J208" i="5" a="1"/>
  <c r="J208" i="5" s="1"/>
  <c r="K208" i="5" s="1" a="1"/>
  <c r="K208" i="5" s="1"/>
  <c r="J204" i="5" a="1"/>
  <c r="J204" i="5" s="1"/>
  <c r="K204" i="5" s="1" a="1"/>
  <c r="K204" i="5" s="1"/>
  <c r="J161" i="5" a="1"/>
  <c r="J161" i="5" s="1"/>
  <c r="K161" i="5" s="1" a="1"/>
  <c r="K161" i="5" s="1"/>
  <c r="J157" i="5" a="1"/>
  <c r="J157" i="5" s="1"/>
  <c r="K157" i="5" s="1" a="1"/>
  <c r="K157" i="5" s="1"/>
  <c r="J153" i="5" a="1"/>
  <c r="J153" i="5" s="1"/>
  <c r="K153" i="5" s="1" a="1"/>
  <c r="K153" i="5" s="1"/>
  <c r="J149" i="5" a="1"/>
  <c r="J149" i="5" s="1"/>
  <c r="K149" i="5" s="1" a="1"/>
  <c r="K149" i="5" s="1"/>
  <c r="J145" i="5" a="1"/>
  <c r="J145" i="5" s="1"/>
  <c r="K145" i="5" s="1" a="1"/>
  <c r="K145" i="5" s="1"/>
  <c r="J141" i="5" a="1"/>
  <c r="J141" i="5" s="1"/>
  <c r="K141" i="5" s="1" a="1"/>
  <c r="K141" i="5" s="1"/>
  <c r="J137" i="5" a="1"/>
  <c r="J137" i="5" s="1"/>
  <c r="K137" i="5" s="1" a="1"/>
  <c r="K137" i="5" s="1"/>
  <c r="J133" i="5" a="1"/>
  <c r="J133" i="5" s="1"/>
  <c r="K133" i="5" s="1" a="1"/>
  <c r="K133" i="5" s="1"/>
  <c r="J129" i="5" a="1"/>
  <c r="J129" i="5" s="1"/>
  <c r="K129" i="5" s="1" a="1"/>
  <c r="K129" i="5" s="1"/>
  <c r="J125" i="5" a="1"/>
  <c r="J125" i="5" s="1"/>
  <c r="K125" i="5" s="1" a="1"/>
  <c r="K125" i="5" s="1"/>
  <c r="J121" i="5" a="1"/>
  <c r="J121" i="5" s="1"/>
  <c r="J117" i="5" a="1"/>
  <c r="J117" i="5" s="1"/>
  <c r="K117" i="5" s="1" a="1"/>
  <c r="K117" i="5" s="1"/>
  <c r="J113" i="5" a="1"/>
  <c r="J113" i="5" s="1"/>
  <c r="K113" i="5" s="1" a="1"/>
  <c r="K113" i="5" s="1"/>
  <c r="J109" i="5" a="1"/>
  <c r="J109" i="5" s="1"/>
  <c r="K109" i="5" s="1" a="1"/>
  <c r="K109" i="5" s="1"/>
  <c r="J105" i="5" a="1"/>
  <c r="J105" i="5" s="1"/>
  <c r="K105" i="5" s="1" a="1"/>
  <c r="K105" i="5" s="1"/>
  <c r="J101" i="5" a="1"/>
  <c r="J101" i="5" s="1"/>
  <c r="K101" i="5" s="1" a="1"/>
  <c r="K101" i="5" s="1"/>
  <c r="J97" i="5" a="1"/>
  <c r="J97" i="5" s="1"/>
  <c r="K97" i="5" s="1" a="1"/>
  <c r="K97" i="5" s="1"/>
  <c r="J93" i="5" a="1"/>
  <c r="J93" i="5" s="1"/>
  <c r="K93" i="5" s="1" a="1"/>
  <c r="K93" i="5" s="1"/>
  <c r="J89" i="5" a="1"/>
  <c r="J89" i="5" s="1"/>
  <c r="K89" i="5" s="1" a="1"/>
  <c r="K89" i="5" s="1"/>
  <c r="J85" i="5" a="1"/>
  <c r="J85" i="5" s="1"/>
  <c r="K85" i="5" s="1" a="1"/>
  <c r="K85" i="5" s="1"/>
  <c r="J81" i="5" a="1"/>
  <c r="J81" i="5" s="1"/>
  <c r="K81" i="5" s="1" a="1"/>
  <c r="K81" i="5" s="1"/>
  <c r="J77" i="5" a="1"/>
  <c r="J77" i="5" s="1"/>
  <c r="K77" i="5" s="1" a="1"/>
  <c r="K77" i="5" s="1"/>
  <c r="J73" i="5" a="1"/>
  <c r="J73" i="5" s="1"/>
  <c r="K73" i="5" s="1" a="1"/>
  <c r="K73" i="5" s="1"/>
  <c r="J69" i="5" a="1"/>
  <c r="J69" i="5" s="1"/>
  <c r="K69" i="5" s="1" a="1"/>
  <c r="K69" i="5" s="1"/>
  <c r="J65" i="5" a="1"/>
  <c r="J65" i="5" s="1"/>
  <c r="K65" i="5" s="1" a="1"/>
  <c r="K65" i="5" s="1"/>
  <c r="J61" i="5" a="1"/>
  <c r="J61" i="5" s="1"/>
  <c r="K61" i="5" s="1" a="1"/>
  <c r="K61" i="5" s="1"/>
  <c r="J57" i="5" a="1"/>
  <c r="J57" i="5" s="1"/>
  <c r="K57" i="5" s="1" a="1"/>
  <c r="K57" i="5" s="1"/>
  <c r="J53" i="5" a="1"/>
  <c r="J53" i="5" s="1"/>
  <c r="K53" i="5" s="1" a="1"/>
  <c r="K53" i="5" s="1"/>
  <c r="J334" i="5" a="1"/>
  <c r="J334" i="5" s="1"/>
  <c r="K334" i="5" s="1" a="1"/>
  <c r="K334" i="5" s="1"/>
  <c r="J332" i="5" a="1"/>
  <c r="J332" i="5" s="1"/>
  <c r="K332" i="5" s="1" a="1"/>
  <c r="K332" i="5" s="1"/>
  <c r="J328" i="5" a="1"/>
  <c r="J328" i="5" s="1"/>
  <c r="K328" i="5" s="1" a="1"/>
  <c r="K328" i="5" s="1"/>
  <c r="J324" i="5" a="1"/>
  <c r="J324" i="5" s="1"/>
  <c r="J320" i="5" a="1"/>
  <c r="J320" i="5" s="1"/>
  <c r="K320" i="5" s="1" a="1"/>
  <c r="K320" i="5" s="1"/>
  <c r="J316" i="5" a="1"/>
  <c r="J316" i="5" s="1"/>
  <c r="K316" i="5" s="1" a="1"/>
  <c r="K316" i="5" s="1"/>
  <c r="J312" i="5" a="1"/>
  <c r="J312" i="5" s="1"/>
  <c r="K312" i="5" s="1" a="1"/>
  <c r="K312" i="5" s="1"/>
  <c r="J308" i="5" a="1"/>
  <c r="J308" i="5" s="1"/>
  <c r="K308" i="5" s="1" a="1"/>
  <c r="K308" i="5" s="1"/>
  <c r="J304" i="5" a="1"/>
  <c r="J304" i="5" s="1"/>
  <c r="K304" i="5" s="1" a="1"/>
  <c r="K304" i="5" s="1"/>
  <c r="J300" i="5" a="1"/>
  <c r="J300" i="5" s="1"/>
  <c r="K300" i="5" s="1" a="1"/>
  <c r="K300" i="5" s="1"/>
  <c r="J296" i="5" a="1"/>
  <c r="J296" i="5" s="1"/>
  <c r="K296" i="5" s="1" a="1"/>
  <c r="K296" i="5" s="1"/>
  <c r="J292" i="5" a="1"/>
  <c r="J292" i="5" s="1"/>
  <c r="K292" i="5" s="1" a="1"/>
  <c r="K292" i="5" s="1"/>
  <c r="J288" i="5" a="1"/>
  <c r="J288" i="5" s="1"/>
  <c r="K288" i="5" s="1" a="1"/>
  <c r="K288" i="5" s="1"/>
  <c r="J284" i="5" a="1"/>
  <c r="J284" i="5" s="1"/>
  <c r="K284" i="5" s="1" a="1"/>
  <c r="K284" i="5" s="1"/>
  <c r="J280" i="5" a="1"/>
  <c r="J280" i="5" s="1"/>
  <c r="K280" i="5" s="1" a="1"/>
  <c r="K280" i="5" s="1"/>
  <c r="J276" i="5" a="1"/>
  <c r="J276" i="5" s="1"/>
  <c r="K276" i="5" s="1" a="1"/>
  <c r="K276" i="5" s="1"/>
  <c r="J272" i="5" a="1"/>
  <c r="J272" i="5" s="1"/>
  <c r="K272" i="5" s="1" a="1"/>
  <c r="K272" i="5" s="1"/>
  <c r="J268" i="5" a="1"/>
  <c r="J268" i="5" s="1"/>
  <c r="K268" i="5" s="1" a="1"/>
  <c r="K268" i="5" s="1"/>
  <c r="J264" i="5" a="1"/>
  <c r="J264" i="5" s="1"/>
  <c r="K264" i="5" s="1" a="1"/>
  <c r="K264" i="5" s="1"/>
  <c r="J260" i="5" a="1"/>
  <c r="J260" i="5" s="1"/>
  <c r="K260" i="5" s="1" a="1"/>
  <c r="K260" i="5" s="1"/>
  <c r="J258" i="5" a="1"/>
  <c r="J258" i="5" s="1"/>
  <c r="K258" i="5" s="1" a="1"/>
  <c r="K258" i="5" s="1"/>
  <c r="J254" i="5" a="1"/>
  <c r="J254" i="5" s="1"/>
  <c r="K254" i="5" s="1" a="1"/>
  <c r="K254" i="5" s="1"/>
  <c r="J250" i="5" a="1"/>
  <c r="J250" i="5" s="1"/>
  <c r="K250" i="5" s="1" a="1"/>
  <c r="K250" i="5" s="1"/>
  <c r="J246" i="5" a="1"/>
  <c r="J246" i="5" s="1"/>
  <c r="K246" i="5" s="1" a="1"/>
  <c r="K246" i="5" s="1"/>
  <c r="J242" i="5" a="1"/>
  <c r="J242" i="5" s="1"/>
  <c r="K242" i="5" s="1" a="1"/>
  <c r="K242" i="5" s="1"/>
  <c r="J238" i="5" a="1"/>
  <c r="J238" i="5" s="1"/>
  <c r="K238" i="5" s="1" a="1"/>
  <c r="K238" i="5" s="1"/>
  <c r="J234" i="5" a="1"/>
  <c r="J234" i="5" s="1"/>
  <c r="K234" i="5" s="1" a="1"/>
  <c r="K234" i="5" s="1"/>
  <c r="J230" i="5" a="1"/>
  <c r="J230" i="5" s="1"/>
  <c r="K230" i="5" s="1" a="1"/>
  <c r="K230" i="5" s="1"/>
  <c r="J226" i="5" a="1"/>
  <c r="J226" i="5" s="1"/>
  <c r="K226" i="5" s="1" a="1"/>
  <c r="K226" i="5" s="1"/>
  <c r="J222" i="5" a="1"/>
  <c r="J222" i="5" s="1"/>
  <c r="K222" i="5" s="1" a="1"/>
  <c r="K222" i="5" s="1"/>
  <c r="J218" i="5" a="1"/>
  <c r="J218" i="5" s="1"/>
  <c r="K218" i="5" s="1" a="1"/>
  <c r="K218" i="5" s="1"/>
  <c r="J214" i="5" a="1"/>
  <c r="J214" i="5" s="1"/>
  <c r="K214" i="5" s="1" a="1"/>
  <c r="K214" i="5" s="1"/>
  <c r="J210" i="5" a="1"/>
  <c r="J210" i="5" s="1"/>
  <c r="K210" i="5" s="1" a="1"/>
  <c r="K210" i="5" s="1"/>
  <c r="J206" i="5" a="1"/>
  <c r="J206" i="5" s="1"/>
  <c r="K206" i="5" s="1" a="1"/>
  <c r="K206" i="5" s="1"/>
  <c r="J202" i="5" a="1"/>
  <c r="J202" i="5" s="1"/>
  <c r="K202" i="5" s="1" a="1"/>
  <c r="K202" i="5" s="1"/>
  <c r="J330" i="5" a="1"/>
  <c r="J330" i="5" s="1"/>
  <c r="K330" i="5" s="1" a="1"/>
  <c r="K330" i="5" s="1"/>
  <c r="J326" i="5" a="1"/>
  <c r="J326" i="5" s="1"/>
  <c r="K326" i="5" s="1" a="1"/>
  <c r="K326" i="5" s="1"/>
  <c r="J322" i="5" a="1"/>
  <c r="J322" i="5" s="1"/>
  <c r="K322" i="5" s="1" a="1"/>
  <c r="K322" i="5" s="1"/>
  <c r="J318" i="5" a="1"/>
  <c r="J318" i="5" s="1"/>
  <c r="K318" i="5" s="1" a="1"/>
  <c r="K318" i="5" s="1"/>
  <c r="J314" i="5" a="1"/>
  <c r="J314" i="5" s="1"/>
  <c r="K314" i="5" s="1" a="1"/>
  <c r="K314" i="5" s="1"/>
  <c r="J310" i="5" a="1"/>
  <c r="J310" i="5" s="1"/>
  <c r="K310" i="5" s="1" a="1"/>
  <c r="K310" i="5" s="1"/>
  <c r="J306" i="5" a="1"/>
  <c r="J306" i="5" s="1"/>
  <c r="K306" i="5" s="1" a="1"/>
  <c r="K306" i="5" s="1"/>
  <c r="J302" i="5" a="1"/>
  <c r="J302" i="5" s="1"/>
  <c r="K302" i="5" s="1" a="1"/>
  <c r="K302" i="5" s="1"/>
  <c r="J298" i="5" a="1"/>
  <c r="J298" i="5" s="1"/>
  <c r="K298" i="5" s="1" a="1"/>
  <c r="K298" i="5" s="1"/>
  <c r="J294" i="5" a="1"/>
  <c r="J294" i="5" s="1"/>
  <c r="K294" i="5" s="1" a="1"/>
  <c r="K294" i="5" s="1"/>
  <c r="J290" i="5" a="1"/>
  <c r="J290" i="5" s="1"/>
  <c r="K290" i="5" s="1" a="1"/>
  <c r="K290" i="5" s="1"/>
  <c r="J286" i="5" a="1"/>
  <c r="J286" i="5" s="1"/>
  <c r="K286" i="5" s="1" a="1"/>
  <c r="K286" i="5" s="1"/>
  <c r="J282" i="5" a="1"/>
  <c r="J282" i="5" s="1"/>
  <c r="K282" i="5" s="1" a="1"/>
  <c r="K282" i="5" s="1"/>
  <c r="J278" i="5" a="1"/>
  <c r="J278" i="5" s="1"/>
  <c r="K278" i="5" s="1" a="1"/>
  <c r="K278" i="5" s="1"/>
  <c r="J274" i="5" a="1"/>
  <c r="J274" i="5" s="1"/>
  <c r="K274" i="5" s="1" a="1"/>
  <c r="K274" i="5" s="1"/>
  <c r="J270" i="5" a="1"/>
  <c r="J270" i="5" s="1"/>
  <c r="K270" i="5" s="1" a="1"/>
  <c r="K270" i="5" s="1"/>
  <c r="J266" i="5" a="1"/>
  <c r="J266" i="5" s="1"/>
  <c r="K266" i="5" s="1" a="1"/>
  <c r="K266" i="5" s="1"/>
  <c r="J262" i="5" a="1"/>
  <c r="J262" i="5" s="1"/>
  <c r="K262" i="5" s="1" a="1"/>
  <c r="K262" i="5" s="1"/>
  <c r="J438" i="5" a="1"/>
  <c r="J438" i="5" s="1"/>
  <c r="K438" i="5" s="1" a="1"/>
  <c r="K438" i="5" s="1"/>
  <c r="J434" i="5" a="1"/>
  <c r="J434" i="5" s="1"/>
  <c r="K434" i="5" s="1" a="1"/>
  <c r="K434" i="5" s="1"/>
  <c r="J430" i="5" a="1"/>
  <c r="J430" i="5" s="1"/>
  <c r="K430" i="5" s="1" a="1"/>
  <c r="K430" i="5" s="1"/>
  <c r="J426" i="5" a="1"/>
  <c r="J426" i="5" s="1"/>
  <c r="K426" i="5" s="1" a="1"/>
  <c r="K426" i="5" s="1"/>
  <c r="J422" i="5" a="1"/>
  <c r="J422" i="5" s="1"/>
  <c r="K422" i="5" s="1" a="1"/>
  <c r="K422" i="5" s="1"/>
  <c r="J418" i="5" a="1"/>
  <c r="J418" i="5" s="1"/>
  <c r="K418" i="5" s="1" a="1"/>
  <c r="K418" i="5" s="1"/>
  <c r="J478" i="5" a="1"/>
  <c r="J478" i="5" s="1"/>
  <c r="K478" i="5" s="1" a="1"/>
  <c r="K478" i="5" s="1"/>
  <c r="J474" i="5" a="1"/>
  <c r="J474" i="5" s="1"/>
  <c r="K474" i="5" s="1" a="1"/>
  <c r="K474" i="5" s="1"/>
  <c r="J470" i="5" a="1"/>
  <c r="J470" i="5" s="1"/>
  <c r="K470" i="5" s="1" a="1"/>
  <c r="K470" i="5" s="1"/>
  <c r="J490" i="5" a="1"/>
  <c r="J490" i="5" s="1"/>
  <c r="K490" i="5" s="1" a="1"/>
  <c r="K490" i="5" s="1"/>
  <c r="K487" i="5" a="1"/>
  <c r="K487" i="5" s="1"/>
  <c r="K479" i="5" a="1"/>
  <c r="K479" i="5" s="1"/>
  <c r="K459" i="5" a="1"/>
  <c r="K459" i="5" s="1"/>
  <c r="K455" i="5" a="1"/>
  <c r="K455" i="5" s="1"/>
  <c r="K451" i="5" a="1"/>
  <c r="K451" i="5" s="1"/>
  <c r="K447" i="5" a="1"/>
  <c r="K447" i="5" s="1"/>
  <c r="K443" i="5" a="1"/>
  <c r="K443" i="5" s="1"/>
  <c r="K435" i="5" a="1"/>
  <c r="K435" i="5" s="1"/>
  <c r="K427" i="5" a="1"/>
  <c r="K427" i="5" s="1"/>
  <c r="K419" i="5" a="1"/>
  <c r="K419" i="5" s="1"/>
  <c r="K407" i="5" a="1"/>
  <c r="K407" i="5" s="1"/>
  <c r="K403" i="5" a="1"/>
  <c r="K403" i="5" s="1"/>
  <c r="K399" i="5" a="1"/>
  <c r="K399" i="5" s="1"/>
  <c r="K395" i="5" a="1"/>
  <c r="K395" i="5" s="1"/>
  <c r="K391" i="5" a="1"/>
  <c r="K391" i="5" s="1"/>
  <c r="K387" i="5" a="1"/>
  <c r="K387" i="5" s="1"/>
  <c r="K383" i="5" a="1"/>
  <c r="K383" i="5" s="1"/>
  <c r="K379" i="5" a="1"/>
  <c r="K379" i="5" s="1"/>
  <c r="K335" i="5" a="1"/>
  <c r="K335" i="5" s="1"/>
  <c r="K331" i="5" a="1"/>
  <c r="K331" i="5" s="1"/>
  <c r="K327" i="5" a="1"/>
  <c r="K327" i="5" s="1"/>
  <c r="K323" i="5" a="1"/>
  <c r="K323" i="5" s="1"/>
  <c r="K319" i="5" a="1"/>
  <c r="K319" i="5" s="1"/>
  <c r="K315" i="5" a="1"/>
  <c r="K315" i="5" s="1"/>
  <c r="K311" i="5" a="1"/>
  <c r="K311" i="5" s="1"/>
  <c r="K307" i="5" a="1"/>
  <c r="K307" i="5" s="1"/>
  <c r="K303" i="5" a="1"/>
  <c r="K303" i="5" s="1"/>
  <c r="K299" i="5" a="1"/>
  <c r="K299" i="5" s="1"/>
  <c r="K295" i="5" a="1"/>
  <c r="K295" i="5" s="1"/>
  <c r="K291" i="5" a="1"/>
  <c r="K291" i="5" s="1"/>
  <c r="K287" i="5" a="1"/>
  <c r="K287" i="5" s="1"/>
  <c r="K283" i="5" a="1"/>
  <c r="K283" i="5" s="1"/>
  <c r="K279" i="5" a="1"/>
  <c r="K279" i="5" s="1"/>
  <c r="K275" i="5" a="1"/>
  <c r="K275" i="5" s="1"/>
  <c r="K271" i="5" a="1"/>
  <c r="K271" i="5" s="1"/>
  <c r="K267" i="5" a="1"/>
  <c r="K267" i="5" s="1"/>
  <c r="K263" i="5" a="1"/>
  <c r="K263" i="5" s="1"/>
  <c r="K259" i="5" a="1"/>
  <c r="K259" i="5" s="1"/>
  <c r="K255" i="5" a="1"/>
  <c r="K255" i="5" s="1"/>
  <c r="K251" i="5" a="1"/>
  <c r="K251" i="5" s="1"/>
  <c r="K247" i="5" a="1"/>
  <c r="K247" i="5" s="1"/>
  <c r="K243" i="5" a="1"/>
  <c r="K243" i="5" s="1"/>
  <c r="K239" i="5" a="1"/>
  <c r="K239" i="5" s="1"/>
  <c r="K235" i="5" a="1"/>
  <c r="K235" i="5" s="1"/>
  <c r="K231" i="5" a="1"/>
  <c r="K231" i="5" s="1"/>
  <c r="K227" i="5" a="1"/>
  <c r="K227" i="5" s="1"/>
  <c r="K223" i="5" a="1"/>
  <c r="K223" i="5" s="1"/>
  <c r="K219" i="5" a="1"/>
  <c r="K219" i="5" s="1"/>
  <c r="K215" i="5" a="1"/>
  <c r="K215" i="5" s="1"/>
  <c r="K211" i="5" a="1"/>
  <c r="K211" i="5" s="1"/>
  <c r="K207" i="5" a="1"/>
  <c r="K207" i="5" s="1"/>
  <c r="K203" i="5" a="1"/>
  <c r="K203" i="5" s="1"/>
  <c r="K199" i="5" a="1"/>
  <c r="K199" i="5" s="1"/>
  <c r="K195" i="5" a="1"/>
  <c r="K195" i="5" s="1"/>
  <c r="K191" i="5" a="1"/>
  <c r="K191" i="5" s="1"/>
  <c r="K171" i="5" a="1"/>
  <c r="K171" i="5" s="1"/>
  <c r="K167" i="5" a="1"/>
  <c r="K167" i="5" s="1"/>
  <c r="K163" i="5" a="1"/>
  <c r="K163" i="5" s="1"/>
  <c r="K159" i="5" a="1"/>
  <c r="K159" i="5" s="1"/>
  <c r="K155" i="5" a="1"/>
  <c r="K155" i="5" s="1"/>
  <c r="K151" i="5" a="1"/>
  <c r="K151" i="5" s="1"/>
  <c r="K147" i="5" a="1"/>
  <c r="K147" i="5" s="1"/>
  <c r="K143" i="5" a="1"/>
  <c r="K143" i="5" s="1"/>
  <c r="K139" i="5" a="1"/>
  <c r="K139" i="5" s="1"/>
  <c r="K135" i="5" a="1"/>
  <c r="K135" i="5" s="1"/>
  <c r="K131" i="5" a="1"/>
  <c r="K131" i="5" s="1"/>
  <c r="K127" i="5" a="1"/>
  <c r="K127" i="5" s="1"/>
  <c r="K123" i="5" a="1"/>
  <c r="K123" i="5" s="1"/>
  <c r="K119" i="5" a="1"/>
  <c r="K119" i="5" s="1"/>
  <c r="K115" i="5" a="1"/>
  <c r="K115" i="5" s="1"/>
  <c r="K111" i="5" a="1"/>
  <c r="K111" i="5" s="1"/>
  <c r="K107" i="5" a="1"/>
  <c r="K107" i="5" s="1"/>
  <c r="K103" i="5" a="1"/>
  <c r="K103" i="5" s="1"/>
  <c r="K99" i="5" a="1"/>
  <c r="K99" i="5" s="1"/>
  <c r="K95" i="5" a="1"/>
  <c r="K95" i="5" s="1"/>
  <c r="K91" i="5" a="1"/>
  <c r="K91" i="5" s="1"/>
  <c r="K87" i="5" a="1"/>
  <c r="K87" i="5" s="1"/>
  <c r="K83" i="5" a="1"/>
  <c r="K83" i="5" s="1"/>
  <c r="K79" i="5" a="1"/>
  <c r="K79" i="5" s="1"/>
  <c r="K75" i="5" a="1"/>
  <c r="K75" i="5" s="1"/>
  <c r="K71" i="5" a="1"/>
  <c r="K71" i="5" s="1"/>
  <c r="K67" i="5" a="1"/>
  <c r="K67" i="5" s="1"/>
  <c r="K63" i="5" a="1"/>
  <c r="K63" i="5" s="1"/>
  <c r="K59" i="5" a="1"/>
  <c r="K59" i="5" s="1"/>
  <c r="K55" i="5" a="1"/>
  <c r="K55" i="5" s="1"/>
  <c r="K51" i="5" a="1"/>
  <c r="K51" i="5" s="1"/>
  <c r="K47" i="5" a="1"/>
  <c r="K47" i="5" s="1"/>
  <c r="K43" i="5" a="1"/>
  <c r="K43" i="5" s="1"/>
  <c r="K39" i="5" a="1"/>
  <c r="K39" i="5" s="1"/>
  <c r="K35" i="5" a="1"/>
  <c r="K35" i="5" s="1"/>
  <c r="K31" i="5" a="1"/>
  <c r="K31" i="5" s="1"/>
  <c r="K27" i="5" a="1"/>
  <c r="K27" i="5" s="1"/>
  <c r="K23" i="5" a="1"/>
  <c r="K23" i="5" s="1"/>
  <c r="K19" i="5" a="1"/>
  <c r="K19" i="5" s="1"/>
  <c r="K15" i="5" a="1"/>
  <c r="K15" i="5" s="1"/>
  <c r="K458" i="5" a="1"/>
  <c r="K458" i="5" s="1"/>
  <c r="K454" i="5" a="1"/>
  <c r="K454" i="5" s="1"/>
  <c r="K450" i="5" a="1"/>
  <c r="K450" i="5" s="1"/>
  <c r="K446" i="5" a="1"/>
  <c r="K446" i="5" s="1"/>
  <c r="K442" i="5" a="1"/>
  <c r="K442" i="5" s="1"/>
  <c r="K406" i="5" a="1"/>
  <c r="K406" i="5" s="1"/>
  <c r="K402" i="5" a="1"/>
  <c r="K402" i="5" s="1"/>
  <c r="K398" i="5" a="1"/>
  <c r="K398" i="5" s="1"/>
  <c r="K394" i="5" a="1"/>
  <c r="K394" i="5" s="1"/>
  <c r="K390" i="5" a="1"/>
  <c r="K390" i="5" s="1"/>
  <c r="K386" i="5" a="1"/>
  <c r="K386" i="5" s="1"/>
  <c r="K382" i="5" a="1"/>
  <c r="K382" i="5" s="1"/>
  <c r="K190" i="5" a="1"/>
  <c r="K190" i="5" s="1"/>
  <c r="K158" i="5" a="1"/>
  <c r="K158" i="5" s="1"/>
  <c r="K142" i="5" a="1"/>
  <c r="K142" i="5" s="1"/>
  <c r="K126" i="5" a="1"/>
  <c r="K126" i="5" s="1"/>
  <c r="K118" i="5" a="1"/>
  <c r="K118" i="5" s="1"/>
  <c r="K110" i="5" a="1"/>
  <c r="K110" i="5" s="1"/>
  <c r="K94" i="5" a="1"/>
  <c r="K94" i="5" s="1"/>
  <c r="K78" i="5" a="1"/>
  <c r="K78" i="5" s="1"/>
  <c r="K62" i="5" a="1"/>
  <c r="K62" i="5" s="1"/>
  <c r="K46" i="5" a="1"/>
  <c r="K46" i="5" s="1"/>
  <c r="K30" i="5" a="1"/>
  <c r="K30" i="5" s="1"/>
  <c r="K14" i="5" a="1"/>
  <c r="K14" i="5" s="1"/>
  <c r="K493" i="5" a="1"/>
  <c r="K493" i="5" s="1"/>
  <c r="K489" i="5" a="1"/>
  <c r="K489" i="5" s="1"/>
  <c r="K481" i="5" a="1"/>
  <c r="K481" i="5" s="1"/>
  <c r="K477" i="5" a="1"/>
  <c r="K477" i="5" s="1"/>
  <c r="K473" i="5" a="1"/>
  <c r="K473" i="5" s="1"/>
  <c r="K457" i="5" a="1"/>
  <c r="K457" i="5" s="1"/>
  <c r="K453" i="5" a="1"/>
  <c r="K453" i="5" s="1"/>
  <c r="K449" i="5" a="1"/>
  <c r="K449" i="5" s="1"/>
  <c r="K445" i="5" a="1"/>
  <c r="K445" i="5" s="1"/>
  <c r="K441" i="5" a="1"/>
  <c r="K441" i="5" s="1"/>
  <c r="K437" i="5" a="1"/>
  <c r="K437" i="5" s="1"/>
  <c r="K433" i="5" a="1"/>
  <c r="K433" i="5" s="1"/>
  <c r="K429" i="5" a="1"/>
  <c r="K429" i="5" s="1"/>
  <c r="K425" i="5" a="1"/>
  <c r="K425" i="5" s="1"/>
  <c r="K421" i="5" a="1"/>
  <c r="K421" i="5" s="1"/>
  <c r="K417" i="5" a="1"/>
  <c r="K417" i="5" s="1"/>
  <c r="K405" i="5" a="1"/>
  <c r="K405" i="5" s="1"/>
  <c r="K401" i="5" a="1"/>
  <c r="K401" i="5" s="1"/>
  <c r="K397" i="5" a="1"/>
  <c r="K397" i="5" s="1"/>
  <c r="K393" i="5" a="1"/>
  <c r="K393" i="5" s="1"/>
  <c r="K389" i="5" a="1"/>
  <c r="K389" i="5" s="1"/>
  <c r="K385" i="5" a="1"/>
  <c r="K385" i="5" s="1"/>
  <c r="K381" i="5" a="1"/>
  <c r="K381" i="5" s="1"/>
  <c r="K333" i="5" a="1"/>
  <c r="K333" i="5" s="1"/>
  <c r="K329" i="5" a="1"/>
  <c r="K329" i="5" s="1"/>
  <c r="K325" i="5" a="1"/>
  <c r="K325" i="5" s="1"/>
  <c r="K321" i="5" a="1"/>
  <c r="K321" i="5" s="1"/>
  <c r="K317" i="5" a="1"/>
  <c r="K317" i="5" s="1"/>
  <c r="K313" i="5" a="1"/>
  <c r="K313" i="5" s="1"/>
  <c r="K309" i="5" a="1"/>
  <c r="K309" i="5" s="1"/>
  <c r="K305" i="5" a="1"/>
  <c r="K305" i="5" s="1"/>
  <c r="K301" i="5" a="1"/>
  <c r="K301" i="5" s="1"/>
  <c r="K297" i="5" a="1"/>
  <c r="K297" i="5" s="1"/>
  <c r="K293" i="5" a="1"/>
  <c r="K293" i="5" s="1"/>
  <c r="K289" i="5" a="1"/>
  <c r="K289" i="5" s="1"/>
  <c r="K285" i="5" a="1"/>
  <c r="K285" i="5" s="1"/>
  <c r="K281" i="5" a="1"/>
  <c r="K281" i="5" s="1"/>
  <c r="K277" i="5" a="1"/>
  <c r="K277" i="5" s="1"/>
  <c r="K273" i="5" a="1"/>
  <c r="K273" i="5" s="1"/>
  <c r="K269" i="5" a="1"/>
  <c r="K269" i="5" s="1"/>
  <c r="K265" i="5" a="1"/>
  <c r="K265" i="5" s="1"/>
  <c r="K261" i="5" a="1"/>
  <c r="K261" i="5" s="1"/>
  <c r="K257" i="5" a="1"/>
  <c r="K257" i="5" s="1"/>
  <c r="K253" i="5" a="1"/>
  <c r="K253" i="5" s="1"/>
  <c r="K249" i="5" a="1"/>
  <c r="K249" i="5" s="1"/>
  <c r="K245" i="5" a="1"/>
  <c r="K245" i="5" s="1"/>
  <c r="K241" i="5" a="1"/>
  <c r="K241" i="5" s="1"/>
  <c r="K237" i="5" a="1"/>
  <c r="K237" i="5" s="1"/>
  <c r="K233" i="5" a="1"/>
  <c r="K233" i="5" s="1"/>
  <c r="K229" i="5" a="1"/>
  <c r="K229" i="5" s="1"/>
  <c r="K225" i="5" a="1"/>
  <c r="K225" i="5" s="1"/>
  <c r="K221" i="5" a="1"/>
  <c r="K221" i="5" s="1"/>
  <c r="K217" i="5" a="1"/>
  <c r="K217" i="5" s="1"/>
  <c r="K213" i="5" a="1"/>
  <c r="K213" i="5" s="1"/>
  <c r="K209" i="5" a="1"/>
  <c r="K209" i="5" s="1"/>
  <c r="K205" i="5" a="1"/>
  <c r="K205" i="5" s="1"/>
  <c r="K201" i="5" a="1"/>
  <c r="K201" i="5" s="1"/>
  <c r="K197" i="5" a="1"/>
  <c r="K197" i="5" s="1"/>
  <c r="K193" i="5" a="1"/>
  <c r="K193" i="5" s="1"/>
  <c r="K173" i="5" a="1"/>
  <c r="K173" i="5" s="1"/>
  <c r="K169" i="5" a="1"/>
  <c r="K169" i="5" s="1"/>
  <c r="K165" i="5" a="1"/>
  <c r="K165" i="5" s="1"/>
  <c r="K121" i="5" a="1"/>
  <c r="K121" i="5" s="1"/>
  <c r="K49" i="5" a="1"/>
  <c r="K49" i="5" s="1"/>
  <c r="K45" i="5" a="1"/>
  <c r="K45" i="5" s="1"/>
  <c r="K41" i="5" a="1"/>
  <c r="K41" i="5" s="1"/>
  <c r="K37" i="5" a="1"/>
  <c r="K37" i="5" s="1"/>
  <c r="K33" i="5" a="1"/>
  <c r="K33" i="5" s="1"/>
  <c r="K29" i="5" a="1"/>
  <c r="K29" i="5" s="1"/>
  <c r="K25" i="5" a="1"/>
  <c r="K25" i="5" s="1"/>
  <c r="K21" i="5" a="1"/>
  <c r="K21" i="5" s="1"/>
  <c r="K17" i="5" a="1"/>
  <c r="K17" i="5" s="1"/>
  <c r="K480" i="5" a="1"/>
  <c r="K480" i="5" s="1"/>
  <c r="K460" i="5" a="1"/>
  <c r="K460" i="5" s="1"/>
  <c r="K456" i="5" a="1"/>
  <c r="K456" i="5" s="1"/>
  <c r="K452" i="5" a="1"/>
  <c r="K452" i="5" s="1"/>
  <c r="K448" i="5" a="1"/>
  <c r="K448" i="5" s="1"/>
  <c r="K444" i="5" a="1"/>
  <c r="K444" i="5" s="1"/>
  <c r="K440" i="5" a="1"/>
  <c r="K440" i="5" s="1"/>
  <c r="K424" i="5" a="1"/>
  <c r="K424" i="5" s="1"/>
  <c r="K408" i="5" a="1"/>
  <c r="K408" i="5" s="1"/>
  <c r="K404" i="5" a="1"/>
  <c r="K404" i="5" s="1"/>
  <c r="K400" i="5" a="1"/>
  <c r="K400" i="5" s="1"/>
  <c r="K396" i="5" a="1"/>
  <c r="K396" i="5" s="1"/>
  <c r="K392" i="5" a="1"/>
  <c r="K392" i="5" s="1"/>
  <c r="K388" i="5" a="1"/>
  <c r="K388" i="5" s="1"/>
  <c r="K384" i="5" a="1"/>
  <c r="K384" i="5" s="1"/>
  <c r="K380" i="5" a="1"/>
  <c r="K380" i="5" s="1"/>
  <c r="K324" i="5" a="1"/>
  <c r="K324" i="5" s="1"/>
  <c r="K224" i="5" a="1"/>
  <c r="K224" i="5" s="1"/>
  <c r="K168" i="5" a="1"/>
  <c r="K168" i="5" s="1"/>
  <c r="K140" i="5" a="1"/>
  <c r="K140" i="5" s="1"/>
  <c r="K56" i="5" a="1"/>
  <c r="K56" i="5" s="1"/>
  <c r="K36" i="7"/>
  <c r="L31" i="7"/>
  <c r="L23" i="7"/>
  <c r="I36" i="7"/>
  <c r="J36" i="7"/>
  <c r="E12" i="5"/>
  <c r="J12" i="5" s="1" a="1"/>
  <c r="J12" i="5" s="1"/>
  <c r="K12" i="5" s="1" a="1"/>
  <c r="K12" i="5" s="1"/>
  <c r="E13" i="5"/>
  <c r="J13" i="5" s="1" a="1"/>
  <c r="J13" i="5" s="1"/>
  <c r="E174" i="5"/>
  <c r="J174" i="5" s="1" a="1"/>
  <c r="J174" i="5" s="1"/>
  <c r="E175" i="5"/>
  <c r="J175" i="5" s="1" a="1"/>
  <c r="J175" i="5" s="1"/>
  <c r="K175" i="5" s="1" a="1"/>
  <c r="K175" i="5" s="1"/>
  <c r="E176" i="5"/>
  <c r="J176" i="5" s="1" a="1"/>
  <c r="J176" i="5" s="1"/>
  <c r="E177" i="5"/>
  <c r="J177" i="5" s="1" a="1"/>
  <c r="J177" i="5" s="1"/>
  <c r="E178" i="5"/>
  <c r="J178" i="5" s="1" a="1"/>
  <c r="J178" i="5" s="1"/>
  <c r="K178" i="5" s="1" a="1"/>
  <c r="K178" i="5" s="1"/>
  <c r="E179" i="5"/>
  <c r="J179" i="5" s="1" a="1"/>
  <c r="J179" i="5" s="1"/>
  <c r="E180" i="5"/>
  <c r="J180" i="5" s="1" a="1"/>
  <c r="J180" i="5" s="1"/>
  <c r="E181" i="5"/>
  <c r="J181" i="5" s="1" a="1"/>
  <c r="J181" i="5" s="1"/>
  <c r="E182" i="5"/>
  <c r="J182" i="5" s="1" a="1"/>
  <c r="J182" i="5" s="1"/>
  <c r="K182" i="5" s="1" a="1"/>
  <c r="K182" i="5" s="1"/>
  <c r="E183" i="5"/>
  <c r="J183" i="5" s="1" a="1"/>
  <c r="J183" i="5" s="1"/>
  <c r="E184" i="5"/>
  <c r="J184" i="5" s="1" a="1"/>
  <c r="J184" i="5" s="1"/>
  <c r="E185" i="5"/>
  <c r="J185" i="5" s="1" a="1"/>
  <c r="J185" i="5" s="1"/>
  <c r="K185" i="5" s="1" a="1"/>
  <c r="K185" i="5" s="1"/>
  <c r="E186" i="5"/>
  <c r="J186" i="5" s="1" a="1"/>
  <c r="J186" i="5" s="1"/>
  <c r="K186" i="5" s="1" a="1"/>
  <c r="K186" i="5" s="1"/>
  <c r="E187" i="5"/>
  <c r="J187" i="5" s="1" a="1"/>
  <c r="J187" i="5" s="1"/>
  <c r="K187" i="5" s="1" a="1"/>
  <c r="K187" i="5" s="1"/>
  <c r="E188" i="5"/>
  <c r="J188" i="5" s="1" a="1"/>
  <c r="J188" i="5" s="1"/>
  <c r="K188" i="5" s="1" a="1"/>
  <c r="K188" i="5" s="1"/>
  <c r="E189" i="5"/>
  <c r="J189" i="5" s="1" a="1"/>
  <c r="J189" i="5" s="1"/>
  <c r="E337" i="5"/>
  <c r="J337" i="5" s="1" a="1"/>
  <c r="J337" i="5" s="1"/>
  <c r="E338" i="5"/>
  <c r="J338" i="5" s="1" a="1"/>
  <c r="J338" i="5" s="1"/>
  <c r="K338" i="5" s="1" a="1"/>
  <c r="K338" i="5" s="1"/>
  <c r="E339" i="5"/>
  <c r="J339" i="5" s="1" a="1"/>
  <c r="J339" i="5" s="1"/>
  <c r="E340" i="5"/>
  <c r="J340" i="5" s="1" a="1"/>
  <c r="J340" i="5" s="1"/>
  <c r="E341" i="5"/>
  <c r="J341" i="5" s="1" a="1"/>
  <c r="J341" i="5" s="1"/>
  <c r="K341" i="5" s="1" a="1"/>
  <c r="K341" i="5" s="1"/>
  <c r="E342" i="5"/>
  <c r="J342" i="5" s="1" a="1"/>
  <c r="J342" i="5" s="1"/>
  <c r="K342" i="5" s="1" a="1"/>
  <c r="K342" i="5" s="1"/>
  <c r="E343" i="5"/>
  <c r="J343" i="5" s="1" a="1"/>
  <c r="J343" i="5" s="1"/>
  <c r="E344" i="5"/>
  <c r="J344" i="5" s="1" a="1"/>
  <c r="J344" i="5" s="1"/>
  <c r="E345" i="5"/>
  <c r="J345" i="5" s="1" a="1"/>
  <c r="J345" i="5" s="1"/>
  <c r="K345" i="5" s="1" a="1"/>
  <c r="K345" i="5" s="1"/>
  <c r="E346" i="5"/>
  <c r="J346" i="5" s="1" a="1"/>
  <c r="J346" i="5" s="1"/>
  <c r="E347" i="5"/>
  <c r="J347" i="5" s="1" a="1"/>
  <c r="J347" i="5" s="1"/>
  <c r="K347" i="5" s="1" a="1"/>
  <c r="K347" i="5" s="1"/>
  <c r="E348" i="5"/>
  <c r="J348" i="5" s="1" a="1"/>
  <c r="J348" i="5" s="1"/>
  <c r="E349" i="5"/>
  <c r="J349" i="5" s="1" a="1"/>
  <c r="J349" i="5" s="1"/>
  <c r="K349" i="5" s="1" a="1"/>
  <c r="K349" i="5" s="1"/>
  <c r="E350" i="5"/>
  <c r="J350" i="5" s="1" a="1"/>
  <c r="J350" i="5" s="1"/>
  <c r="E351" i="5"/>
  <c r="J351" i="5" s="1" a="1"/>
  <c r="J351" i="5" s="1"/>
  <c r="E352" i="5"/>
  <c r="J352" i="5" s="1" a="1"/>
  <c r="J352" i="5" s="1"/>
  <c r="E353" i="5"/>
  <c r="J353" i="5" s="1" a="1"/>
  <c r="J353" i="5" s="1"/>
  <c r="E354" i="5"/>
  <c r="J354" i="5" s="1" a="1"/>
  <c r="J354" i="5" s="1"/>
  <c r="K354" i="5" s="1" a="1"/>
  <c r="K354" i="5" s="1"/>
  <c r="E355" i="5"/>
  <c r="J355" i="5" s="1" a="1"/>
  <c r="J355" i="5" s="1"/>
  <c r="E356" i="5"/>
  <c r="J356" i="5" s="1" a="1"/>
  <c r="J356" i="5" s="1"/>
  <c r="K356" i="5" s="1" a="1"/>
  <c r="K356" i="5" s="1"/>
  <c r="E357" i="5"/>
  <c r="J357" i="5" s="1" a="1"/>
  <c r="J357" i="5" s="1"/>
  <c r="K357" i="5" s="1" a="1"/>
  <c r="K357" i="5" s="1"/>
  <c r="E358" i="5"/>
  <c r="J358" i="5" s="1" a="1"/>
  <c r="J358" i="5" s="1"/>
  <c r="K358" i="5" s="1" a="1"/>
  <c r="K358" i="5" s="1"/>
  <c r="E359" i="5"/>
  <c r="J359" i="5" s="1" a="1"/>
  <c r="J359" i="5" s="1"/>
  <c r="E360" i="5"/>
  <c r="J360" i="5" s="1" a="1"/>
  <c r="J360" i="5" s="1"/>
  <c r="E361" i="5"/>
  <c r="J361" i="5" s="1" a="1"/>
  <c r="J361" i="5" s="1"/>
  <c r="K361" i="5" s="1" a="1"/>
  <c r="K361" i="5" s="1"/>
  <c r="E362" i="5"/>
  <c r="J362" i="5" s="1" a="1"/>
  <c r="J362" i="5" s="1"/>
  <c r="E363" i="5"/>
  <c r="J363" i="5" s="1" a="1"/>
  <c r="J363" i="5" s="1"/>
  <c r="K363" i="5" s="1" a="1"/>
  <c r="K363" i="5" s="1"/>
  <c r="E364" i="5"/>
  <c r="J364" i="5" s="1" a="1"/>
  <c r="J364" i="5" s="1"/>
  <c r="E365" i="5"/>
  <c r="J365" i="5" s="1" a="1"/>
  <c r="J365" i="5" s="1"/>
  <c r="K365" i="5" s="1" a="1"/>
  <c r="K365" i="5" s="1"/>
  <c r="E366" i="5"/>
  <c r="J366" i="5" s="1" a="1"/>
  <c r="J366" i="5" s="1"/>
  <c r="E367" i="5"/>
  <c r="J367" i="5" s="1" a="1"/>
  <c r="J367" i="5" s="1"/>
  <c r="E368" i="5"/>
  <c r="J368" i="5" s="1" a="1"/>
  <c r="J368" i="5" s="1"/>
  <c r="K368" i="5" s="1" a="1"/>
  <c r="K368" i="5" s="1"/>
  <c r="E369" i="5"/>
  <c r="J369" i="5" s="1" a="1"/>
  <c r="J369" i="5" s="1"/>
  <c r="E370" i="5"/>
  <c r="J370" i="5" s="1" a="1"/>
  <c r="J370" i="5" s="1"/>
  <c r="K370" i="5" s="1" a="1"/>
  <c r="K370" i="5" s="1"/>
  <c r="E371" i="5"/>
  <c r="J371" i="5" s="1" a="1"/>
  <c r="J371" i="5" s="1"/>
  <c r="E372" i="5"/>
  <c r="J372" i="5" s="1" a="1"/>
  <c r="J372" i="5" s="1"/>
  <c r="K372" i="5" s="1" a="1"/>
  <c r="K372" i="5" s="1"/>
  <c r="E373" i="5"/>
  <c r="J373" i="5" s="1" a="1"/>
  <c r="J373" i="5" s="1"/>
  <c r="K373" i="5" s="1" a="1"/>
  <c r="K373" i="5" s="1"/>
  <c r="E374" i="5"/>
  <c r="J374" i="5" s="1" a="1"/>
  <c r="J374" i="5" s="1"/>
  <c r="K374" i="5" s="1" a="1"/>
  <c r="K374" i="5" s="1"/>
  <c r="E375" i="5"/>
  <c r="J375" i="5" s="1" a="1"/>
  <c r="J375" i="5" s="1"/>
  <c r="E376" i="5"/>
  <c r="J376" i="5" s="1" a="1"/>
  <c r="J376" i="5" s="1"/>
  <c r="E377" i="5"/>
  <c r="J377" i="5" s="1" a="1"/>
  <c r="J377" i="5" s="1"/>
  <c r="K377" i="5" s="1" a="1"/>
  <c r="K377" i="5" s="1"/>
  <c r="E378" i="5"/>
  <c r="J378" i="5" s="1" a="1"/>
  <c r="J378" i="5" s="1"/>
  <c r="E409" i="5"/>
  <c r="J409" i="5" s="1" a="1"/>
  <c r="J409" i="5" s="1"/>
  <c r="E410" i="5"/>
  <c r="J410" i="5" s="1" a="1"/>
  <c r="J410" i="5" s="1"/>
  <c r="E411" i="5"/>
  <c r="J411" i="5" s="1" a="1"/>
  <c r="J411" i="5" s="1"/>
  <c r="K411" i="5" s="1" a="1"/>
  <c r="K411" i="5" s="1"/>
  <c r="E412" i="5"/>
  <c r="J412" i="5" s="1" a="1"/>
  <c r="J412" i="5" s="1"/>
  <c r="K412" i="5" s="1" a="1"/>
  <c r="K412" i="5" s="1"/>
  <c r="E413" i="5"/>
  <c r="J413" i="5" s="1" a="1"/>
  <c r="J413" i="5" s="1"/>
  <c r="E414" i="5"/>
  <c r="J414" i="5" s="1" a="1"/>
  <c r="J414" i="5" s="1"/>
  <c r="E415" i="5"/>
  <c r="J415" i="5" s="1" a="1"/>
  <c r="J415" i="5" s="1"/>
  <c r="K415" i="5" s="1" a="1"/>
  <c r="K415" i="5" s="1"/>
  <c r="E416" i="5"/>
  <c r="J416" i="5" s="1" a="1"/>
  <c r="J416" i="5" s="1"/>
  <c r="K416" i="5" s="1" a="1"/>
  <c r="K416" i="5" s="1"/>
  <c r="E439" i="5"/>
  <c r="J439" i="5" s="1" a="1"/>
  <c r="J439" i="5" s="1"/>
  <c r="E461" i="5"/>
  <c r="J461" i="5" s="1" a="1"/>
  <c r="J461" i="5" s="1"/>
  <c r="E462" i="5"/>
  <c r="J462" i="5" s="1" a="1"/>
  <c r="J462" i="5" s="1"/>
  <c r="E463" i="5"/>
  <c r="J463" i="5" s="1" a="1"/>
  <c r="J463" i="5" s="1"/>
  <c r="K463" i="5" s="1" a="1"/>
  <c r="K463" i="5" s="1"/>
  <c r="E464" i="5"/>
  <c r="J464" i="5" s="1" a="1"/>
  <c r="J464" i="5" s="1"/>
  <c r="E465" i="5"/>
  <c r="J465" i="5" s="1" a="1"/>
  <c r="J465" i="5" s="1"/>
  <c r="E466" i="5"/>
  <c r="J466" i="5" s="1" a="1"/>
  <c r="J466" i="5" s="1"/>
  <c r="K466" i="5" s="1" a="1"/>
  <c r="K466" i="5" s="1"/>
  <c r="E467" i="5"/>
  <c r="J467" i="5" s="1" a="1"/>
  <c r="J467" i="5" s="1"/>
  <c r="E468" i="5"/>
  <c r="J468" i="5" s="1" a="1"/>
  <c r="J468" i="5" s="1"/>
  <c r="E469" i="5"/>
  <c r="J469" i="5" s="1" a="1"/>
  <c r="J469" i="5" s="1"/>
  <c r="E482" i="5"/>
  <c r="J482" i="5" s="1" a="1"/>
  <c r="J482" i="5" s="1"/>
  <c r="K482" i="5" s="1" a="1"/>
  <c r="K482" i="5" s="1"/>
  <c r="E483" i="5"/>
  <c r="J483" i="5" s="1" a="1"/>
  <c r="J483" i="5" s="1"/>
  <c r="E484" i="5"/>
  <c r="J484" i="5" s="1" a="1"/>
  <c r="J484" i="5" s="1"/>
  <c r="E485" i="5"/>
  <c r="J485" i="5" s="1" a="1"/>
  <c r="J485" i="5" s="1"/>
  <c r="K485" i="5" s="1" a="1"/>
  <c r="K485" i="5" s="1"/>
  <c r="E486" i="5"/>
  <c r="J486" i="5" s="1" a="1"/>
  <c r="J486" i="5" s="1"/>
  <c r="K486" i="5" s="1" a="1"/>
  <c r="K486" i="5" s="1"/>
  <c r="E494" i="5"/>
  <c r="J494" i="5" s="1" a="1"/>
  <c r="J494" i="5" s="1"/>
  <c r="E495" i="5"/>
  <c r="J495" i="5" s="1" a="1"/>
  <c r="J495" i="5" s="1"/>
  <c r="E496" i="5"/>
  <c r="J496" i="5" s="1" a="1"/>
  <c r="J496" i="5" s="1"/>
  <c r="K496" i="5" s="1" a="1"/>
  <c r="K496" i="5" s="1"/>
  <c r="E497" i="5"/>
  <c r="J497" i="5" s="1" a="1"/>
  <c r="J497" i="5" s="1"/>
  <c r="E498" i="5"/>
  <c r="J498" i="5" s="1" a="1"/>
  <c r="J498" i="5" s="1"/>
  <c r="K498" i="5" s="1" a="1"/>
  <c r="K498" i="5" s="1"/>
  <c r="E499" i="5"/>
  <c r="J499" i="5" s="1" a="1"/>
  <c r="J499" i="5" s="1"/>
  <c r="K499" i="5" s="1" a="1"/>
  <c r="K499" i="5" s="1"/>
  <c r="E500" i="5"/>
  <c r="J500" i="5" s="1" a="1"/>
  <c r="J500" i="5" s="1"/>
  <c r="E11" i="5"/>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3"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I16" i="7"/>
  <c r="I15" i="7"/>
  <c r="M37" i="11"/>
  <c r="J84" i="11"/>
  <c r="M85" i="11" s="1"/>
  <c r="J85" i="11"/>
  <c r="M86" i="11" s="1"/>
  <c r="J86" i="11"/>
  <c r="M87" i="11" s="1"/>
  <c r="J87" i="11"/>
  <c r="M88" i="11" s="1"/>
  <c r="J88" i="11"/>
  <c r="M89" i="11" s="1"/>
  <c r="J89" i="11"/>
  <c r="M90" i="11" s="1"/>
  <c r="J90" i="11"/>
  <c r="M91" i="11" s="1"/>
  <c r="J91" i="11"/>
  <c r="M92" i="11" s="1"/>
  <c r="J92" i="11"/>
  <c r="M93" i="11" s="1"/>
  <c r="J93" i="11"/>
  <c r="M94" i="11" s="1"/>
  <c r="J30" i="11"/>
  <c r="M31" i="11" s="1"/>
  <c r="J31" i="11"/>
  <c r="M32" i="11" s="1"/>
  <c r="J32" i="11"/>
  <c r="M33" i="11" s="1"/>
  <c r="J33" i="11"/>
  <c r="M34" i="11" s="1"/>
  <c r="J34" i="11"/>
  <c r="M35" i="11" s="1"/>
  <c r="J35" i="11"/>
  <c r="M36" i="11" s="1"/>
  <c r="J36" i="11"/>
  <c r="J37" i="11"/>
  <c r="M38" i="11" s="1"/>
  <c r="J38" i="11"/>
  <c r="M39" i="11" s="1"/>
  <c r="J39" i="11"/>
  <c r="M40" i="11" s="1"/>
  <c r="J40" i="11"/>
  <c r="M41" i="11" s="1"/>
  <c r="J41" i="11"/>
  <c r="M42" i="11" s="1"/>
  <c r="J42" i="11"/>
  <c r="M43" i="11" s="1"/>
  <c r="J43" i="11"/>
  <c r="M44" i="11" s="1"/>
  <c r="J44" i="11"/>
  <c r="M45" i="11" s="1"/>
  <c r="J45" i="11"/>
  <c r="M46" i="11" s="1"/>
  <c r="J46" i="11"/>
  <c r="M47" i="11" s="1"/>
  <c r="J47" i="11"/>
  <c r="M48" i="11" s="1"/>
  <c r="J48" i="11"/>
  <c r="M49" i="11" s="1"/>
  <c r="J49" i="11"/>
  <c r="M50" i="11" s="1"/>
  <c r="J50" i="11"/>
  <c r="M51" i="11" s="1"/>
  <c r="J51" i="11"/>
  <c r="M52" i="11" s="1"/>
  <c r="J52" i="11"/>
  <c r="M53" i="11" s="1"/>
  <c r="J53" i="11"/>
  <c r="M54" i="11" s="1"/>
  <c r="J54" i="11"/>
  <c r="M55" i="11" s="1"/>
  <c r="J55" i="11"/>
  <c r="M56" i="11" s="1"/>
  <c r="J56" i="11"/>
  <c r="M57" i="11" s="1"/>
  <c r="J57" i="11"/>
  <c r="M58" i="11" s="1"/>
  <c r="J58" i="11"/>
  <c r="M59" i="11" s="1"/>
  <c r="J59" i="11"/>
  <c r="M60" i="11" s="1"/>
  <c r="J60" i="11"/>
  <c r="M61" i="11" s="1"/>
  <c r="J61" i="11"/>
  <c r="M62" i="11" s="1"/>
  <c r="J62" i="11"/>
  <c r="M63" i="11" s="1"/>
  <c r="J63" i="11"/>
  <c r="M64" i="11" s="1"/>
  <c r="J64" i="11"/>
  <c r="M65" i="11" s="1"/>
  <c r="J65" i="11"/>
  <c r="M66" i="11" s="1"/>
  <c r="J66" i="11"/>
  <c r="M67" i="11" s="1"/>
  <c r="J67" i="11"/>
  <c r="M68" i="11" s="1"/>
  <c r="J68" i="11"/>
  <c r="M69" i="11" s="1"/>
  <c r="J69" i="11"/>
  <c r="M70" i="11" s="1"/>
  <c r="J70" i="11"/>
  <c r="M71" i="11" s="1"/>
  <c r="J71" i="11"/>
  <c r="M72" i="11" s="1"/>
  <c r="J72" i="11"/>
  <c r="M73" i="11" s="1"/>
  <c r="J73" i="11"/>
  <c r="M74" i="11" s="1"/>
  <c r="J74" i="11"/>
  <c r="M75" i="11" s="1"/>
  <c r="J75" i="11"/>
  <c r="M76" i="11" s="1"/>
  <c r="J76" i="11"/>
  <c r="M77" i="11" s="1"/>
  <c r="J77" i="11"/>
  <c r="M78" i="11" s="1"/>
  <c r="J78" i="11"/>
  <c r="M79" i="11" s="1"/>
  <c r="J79" i="11"/>
  <c r="M80" i="11" s="1"/>
  <c r="J80" i="11"/>
  <c r="M81" i="11" s="1"/>
  <c r="J81" i="11"/>
  <c r="M82" i="11" s="1"/>
  <c r="H84" i="11"/>
  <c r="H85" i="11"/>
  <c r="H86" i="11"/>
  <c r="H87" i="11"/>
  <c r="H88" i="11"/>
  <c r="H89" i="11"/>
  <c r="H90" i="11"/>
  <c r="H91" i="11"/>
  <c r="H92" i="11"/>
  <c r="H93" i="11"/>
  <c r="I84" i="11"/>
  <c r="I85" i="11"/>
  <c r="L85" i="11" s="1"/>
  <c r="I86" i="11"/>
  <c r="L86" i="11" s="1"/>
  <c r="I87" i="11"/>
  <c r="L87" i="11" s="1"/>
  <c r="I88" i="11"/>
  <c r="L88" i="11" s="1"/>
  <c r="P88" i="11" s="1"/>
  <c r="I89" i="11"/>
  <c r="L89" i="11" s="1"/>
  <c r="I90" i="11"/>
  <c r="L90" i="11" s="1"/>
  <c r="I91" i="11"/>
  <c r="L91" i="11" s="1"/>
  <c r="I92" i="11"/>
  <c r="L92" i="11" s="1"/>
  <c r="I93" i="11"/>
  <c r="L93" i="11" s="1"/>
  <c r="K84" i="11"/>
  <c r="K85" i="11"/>
  <c r="K86" i="11"/>
  <c r="K87" i="11"/>
  <c r="K88" i="11"/>
  <c r="K89" i="11"/>
  <c r="K90" i="11"/>
  <c r="K91" i="11"/>
  <c r="K92" i="11"/>
  <c r="K93" i="11"/>
  <c r="L84" i="11"/>
  <c r="R84" i="11"/>
  <c r="R85" i="11"/>
  <c r="R86" i="11"/>
  <c r="R87" i="11"/>
  <c r="R88" i="11"/>
  <c r="R89" i="11"/>
  <c r="R90" i="11"/>
  <c r="R91" i="11"/>
  <c r="R92" i="11"/>
  <c r="R93" i="11"/>
  <c r="H62" i="11"/>
  <c r="H63" i="11"/>
  <c r="H64" i="11"/>
  <c r="H65" i="11"/>
  <c r="H66" i="11"/>
  <c r="H67" i="11"/>
  <c r="H68" i="11"/>
  <c r="H69" i="11"/>
  <c r="H70" i="11"/>
  <c r="H71" i="11"/>
  <c r="H72" i="11"/>
  <c r="H73" i="11"/>
  <c r="H74" i="11"/>
  <c r="H75" i="11"/>
  <c r="H76" i="11"/>
  <c r="H77" i="11"/>
  <c r="I62" i="11"/>
  <c r="I63" i="11"/>
  <c r="I64" i="11"/>
  <c r="I65" i="11"/>
  <c r="I66" i="11"/>
  <c r="I67" i="11"/>
  <c r="I68" i="11"/>
  <c r="I69" i="11"/>
  <c r="I70" i="11"/>
  <c r="I71" i="11"/>
  <c r="I72" i="11"/>
  <c r="I73" i="11"/>
  <c r="I74" i="11"/>
  <c r="I75" i="11"/>
  <c r="I76" i="11"/>
  <c r="I77" i="11"/>
  <c r="K62" i="11"/>
  <c r="K63" i="11"/>
  <c r="K64" i="11"/>
  <c r="K65" i="11"/>
  <c r="K66" i="11"/>
  <c r="K67" i="11"/>
  <c r="K68" i="11"/>
  <c r="K69" i="11"/>
  <c r="K70" i="11"/>
  <c r="P70" i="11" s="1"/>
  <c r="K71" i="11"/>
  <c r="K72" i="11"/>
  <c r="K73" i="11"/>
  <c r="K74" i="11"/>
  <c r="K75" i="11"/>
  <c r="K76" i="11"/>
  <c r="K77" i="11"/>
  <c r="L62" i="11"/>
  <c r="L63" i="11"/>
  <c r="L64" i="11"/>
  <c r="L65" i="11"/>
  <c r="L66" i="11"/>
  <c r="L67" i="11"/>
  <c r="L68" i="11"/>
  <c r="L69" i="11"/>
  <c r="L70" i="11"/>
  <c r="L71" i="11"/>
  <c r="L72" i="11"/>
  <c r="L73" i="11"/>
  <c r="L74" i="11"/>
  <c r="L75" i="11"/>
  <c r="L76" i="11"/>
  <c r="L77" i="11"/>
  <c r="P62" i="11"/>
  <c r="P74" i="11"/>
  <c r="R62" i="11"/>
  <c r="R63" i="11"/>
  <c r="R64" i="11"/>
  <c r="R65" i="11"/>
  <c r="R66" i="11"/>
  <c r="R67" i="11"/>
  <c r="R68" i="11"/>
  <c r="R69" i="11"/>
  <c r="R70" i="11"/>
  <c r="R71" i="11"/>
  <c r="R72" i="11"/>
  <c r="R73" i="11"/>
  <c r="R74" i="11"/>
  <c r="R75" i="11"/>
  <c r="R76" i="11"/>
  <c r="R77" i="11"/>
  <c r="H30" i="11"/>
  <c r="H31" i="11"/>
  <c r="H32" i="11"/>
  <c r="H33" i="11"/>
  <c r="H34" i="11"/>
  <c r="H35" i="11"/>
  <c r="H36" i="11"/>
  <c r="K36" i="11" s="1"/>
  <c r="H37" i="11"/>
  <c r="K37" i="11" s="1"/>
  <c r="H38" i="11"/>
  <c r="K38" i="11" s="1"/>
  <c r="H39" i="11"/>
  <c r="K39" i="11" s="1"/>
  <c r="H40" i="11"/>
  <c r="K40" i="11" s="1"/>
  <c r="H41" i="11"/>
  <c r="K41" i="11" s="1"/>
  <c r="H42" i="11"/>
  <c r="K42" i="11" s="1"/>
  <c r="H43" i="11"/>
  <c r="K43" i="11" s="1"/>
  <c r="H44" i="11"/>
  <c r="K44" i="11" s="1"/>
  <c r="H45" i="11"/>
  <c r="K45" i="11" s="1"/>
  <c r="H46" i="11"/>
  <c r="K46" i="11" s="1"/>
  <c r="H47" i="11"/>
  <c r="K47" i="11" s="1"/>
  <c r="H48" i="11"/>
  <c r="K48" i="11" s="1"/>
  <c r="H49" i="11"/>
  <c r="K49" i="11" s="1"/>
  <c r="H50" i="11"/>
  <c r="K50" i="11" s="1"/>
  <c r="H51" i="11"/>
  <c r="K51" i="11" s="1"/>
  <c r="H52" i="11"/>
  <c r="K52" i="11" s="1"/>
  <c r="H53" i="11"/>
  <c r="K53" i="11" s="1"/>
  <c r="I30" i="11"/>
  <c r="L30" i="11" s="1"/>
  <c r="I31" i="11"/>
  <c r="L31" i="11" s="1"/>
  <c r="I32" i="11"/>
  <c r="L32" i="11" s="1"/>
  <c r="I33" i="11"/>
  <c r="L33" i="11" s="1"/>
  <c r="I34" i="11"/>
  <c r="I35" i="11"/>
  <c r="L35" i="11" s="1"/>
  <c r="I36" i="11"/>
  <c r="L36" i="11" s="1"/>
  <c r="I37" i="11"/>
  <c r="L37" i="11" s="1"/>
  <c r="I38" i="11"/>
  <c r="L38" i="11" s="1"/>
  <c r="I39" i="11"/>
  <c r="L39" i="11" s="1"/>
  <c r="I40" i="11"/>
  <c r="L40" i="11" s="1"/>
  <c r="I41" i="11"/>
  <c r="L41" i="11" s="1"/>
  <c r="I42" i="11"/>
  <c r="L42" i="11" s="1"/>
  <c r="I43" i="11"/>
  <c r="I44" i="11"/>
  <c r="L44" i="11" s="1"/>
  <c r="I45" i="11"/>
  <c r="L45" i="11" s="1"/>
  <c r="I46" i="11"/>
  <c r="L46" i="11" s="1"/>
  <c r="I47" i="11"/>
  <c r="L47" i="11" s="1"/>
  <c r="I48" i="11"/>
  <c r="L48" i="11" s="1"/>
  <c r="I49" i="11"/>
  <c r="L49" i="11" s="1"/>
  <c r="I50" i="11"/>
  <c r="L50" i="11" s="1"/>
  <c r="I51" i="11"/>
  <c r="L51" i="11" s="1"/>
  <c r="I52" i="11"/>
  <c r="L52" i="11" s="1"/>
  <c r="I53" i="11"/>
  <c r="L53" i="11" s="1"/>
  <c r="K30" i="11"/>
  <c r="P30" i="11" s="1"/>
  <c r="K31" i="11"/>
  <c r="P31" i="11" s="1"/>
  <c r="K32" i="11"/>
  <c r="P32" i="11" s="1"/>
  <c r="K33" i="11"/>
  <c r="K34" i="11"/>
  <c r="K35" i="11"/>
  <c r="L34" i="11"/>
  <c r="L43" i="11"/>
  <c r="R30" i="11"/>
  <c r="R31" i="11"/>
  <c r="R32" i="11"/>
  <c r="R33" i="11"/>
  <c r="R34" i="11"/>
  <c r="R35" i="11"/>
  <c r="R36" i="11"/>
  <c r="R37" i="11"/>
  <c r="R38" i="11"/>
  <c r="R39" i="11"/>
  <c r="R40" i="11"/>
  <c r="R41" i="11"/>
  <c r="R42" i="11"/>
  <c r="R43" i="11"/>
  <c r="R44" i="11"/>
  <c r="R45" i="11"/>
  <c r="R46" i="11"/>
  <c r="R47" i="11"/>
  <c r="R48" i="11"/>
  <c r="R49" i="11"/>
  <c r="R50" i="11"/>
  <c r="R51" i="11"/>
  <c r="R52" i="11"/>
  <c r="R53" i="11"/>
  <c r="H54" i="11"/>
  <c r="H55" i="11"/>
  <c r="H56" i="11"/>
  <c r="H57" i="11"/>
  <c r="H58" i="11"/>
  <c r="H59" i="11"/>
  <c r="H60" i="11"/>
  <c r="H61" i="11"/>
  <c r="H78" i="11"/>
  <c r="H79" i="11"/>
  <c r="H80" i="11"/>
  <c r="H81" i="11"/>
  <c r="I54" i="11"/>
  <c r="I55" i="11"/>
  <c r="I56" i="11"/>
  <c r="I57" i="11"/>
  <c r="I58" i="11"/>
  <c r="I59" i="11"/>
  <c r="I60" i="11"/>
  <c r="I61" i="11"/>
  <c r="I78" i="11"/>
  <c r="I79" i="11"/>
  <c r="I80" i="11"/>
  <c r="I81" i="11"/>
  <c r="K54" i="11"/>
  <c r="K55" i="11"/>
  <c r="K56" i="11"/>
  <c r="K57" i="11"/>
  <c r="K58" i="11"/>
  <c r="K59" i="11"/>
  <c r="K60" i="11"/>
  <c r="K61" i="11"/>
  <c r="K78" i="11"/>
  <c r="K79" i="11"/>
  <c r="K80" i="11"/>
  <c r="K81" i="11"/>
  <c r="L54" i="11"/>
  <c r="L55" i="11"/>
  <c r="L56" i="11"/>
  <c r="L57" i="11"/>
  <c r="L58" i="11"/>
  <c r="L59" i="11"/>
  <c r="L60" i="11"/>
  <c r="L61" i="11"/>
  <c r="L78" i="11"/>
  <c r="L79" i="11"/>
  <c r="L80" i="11"/>
  <c r="P80" i="11" s="1"/>
  <c r="L81" i="11"/>
  <c r="P54" i="11"/>
  <c r="P55" i="11"/>
  <c r="P56" i="11"/>
  <c r="R54" i="11"/>
  <c r="R55" i="11"/>
  <c r="R56" i="11"/>
  <c r="R57" i="11"/>
  <c r="R58" i="11"/>
  <c r="R59" i="11"/>
  <c r="R60" i="11"/>
  <c r="R61" i="11"/>
  <c r="R78" i="11"/>
  <c r="R79" i="11"/>
  <c r="R80" i="11"/>
  <c r="R81" i="11"/>
  <c r="I14" i="7"/>
  <c r="I13" i="7"/>
  <c r="I8" i="7"/>
  <c r="I7" i="7"/>
  <c r="I6" i="7"/>
  <c r="I5" i="7"/>
  <c r="G95" i="6"/>
  <c r="J95" i="6" s="1"/>
  <c r="G97" i="6"/>
  <c r="J97" i="6" s="1"/>
  <c r="G75" i="6"/>
  <c r="J75" i="6" s="1"/>
  <c r="G77" i="6"/>
  <c r="J77" i="6" s="1"/>
  <c r="G79" i="6"/>
  <c r="J79" i="6" s="1"/>
  <c r="G81" i="6"/>
  <c r="J81" i="6" s="1"/>
  <c r="G83" i="6"/>
  <c r="J83" i="6" s="1"/>
  <c r="G85" i="6"/>
  <c r="J85" i="6" s="1"/>
  <c r="G87" i="6"/>
  <c r="J87" i="6" s="1"/>
  <c r="G20" i="6"/>
  <c r="J20" i="6" s="1"/>
  <c r="G22" i="6"/>
  <c r="J22" i="6" s="1"/>
  <c r="G24" i="6"/>
  <c r="J24" i="6" s="1"/>
  <c r="G26" i="6"/>
  <c r="J26" i="6" s="1"/>
  <c r="G28" i="6"/>
  <c r="J28" i="6" s="1"/>
  <c r="G30" i="6"/>
  <c r="J30" i="6" s="1"/>
  <c r="G32" i="6"/>
  <c r="J32" i="6" s="1"/>
  <c r="G34" i="6"/>
  <c r="J34" i="6" s="1"/>
  <c r="G36" i="6"/>
  <c r="J36" i="6" s="1"/>
  <c r="G38" i="6"/>
  <c r="J38" i="6" s="1"/>
  <c r="G40" i="6"/>
  <c r="J40" i="6" s="1"/>
  <c r="G42" i="6"/>
  <c r="J42" i="6" s="1"/>
  <c r="G44" i="6"/>
  <c r="J44" i="6" s="1"/>
  <c r="G46" i="6"/>
  <c r="J46" i="6" s="1"/>
  <c r="G48" i="6"/>
  <c r="J48" i="6" s="1"/>
  <c r="G50" i="6"/>
  <c r="J50" i="6" s="1"/>
  <c r="G52" i="6"/>
  <c r="J52" i="6" s="1"/>
  <c r="G54" i="6"/>
  <c r="J54" i="6" s="1"/>
  <c r="G56" i="6"/>
  <c r="J56" i="6" s="1"/>
  <c r="G58" i="6"/>
  <c r="J58" i="6" s="1"/>
  <c r="G60" i="6"/>
  <c r="J60" i="6" s="1"/>
  <c r="F94" i="6"/>
  <c r="G94" i="6" s="1"/>
  <c r="J94" i="6" s="1"/>
  <c r="F95" i="6"/>
  <c r="F96" i="6"/>
  <c r="G96" i="6" s="1"/>
  <c r="J96" i="6" s="1"/>
  <c r="F97" i="6"/>
  <c r="F90" i="6"/>
  <c r="F91" i="6"/>
  <c r="F92" i="6"/>
  <c r="F93" i="6"/>
  <c r="F74" i="6"/>
  <c r="G74" i="6" s="1"/>
  <c r="J74" i="6" s="1"/>
  <c r="F75" i="6"/>
  <c r="F76" i="6"/>
  <c r="G76" i="6" s="1"/>
  <c r="J76" i="6" s="1"/>
  <c r="F77" i="6"/>
  <c r="F78" i="6"/>
  <c r="G78" i="6" s="1"/>
  <c r="J78" i="6" s="1"/>
  <c r="F79" i="6"/>
  <c r="F80" i="6"/>
  <c r="G80" i="6" s="1"/>
  <c r="J80" i="6" s="1"/>
  <c r="F81" i="6"/>
  <c r="F82" i="6"/>
  <c r="G82" i="6" s="1"/>
  <c r="J82" i="6" s="1"/>
  <c r="F83" i="6"/>
  <c r="F84" i="6"/>
  <c r="G84" i="6" s="1"/>
  <c r="J84" i="6" s="1"/>
  <c r="F85" i="6"/>
  <c r="F86" i="6"/>
  <c r="G86" i="6" s="1"/>
  <c r="J86" i="6" s="1"/>
  <c r="F87" i="6"/>
  <c r="F88" i="6"/>
  <c r="G88" i="6" s="1"/>
  <c r="J88" i="6" s="1"/>
  <c r="F62" i="6"/>
  <c r="F63" i="6"/>
  <c r="F64" i="6"/>
  <c r="F65" i="6"/>
  <c r="F66" i="6"/>
  <c r="F67" i="6"/>
  <c r="F68" i="6"/>
  <c r="F69" i="6"/>
  <c r="F70" i="6"/>
  <c r="F71" i="6"/>
  <c r="F72" i="6"/>
  <c r="F73" i="6"/>
  <c r="F20" i="6"/>
  <c r="F21" i="6"/>
  <c r="G21" i="6" s="1"/>
  <c r="J21" i="6" s="1"/>
  <c r="F22" i="6"/>
  <c r="F23" i="6"/>
  <c r="G23" i="6" s="1"/>
  <c r="J23" i="6" s="1"/>
  <c r="F24" i="6"/>
  <c r="F25" i="6"/>
  <c r="G25" i="6" s="1"/>
  <c r="J25" i="6" s="1"/>
  <c r="F26" i="6"/>
  <c r="F27" i="6"/>
  <c r="G27" i="6" s="1"/>
  <c r="J27" i="6" s="1"/>
  <c r="F28" i="6"/>
  <c r="F29" i="6"/>
  <c r="G29" i="6" s="1"/>
  <c r="J29" i="6" s="1"/>
  <c r="F30" i="6"/>
  <c r="F31" i="6"/>
  <c r="G31" i="6" s="1"/>
  <c r="J31" i="6" s="1"/>
  <c r="F32" i="6"/>
  <c r="F33" i="6"/>
  <c r="G33" i="6" s="1"/>
  <c r="J33" i="6" s="1"/>
  <c r="F34" i="6"/>
  <c r="F35" i="6"/>
  <c r="G35" i="6" s="1"/>
  <c r="J35" i="6" s="1"/>
  <c r="F36" i="6"/>
  <c r="F37" i="6"/>
  <c r="G37" i="6" s="1"/>
  <c r="J37" i="6" s="1"/>
  <c r="F38" i="6"/>
  <c r="F39" i="6"/>
  <c r="G39" i="6" s="1"/>
  <c r="J39" i="6" s="1"/>
  <c r="F40" i="6"/>
  <c r="F41" i="6"/>
  <c r="G41" i="6" s="1"/>
  <c r="J41" i="6" s="1"/>
  <c r="F42" i="6"/>
  <c r="F43" i="6"/>
  <c r="G43" i="6" s="1"/>
  <c r="J43" i="6" s="1"/>
  <c r="F44" i="6"/>
  <c r="F45" i="6"/>
  <c r="G45" i="6" s="1"/>
  <c r="J45" i="6" s="1"/>
  <c r="F46" i="6"/>
  <c r="F47" i="6"/>
  <c r="G47" i="6" s="1"/>
  <c r="J47" i="6" s="1"/>
  <c r="F48" i="6"/>
  <c r="F49" i="6"/>
  <c r="G49" i="6" s="1"/>
  <c r="J49" i="6" s="1"/>
  <c r="F50" i="6"/>
  <c r="F51" i="6"/>
  <c r="G51" i="6" s="1"/>
  <c r="J51" i="6" s="1"/>
  <c r="F52" i="6"/>
  <c r="F53" i="6"/>
  <c r="G53" i="6" s="1"/>
  <c r="J53" i="6" s="1"/>
  <c r="F54" i="6"/>
  <c r="F55" i="6"/>
  <c r="G55" i="6" s="1"/>
  <c r="J55" i="6" s="1"/>
  <c r="F56" i="6"/>
  <c r="F57" i="6"/>
  <c r="G57" i="6" s="1"/>
  <c r="J57" i="6" s="1"/>
  <c r="F58" i="6"/>
  <c r="F59" i="6"/>
  <c r="G59" i="6" s="1"/>
  <c r="J59" i="6" s="1"/>
  <c r="F60" i="6"/>
  <c r="F61" i="6"/>
  <c r="G61" i="6" s="1"/>
  <c r="J61" i="6" s="1"/>
  <c r="F13" i="6"/>
  <c r="F14" i="6"/>
  <c r="F15" i="6"/>
  <c r="F16" i="6"/>
  <c r="F17" i="6"/>
  <c r="F18" i="6"/>
  <c r="F19" i="6"/>
  <c r="I94" i="6"/>
  <c r="I95" i="6"/>
  <c r="I96" i="6"/>
  <c r="I97" i="6"/>
  <c r="K94" i="6"/>
  <c r="K95" i="6"/>
  <c r="K96" i="6"/>
  <c r="K97" i="6"/>
  <c r="I80" i="6"/>
  <c r="I81" i="6"/>
  <c r="I82" i="6"/>
  <c r="I83" i="6"/>
  <c r="I84" i="6"/>
  <c r="I85" i="6"/>
  <c r="K80" i="6"/>
  <c r="K81" i="6"/>
  <c r="K82" i="6"/>
  <c r="K83" i="6"/>
  <c r="K84" i="6"/>
  <c r="K85" i="6"/>
  <c r="I74" i="6"/>
  <c r="I75" i="6"/>
  <c r="I76" i="6"/>
  <c r="I77" i="6"/>
  <c r="I78" i="6"/>
  <c r="I79" i="6"/>
  <c r="I86" i="6"/>
  <c r="I87" i="6"/>
  <c r="I88" i="6"/>
  <c r="K74" i="6"/>
  <c r="K75" i="6"/>
  <c r="K76" i="6"/>
  <c r="K77" i="6"/>
  <c r="K78" i="6"/>
  <c r="K79" i="6"/>
  <c r="K86" i="6"/>
  <c r="K87" i="6"/>
  <c r="K88" i="6"/>
  <c r="I20" i="6"/>
  <c r="I21" i="6"/>
  <c r="I22" i="6"/>
  <c r="I23" i="6"/>
  <c r="I24" i="6"/>
  <c r="I25" i="6"/>
  <c r="I26" i="6"/>
  <c r="I27" i="6"/>
  <c r="I28" i="6"/>
  <c r="I29" i="6"/>
  <c r="I30" i="6"/>
  <c r="I31" i="6"/>
  <c r="I32" i="6"/>
  <c r="I33" i="6"/>
  <c r="I34" i="6"/>
  <c r="I35" i="6"/>
  <c r="I36" i="6"/>
  <c r="I37" i="6"/>
  <c r="I38" i="6"/>
  <c r="I39" i="6"/>
  <c r="I40" i="6"/>
  <c r="K20" i="6"/>
  <c r="K21" i="6"/>
  <c r="K22" i="6"/>
  <c r="K23" i="6"/>
  <c r="K24" i="6"/>
  <c r="K25" i="6"/>
  <c r="K26" i="6"/>
  <c r="K27" i="6"/>
  <c r="K28" i="6"/>
  <c r="K29" i="6"/>
  <c r="K30" i="6"/>
  <c r="K31" i="6"/>
  <c r="K32" i="6"/>
  <c r="K33" i="6"/>
  <c r="K34" i="6"/>
  <c r="K35" i="6"/>
  <c r="K36" i="6"/>
  <c r="K37" i="6"/>
  <c r="K38" i="6"/>
  <c r="K39" i="6"/>
  <c r="K40" i="6"/>
  <c r="I41" i="6"/>
  <c r="I42" i="6"/>
  <c r="I43" i="6"/>
  <c r="I44" i="6"/>
  <c r="I45" i="6"/>
  <c r="I46" i="6"/>
  <c r="I47" i="6"/>
  <c r="I48" i="6"/>
  <c r="I49" i="6"/>
  <c r="I50" i="6"/>
  <c r="I51" i="6"/>
  <c r="I52" i="6"/>
  <c r="I53" i="6"/>
  <c r="I54" i="6"/>
  <c r="I55" i="6"/>
  <c r="I56" i="6"/>
  <c r="I57" i="6"/>
  <c r="I58" i="6"/>
  <c r="I59" i="6"/>
  <c r="I60" i="6"/>
  <c r="I61" i="6"/>
  <c r="K41" i="6"/>
  <c r="K42" i="6"/>
  <c r="K43" i="6"/>
  <c r="K44" i="6"/>
  <c r="K45" i="6"/>
  <c r="K46" i="6"/>
  <c r="K47" i="6"/>
  <c r="K48" i="6"/>
  <c r="K49" i="6"/>
  <c r="K50" i="6"/>
  <c r="K51" i="6"/>
  <c r="K52" i="6"/>
  <c r="K53" i="6"/>
  <c r="K54" i="6"/>
  <c r="K55" i="6"/>
  <c r="K56" i="6"/>
  <c r="K57" i="6"/>
  <c r="K58" i="6"/>
  <c r="K59" i="6"/>
  <c r="K60" i="6"/>
  <c r="K61" i="6"/>
  <c r="G92" i="7"/>
  <c r="G91" i="7"/>
  <c r="D12" i="5"/>
  <c r="D13" i="5"/>
  <c r="D174" i="5"/>
  <c r="D175" i="5"/>
  <c r="D176" i="5"/>
  <c r="D177" i="5"/>
  <c r="D178" i="5"/>
  <c r="D179" i="5"/>
  <c r="D180" i="5"/>
  <c r="D181" i="5"/>
  <c r="D182" i="5"/>
  <c r="D183" i="5"/>
  <c r="D184" i="5"/>
  <c r="D185" i="5"/>
  <c r="D186" i="5"/>
  <c r="D187" i="5"/>
  <c r="D188" i="5"/>
  <c r="D189"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409" i="5"/>
  <c r="D410" i="5"/>
  <c r="D411" i="5"/>
  <c r="D412" i="5"/>
  <c r="D413" i="5"/>
  <c r="D414" i="5"/>
  <c r="D415" i="5"/>
  <c r="D416" i="5"/>
  <c r="D439" i="5"/>
  <c r="D461" i="5"/>
  <c r="D462" i="5"/>
  <c r="D463" i="5"/>
  <c r="D464" i="5"/>
  <c r="D465" i="5"/>
  <c r="D466" i="5"/>
  <c r="D467" i="5"/>
  <c r="D468" i="5"/>
  <c r="D469" i="5"/>
  <c r="D482" i="5"/>
  <c r="D483" i="5"/>
  <c r="D484" i="5"/>
  <c r="D485" i="5"/>
  <c r="D486" i="5"/>
  <c r="D494" i="5"/>
  <c r="D495" i="5"/>
  <c r="D496" i="5"/>
  <c r="D497" i="5"/>
  <c r="D498" i="5"/>
  <c r="D499" i="5"/>
  <c r="D500" i="5"/>
  <c r="C5" i="7"/>
  <c r="N46" i="10"/>
  <c r="N32" i="10"/>
  <c r="N35" i="10"/>
  <c r="N36" i="10"/>
  <c r="N37" i="10"/>
  <c r="N38" i="10"/>
  <c r="N39" i="10"/>
  <c r="N26" i="10"/>
  <c r="N27" i="10"/>
  <c r="N28" i="10"/>
  <c r="N29" i="10"/>
  <c r="N30" i="10"/>
  <c r="N19" i="10"/>
  <c r="N20" i="10"/>
  <c r="N21" i="10"/>
  <c r="N22" i="10"/>
  <c r="N23" i="10"/>
  <c r="H8" i="12"/>
  <c r="J14" i="7"/>
  <c r="J15" i="7"/>
  <c r="J16" i="7"/>
  <c r="J13" i="7"/>
  <c r="J6" i="7"/>
  <c r="J7" i="7"/>
  <c r="J8" i="7"/>
  <c r="J5" i="7"/>
  <c r="L358" i="5" l="1"/>
  <c r="M358" i="5" s="1" a="1"/>
  <c r="M358" i="5" s="1"/>
  <c r="L486" i="5"/>
  <c r="M486" i="5" s="1" a="1"/>
  <c r="M486" i="5" s="1"/>
  <c r="L415" i="5"/>
  <c r="M415" i="5" s="1" a="1"/>
  <c r="M415" i="5" s="1"/>
  <c r="L377" i="5"/>
  <c r="M377" i="5" s="1" a="1"/>
  <c r="M377" i="5" s="1"/>
  <c r="L365" i="5"/>
  <c r="M365" i="5" s="1" a="1"/>
  <c r="M365" i="5" s="1"/>
  <c r="L361" i="5"/>
  <c r="M361" i="5" s="1" a="1"/>
  <c r="M361" i="5" s="1"/>
  <c r="L349" i="5"/>
  <c r="M349" i="5" s="1" a="1"/>
  <c r="M349" i="5" s="1"/>
  <c r="L345" i="5"/>
  <c r="M345" i="5" s="1" a="1"/>
  <c r="M345" i="5" s="1"/>
  <c r="L186" i="5"/>
  <c r="M186" i="5" s="1" a="1"/>
  <c r="M186" i="5" s="1"/>
  <c r="L182" i="5"/>
  <c r="M182" i="5" s="1" a="1"/>
  <c r="M182" i="5" s="1"/>
  <c r="L463" i="5"/>
  <c r="M463" i="5" s="1" a="1"/>
  <c r="M463" i="5" s="1"/>
  <c r="L485" i="5"/>
  <c r="M485" i="5" s="1" a="1"/>
  <c r="M485" i="5" s="1"/>
  <c r="L372" i="5"/>
  <c r="M372" i="5" s="1" a="1"/>
  <c r="M372" i="5" s="1"/>
  <c r="L368" i="5"/>
  <c r="N368" i="5" s="1"/>
  <c r="L356" i="5"/>
  <c r="M356" i="5" s="1" a="1"/>
  <c r="M356" i="5" s="1"/>
  <c r="L185" i="5"/>
  <c r="M185" i="5" s="1" a="1"/>
  <c r="M185" i="5" s="1"/>
  <c r="L374" i="5"/>
  <c r="M374" i="5" s="1" a="1"/>
  <c r="M374" i="5" s="1"/>
  <c r="L496" i="5"/>
  <c r="M496" i="5" s="1" a="1"/>
  <c r="M496" i="5" s="1"/>
  <c r="L499" i="5"/>
  <c r="M499" i="5" s="1" a="1"/>
  <c r="M499" i="5" s="1"/>
  <c r="L12" i="5"/>
  <c r="M12" i="5" s="1" a="1"/>
  <c r="M12" i="5" s="1"/>
  <c r="L76" i="5"/>
  <c r="N76" i="5" s="1"/>
  <c r="L124" i="5"/>
  <c r="N124" i="5" s="1"/>
  <c r="L172" i="5"/>
  <c r="N172" i="5" s="1"/>
  <c r="L252" i="5"/>
  <c r="N252" i="5" s="1"/>
  <c r="L300" i="5"/>
  <c r="N300" i="5" s="1"/>
  <c r="L380" i="5"/>
  <c r="N380" i="5" s="1"/>
  <c r="L460" i="5"/>
  <c r="N460" i="5" s="1"/>
  <c r="L37" i="5"/>
  <c r="N37" i="5" s="1"/>
  <c r="L69" i="5"/>
  <c r="N69" i="5" s="1"/>
  <c r="L101" i="5"/>
  <c r="N101" i="5" s="1"/>
  <c r="L133" i="5"/>
  <c r="N133" i="5" s="1"/>
  <c r="L165" i="5"/>
  <c r="N165" i="5" s="1"/>
  <c r="K181" i="5" a="1"/>
  <c r="K181" i="5" s="1"/>
  <c r="L213" i="5"/>
  <c r="N213" i="5" s="1"/>
  <c r="L261" i="5"/>
  <c r="N261" i="5" s="1"/>
  <c r="L277" i="5"/>
  <c r="N277" i="5" s="1"/>
  <c r="L309" i="5"/>
  <c r="N309" i="5" s="1"/>
  <c r="L341" i="5"/>
  <c r="M341" i="5" s="1" a="1"/>
  <c r="M341" i="5" s="1"/>
  <c r="L357" i="5"/>
  <c r="N357" i="5" s="1"/>
  <c r="L389" i="5"/>
  <c r="N389" i="5" s="1"/>
  <c r="L421" i="5"/>
  <c r="N421" i="5" s="1"/>
  <c r="L453" i="5"/>
  <c r="N453" i="5" s="1"/>
  <c r="L34" i="5"/>
  <c r="N34" i="5" s="1"/>
  <c r="L66" i="5"/>
  <c r="N66" i="5" s="1"/>
  <c r="L98" i="5"/>
  <c r="N98" i="5" s="1"/>
  <c r="L130" i="5"/>
  <c r="N130" i="5" s="1"/>
  <c r="L162" i="5"/>
  <c r="N162" i="5" s="1"/>
  <c r="L194" i="5"/>
  <c r="N194" i="5" s="1"/>
  <c r="L226" i="5"/>
  <c r="N226" i="5" s="1"/>
  <c r="L258" i="5"/>
  <c r="N258" i="5" s="1"/>
  <c r="L290" i="5"/>
  <c r="N290" i="5" s="1"/>
  <c r="L322" i="5"/>
  <c r="N322" i="5" s="1"/>
  <c r="L354" i="5"/>
  <c r="M354" i="5" s="1" a="1"/>
  <c r="M354" i="5" s="1"/>
  <c r="L386" i="5"/>
  <c r="N386" i="5" s="1"/>
  <c r="L418" i="5"/>
  <c r="N418" i="5" s="1"/>
  <c r="L466" i="5"/>
  <c r="M466" i="5" s="1" a="1"/>
  <c r="M466" i="5" s="1"/>
  <c r="L498" i="5"/>
  <c r="N498" i="5" s="1"/>
  <c r="L43" i="5"/>
  <c r="N43" i="5" s="1"/>
  <c r="L75" i="5"/>
  <c r="N75" i="5" s="1"/>
  <c r="L107" i="5"/>
  <c r="N107" i="5" s="1"/>
  <c r="L139" i="5"/>
  <c r="N139" i="5" s="1"/>
  <c r="L171" i="5"/>
  <c r="N171" i="5" s="1"/>
  <c r="L203" i="5"/>
  <c r="N203" i="5" s="1"/>
  <c r="L235" i="5"/>
  <c r="N235" i="5" s="1"/>
  <c r="L267" i="5"/>
  <c r="N267" i="5" s="1"/>
  <c r="L299" i="5"/>
  <c r="N299" i="5" s="1"/>
  <c r="L331" i="5"/>
  <c r="N331" i="5" s="1"/>
  <c r="L363" i="5"/>
  <c r="M363" i="5" s="1" a="1"/>
  <c r="M363" i="5" s="1"/>
  <c r="L379" i="5"/>
  <c r="N379" i="5" s="1"/>
  <c r="L411" i="5"/>
  <c r="M411" i="5" s="1" a="1"/>
  <c r="M411" i="5" s="1"/>
  <c r="L443" i="5"/>
  <c r="N443" i="5" s="1"/>
  <c r="L475" i="5"/>
  <c r="N475" i="5" s="1"/>
  <c r="L16" i="5"/>
  <c r="N16" i="5" s="1"/>
  <c r="L32" i="5"/>
  <c r="N32" i="5" s="1"/>
  <c r="L48" i="5"/>
  <c r="N48" i="5" s="1"/>
  <c r="L64" i="5"/>
  <c r="N64" i="5" s="1"/>
  <c r="L80" i="5"/>
  <c r="N80" i="5" s="1"/>
  <c r="L96" i="5"/>
  <c r="N96" i="5" s="1"/>
  <c r="L112" i="5"/>
  <c r="N112" i="5" s="1"/>
  <c r="L128" i="5"/>
  <c r="N128" i="5" s="1"/>
  <c r="L144" i="5"/>
  <c r="N144" i="5" s="1"/>
  <c r="L160" i="5"/>
  <c r="N160" i="5" s="1"/>
  <c r="K176" i="5" a="1"/>
  <c r="K176" i="5" s="1"/>
  <c r="L192" i="5"/>
  <c r="N192" i="5" s="1"/>
  <c r="L208" i="5"/>
  <c r="N208" i="5" s="1"/>
  <c r="L224" i="5"/>
  <c r="N224" i="5" s="1"/>
  <c r="L240" i="5"/>
  <c r="N240" i="5" s="1"/>
  <c r="L256" i="5"/>
  <c r="N256" i="5" s="1"/>
  <c r="L272" i="5"/>
  <c r="N272" i="5" s="1"/>
  <c r="L288" i="5"/>
  <c r="N288" i="5" s="1"/>
  <c r="L304" i="5"/>
  <c r="N304" i="5" s="1"/>
  <c r="L320" i="5"/>
  <c r="N320" i="5" s="1"/>
  <c r="L336" i="5"/>
  <c r="N336" i="5" s="1"/>
  <c r="K352" i="5" a="1"/>
  <c r="K352" i="5" s="1"/>
  <c r="L384" i="5"/>
  <c r="N384" i="5" s="1"/>
  <c r="L400" i="5"/>
  <c r="N400" i="5" s="1"/>
  <c r="L416" i="5"/>
  <c r="M416" i="5" s="1" a="1"/>
  <c r="M416" i="5" s="1"/>
  <c r="L432" i="5"/>
  <c r="N432" i="5" s="1"/>
  <c r="L448" i="5"/>
  <c r="N448" i="5" s="1"/>
  <c r="K464" i="5" a="1"/>
  <c r="K464" i="5" s="1"/>
  <c r="L480" i="5"/>
  <c r="N480" i="5" s="1"/>
  <c r="L25" i="5"/>
  <c r="N25" i="5" s="1"/>
  <c r="L41" i="5"/>
  <c r="N41" i="5" s="1"/>
  <c r="L57" i="5"/>
  <c r="N57" i="5" s="1"/>
  <c r="L73" i="5"/>
  <c r="N73" i="5" s="1"/>
  <c r="L89" i="5"/>
  <c r="N89" i="5" s="1"/>
  <c r="L105" i="5"/>
  <c r="N105" i="5" s="1"/>
  <c r="L121" i="5"/>
  <c r="N121" i="5" s="1"/>
  <c r="L137" i="5"/>
  <c r="N137" i="5" s="1"/>
  <c r="L153" i="5"/>
  <c r="N153" i="5" s="1"/>
  <c r="L169" i="5"/>
  <c r="N169" i="5" s="1"/>
  <c r="L201" i="5"/>
  <c r="N201" i="5" s="1"/>
  <c r="L217" i="5"/>
  <c r="N217" i="5" s="1"/>
  <c r="L233" i="5"/>
  <c r="N233" i="5" s="1"/>
  <c r="L249" i="5"/>
  <c r="N249" i="5" s="1"/>
  <c r="L265" i="5"/>
  <c r="N265" i="5" s="1"/>
  <c r="L281" i="5"/>
  <c r="N281" i="5" s="1"/>
  <c r="L297" i="5"/>
  <c r="N297" i="5" s="1"/>
  <c r="L313" i="5"/>
  <c r="N313" i="5" s="1"/>
  <c r="L329" i="5"/>
  <c r="N329" i="5" s="1"/>
  <c r="L393" i="5"/>
  <c r="N393" i="5" s="1"/>
  <c r="K409" i="5" a="1"/>
  <c r="K409" i="5" s="1"/>
  <c r="L425" i="5"/>
  <c r="N425" i="5" s="1"/>
  <c r="L441" i="5"/>
  <c r="N441" i="5" s="1"/>
  <c r="L457" i="5"/>
  <c r="N457" i="5" s="1"/>
  <c r="L473" i="5"/>
  <c r="N473" i="5" s="1"/>
  <c r="L489" i="5"/>
  <c r="N489" i="5" s="1"/>
  <c r="L22" i="5"/>
  <c r="N22" i="5" s="1"/>
  <c r="L38" i="5"/>
  <c r="N38" i="5" s="1"/>
  <c r="L54" i="5"/>
  <c r="N54" i="5" s="1"/>
  <c r="L70" i="5"/>
  <c r="N70" i="5" s="1"/>
  <c r="L86" i="5"/>
  <c r="N86" i="5" s="1"/>
  <c r="L102" i="5"/>
  <c r="N102" i="5" s="1"/>
  <c r="L118" i="5"/>
  <c r="N118" i="5" s="1"/>
  <c r="L134" i="5"/>
  <c r="N134" i="5" s="1"/>
  <c r="L150" i="5"/>
  <c r="N150" i="5" s="1"/>
  <c r="L166" i="5"/>
  <c r="N166" i="5" s="1"/>
  <c r="L198" i="5"/>
  <c r="N198" i="5" s="1"/>
  <c r="L214" i="5"/>
  <c r="N214" i="5" s="1"/>
  <c r="L230" i="5"/>
  <c r="N230" i="5" s="1"/>
  <c r="L246" i="5"/>
  <c r="N246" i="5" s="1"/>
  <c r="L262" i="5"/>
  <c r="N262" i="5" s="1"/>
  <c r="L278" i="5"/>
  <c r="N278" i="5" s="1"/>
  <c r="L294" i="5"/>
  <c r="N294" i="5" s="1"/>
  <c r="L310" i="5"/>
  <c r="N310" i="5" s="1"/>
  <c r="L326" i="5"/>
  <c r="N326" i="5" s="1"/>
  <c r="L342" i="5"/>
  <c r="M342" i="5" s="1" a="1"/>
  <c r="M342" i="5" s="1"/>
  <c r="L390" i="5"/>
  <c r="N390" i="5" s="1"/>
  <c r="L406" i="5"/>
  <c r="N406" i="5" s="1"/>
  <c r="L422" i="5"/>
  <c r="N422" i="5" s="1"/>
  <c r="L438" i="5"/>
  <c r="N438" i="5" s="1"/>
  <c r="L454" i="5"/>
  <c r="N454" i="5" s="1"/>
  <c r="L470" i="5"/>
  <c r="N470" i="5" s="1"/>
  <c r="L15" i="5"/>
  <c r="N15" i="5" s="1"/>
  <c r="L31" i="5"/>
  <c r="N31" i="5" s="1"/>
  <c r="L47" i="5"/>
  <c r="N47" i="5" s="1"/>
  <c r="L63" i="5"/>
  <c r="N63" i="5" s="1"/>
  <c r="L79" i="5"/>
  <c r="N79" i="5" s="1"/>
  <c r="L95" i="5"/>
  <c r="N95" i="5" s="1"/>
  <c r="L111" i="5"/>
  <c r="N111" i="5" s="1"/>
  <c r="L127" i="5"/>
  <c r="N127" i="5" s="1"/>
  <c r="L143" i="5"/>
  <c r="N143" i="5" s="1"/>
  <c r="L159" i="5"/>
  <c r="N159" i="5" s="1"/>
  <c r="L175" i="5"/>
  <c r="N175" i="5" s="1"/>
  <c r="L191" i="5"/>
  <c r="N191" i="5" s="1"/>
  <c r="L207" i="5"/>
  <c r="N207" i="5" s="1"/>
  <c r="L223" i="5"/>
  <c r="N223" i="5" s="1"/>
  <c r="L239" i="5"/>
  <c r="N239" i="5" s="1"/>
  <c r="L255" i="5"/>
  <c r="N255" i="5" s="1"/>
  <c r="L271" i="5"/>
  <c r="N271" i="5" s="1"/>
  <c r="L287" i="5"/>
  <c r="N287" i="5" s="1"/>
  <c r="L303" i="5"/>
  <c r="N303" i="5" s="1"/>
  <c r="L319" i="5"/>
  <c r="N319" i="5" s="1"/>
  <c r="L335" i="5"/>
  <c r="N335" i="5" s="1"/>
  <c r="K351" i="5" a="1"/>
  <c r="K351" i="5" s="1"/>
  <c r="K367" i="5" a="1"/>
  <c r="K367" i="5" s="1"/>
  <c r="L383" i="5"/>
  <c r="N383" i="5" s="1"/>
  <c r="L399" i="5"/>
  <c r="N399" i="5" s="1"/>
  <c r="L431" i="5"/>
  <c r="N431" i="5" s="1"/>
  <c r="L447" i="5"/>
  <c r="N447" i="5" s="1"/>
  <c r="L479" i="5"/>
  <c r="N479" i="5" s="1"/>
  <c r="K495" i="5" a="1"/>
  <c r="K495" i="5" s="1"/>
  <c r="L44" i="5"/>
  <c r="N44" i="5" s="1"/>
  <c r="L92" i="5"/>
  <c r="N92" i="5" s="1"/>
  <c r="L140" i="5"/>
  <c r="N140" i="5" s="1"/>
  <c r="L188" i="5"/>
  <c r="M188" i="5" s="1" a="1"/>
  <c r="M188" i="5" s="1"/>
  <c r="L220" i="5"/>
  <c r="N220" i="5" s="1"/>
  <c r="L268" i="5"/>
  <c r="N268" i="5" s="1"/>
  <c r="L316" i="5"/>
  <c r="N316" i="5" s="1"/>
  <c r="K364" i="5" a="1"/>
  <c r="K364" i="5" s="1"/>
  <c r="L396" i="5"/>
  <c r="N396" i="5" s="1"/>
  <c r="L428" i="5"/>
  <c r="N428" i="5" s="1"/>
  <c r="L476" i="5"/>
  <c r="N476" i="5" s="1"/>
  <c r="L245" i="5"/>
  <c r="N245" i="5" s="1"/>
  <c r="N374" i="5"/>
  <c r="N358" i="5"/>
  <c r="N354" i="5"/>
  <c r="L20" i="5"/>
  <c r="N20" i="5" s="1"/>
  <c r="L36" i="5"/>
  <c r="N36" i="5" s="1"/>
  <c r="L52" i="5"/>
  <c r="N52" i="5" s="1"/>
  <c r="L68" i="5"/>
  <c r="N68" i="5" s="1"/>
  <c r="L84" i="5"/>
  <c r="N84" i="5" s="1"/>
  <c r="L100" i="5"/>
  <c r="N100" i="5" s="1"/>
  <c r="L116" i="5"/>
  <c r="N116" i="5" s="1"/>
  <c r="L132" i="5"/>
  <c r="N132" i="5" s="1"/>
  <c r="L148" i="5"/>
  <c r="N148" i="5" s="1"/>
  <c r="L164" i="5"/>
  <c r="N164" i="5" s="1"/>
  <c r="K180" i="5" a="1"/>
  <c r="K180" i="5" s="1"/>
  <c r="L196" i="5"/>
  <c r="N196" i="5" s="1"/>
  <c r="L212" i="5"/>
  <c r="N212" i="5" s="1"/>
  <c r="L228" i="5"/>
  <c r="N228" i="5" s="1"/>
  <c r="L244" i="5"/>
  <c r="N244" i="5" s="1"/>
  <c r="L260" i="5"/>
  <c r="N260" i="5" s="1"/>
  <c r="L276" i="5"/>
  <c r="N276" i="5" s="1"/>
  <c r="L292" i="5"/>
  <c r="N292" i="5" s="1"/>
  <c r="L308" i="5"/>
  <c r="N308" i="5" s="1"/>
  <c r="L324" i="5"/>
  <c r="N324" i="5" s="1"/>
  <c r="K340" i="5" a="1"/>
  <c r="K340" i="5" s="1"/>
  <c r="L388" i="5"/>
  <c r="N388" i="5" s="1"/>
  <c r="L404" i="5"/>
  <c r="N404" i="5" s="1"/>
  <c r="L420" i="5"/>
  <c r="N420" i="5" s="1"/>
  <c r="L436" i="5"/>
  <c r="N436" i="5" s="1"/>
  <c r="L452" i="5"/>
  <c r="N452" i="5" s="1"/>
  <c r="K468" i="5" a="1"/>
  <c r="K468" i="5" s="1"/>
  <c r="K484" i="5" a="1"/>
  <c r="K484" i="5" s="1"/>
  <c r="K500" i="5" a="1"/>
  <c r="K500" i="5" s="1"/>
  <c r="K13" i="5" a="1"/>
  <c r="K13" i="5" s="1"/>
  <c r="L29" i="5"/>
  <c r="N29" i="5" s="1"/>
  <c r="L45" i="5"/>
  <c r="N45" i="5" s="1"/>
  <c r="L61" i="5"/>
  <c r="N61" i="5" s="1"/>
  <c r="L77" i="5"/>
  <c r="N77" i="5" s="1"/>
  <c r="L93" i="5"/>
  <c r="N93" i="5" s="1"/>
  <c r="L109" i="5"/>
  <c r="N109" i="5" s="1"/>
  <c r="L125" i="5"/>
  <c r="N125" i="5" s="1"/>
  <c r="L141" i="5"/>
  <c r="N141" i="5" s="1"/>
  <c r="L157" i="5"/>
  <c r="N157" i="5" s="1"/>
  <c r="L173" i="5"/>
  <c r="N173" i="5" s="1"/>
  <c r="K189" i="5" a="1"/>
  <c r="K189" i="5" s="1"/>
  <c r="L205" i="5"/>
  <c r="N205" i="5" s="1"/>
  <c r="L221" i="5"/>
  <c r="N221" i="5" s="1"/>
  <c r="L237" i="5"/>
  <c r="N237" i="5" s="1"/>
  <c r="L253" i="5"/>
  <c r="N253" i="5" s="1"/>
  <c r="L269" i="5"/>
  <c r="N269" i="5" s="1"/>
  <c r="L285" i="5"/>
  <c r="N285" i="5" s="1"/>
  <c r="L301" i="5"/>
  <c r="N301" i="5" s="1"/>
  <c r="L317" i="5"/>
  <c r="N317" i="5" s="1"/>
  <c r="L333" i="5"/>
  <c r="N333" i="5" s="1"/>
  <c r="L381" i="5"/>
  <c r="N381" i="5" s="1"/>
  <c r="L397" i="5"/>
  <c r="N397" i="5" s="1"/>
  <c r="K413" i="5" a="1"/>
  <c r="K413" i="5" s="1"/>
  <c r="L429" i="5"/>
  <c r="N429" i="5" s="1"/>
  <c r="L445" i="5"/>
  <c r="N445" i="5" s="1"/>
  <c r="K461" i="5" a="1"/>
  <c r="K461" i="5" s="1"/>
  <c r="L477" i="5"/>
  <c r="N477" i="5" s="1"/>
  <c r="L493" i="5"/>
  <c r="N493" i="5" s="1"/>
  <c r="L26" i="5"/>
  <c r="N26" i="5" s="1"/>
  <c r="L42" i="5"/>
  <c r="N42" i="5" s="1"/>
  <c r="L58" i="5"/>
  <c r="N58" i="5" s="1"/>
  <c r="L74" i="5"/>
  <c r="N74" i="5" s="1"/>
  <c r="L90" i="5"/>
  <c r="N90" i="5" s="1"/>
  <c r="L106" i="5"/>
  <c r="N106" i="5" s="1"/>
  <c r="L122" i="5"/>
  <c r="N122" i="5" s="1"/>
  <c r="L138" i="5"/>
  <c r="N138" i="5" s="1"/>
  <c r="L154" i="5"/>
  <c r="N154" i="5" s="1"/>
  <c r="L170" i="5"/>
  <c r="N170" i="5" s="1"/>
  <c r="L202" i="5"/>
  <c r="N202" i="5" s="1"/>
  <c r="L218" i="5"/>
  <c r="N218" i="5" s="1"/>
  <c r="L234" i="5"/>
  <c r="N234" i="5" s="1"/>
  <c r="L250" i="5"/>
  <c r="N250" i="5" s="1"/>
  <c r="L266" i="5"/>
  <c r="N266" i="5" s="1"/>
  <c r="L282" i="5"/>
  <c r="N282" i="5" s="1"/>
  <c r="L298" i="5"/>
  <c r="N298" i="5" s="1"/>
  <c r="L314" i="5"/>
  <c r="N314" i="5" s="1"/>
  <c r="L330" i="5"/>
  <c r="N330" i="5" s="1"/>
  <c r="K346" i="5" a="1"/>
  <c r="K346" i="5" s="1"/>
  <c r="K362" i="5" a="1"/>
  <c r="K362" i="5" s="1"/>
  <c r="K378" i="5" a="1"/>
  <c r="K378" i="5" s="1"/>
  <c r="L394" i="5"/>
  <c r="N394" i="5" s="1"/>
  <c r="K410" i="5" a="1"/>
  <c r="K410" i="5" s="1"/>
  <c r="L426" i="5"/>
  <c r="N426" i="5" s="1"/>
  <c r="L442" i="5"/>
  <c r="N442" i="5" s="1"/>
  <c r="L458" i="5"/>
  <c r="N458" i="5" s="1"/>
  <c r="L474" i="5"/>
  <c r="N474" i="5" s="1"/>
  <c r="L490" i="5"/>
  <c r="N490" i="5" s="1"/>
  <c r="L19" i="5"/>
  <c r="N19" i="5" s="1"/>
  <c r="L35" i="5"/>
  <c r="N35" i="5" s="1"/>
  <c r="L51" i="5"/>
  <c r="N51" i="5" s="1"/>
  <c r="L67" i="5"/>
  <c r="N67" i="5" s="1"/>
  <c r="L83" i="5"/>
  <c r="N83" i="5" s="1"/>
  <c r="L99" i="5"/>
  <c r="N99" i="5" s="1"/>
  <c r="L115" i="5"/>
  <c r="N115" i="5" s="1"/>
  <c r="L131" i="5"/>
  <c r="N131" i="5" s="1"/>
  <c r="L147" i="5"/>
  <c r="N147" i="5" s="1"/>
  <c r="L163" i="5"/>
  <c r="N163" i="5" s="1"/>
  <c r="K179" i="5" a="1"/>
  <c r="K179" i="5" s="1"/>
  <c r="L195" i="5"/>
  <c r="N195" i="5" s="1"/>
  <c r="L211" i="5"/>
  <c r="N211" i="5" s="1"/>
  <c r="L227" i="5"/>
  <c r="N227" i="5" s="1"/>
  <c r="L243" i="5"/>
  <c r="N243" i="5" s="1"/>
  <c r="L259" i="5"/>
  <c r="N259" i="5" s="1"/>
  <c r="L275" i="5"/>
  <c r="N275" i="5" s="1"/>
  <c r="L291" i="5"/>
  <c r="N291" i="5" s="1"/>
  <c r="L307" i="5"/>
  <c r="N307" i="5" s="1"/>
  <c r="L323" i="5"/>
  <c r="N323" i="5" s="1"/>
  <c r="K339" i="5" a="1"/>
  <c r="K339" i="5" s="1"/>
  <c r="K355" i="5" a="1"/>
  <c r="K355" i="5" s="1"/>
  <c r="K371" i="5" a="1"/>
  <c r="K371" i="5" s="1"/>
  <c r="L387" i="5"/>
  <c r="N387" i="5" s="1"/>
  <c r="L403" i="5"/>
  <c r="N403" i="5" s="1"/>
  <c r="L419" i="5"/>
  <c r="N419" i="5" s="1"/>
  <c r="L435" i="5"/>
  <c r="N435" i="5" s="1"/>
  <c r="L451" i="5"/>
  <c r="N451" i="5" s="1"/>
  <c r="K467" i="5" a="1"/>
  <c r="K467" i="5" s="1"/>
  <c r="K483" i="5" a="1"/>
  <c r="K483" i="5" s="1"/>
  <c r="N372" i="5"/>
  <c r="L28" i="5"/>
  <c r="N28" i="5" s="1"/>
  <c r="L60" i="5"/>
  <c r="N60" i="5" s="1"/>
  <c r="L108" i="5"/>
  <c r="N108" i="5" s="1"/>
  <c r="L156" i="5"/>
  <c r="N156" i="5" s="1"/>
  <c r="L204" i="5"/>
  <c r="N204" i="5" s="1"/>
  <c r="L236" i="5"/>
  <c r="N236" i="5" s="1"/>
  <c r="L284" i="5"/>
  <c r="N284" i="5" s="1"/>
  <c r="L332" i="5"/>
  <c r="N332" i="5" s="1"/>
  <c r="K348" i="5" a="1"/>
  <c r="K348" i="5" s="1"/>
  <c r="L412" i="5"/>
  <c r="N412" i="5" s="1"/>
  <c r="L444" i="5"/>
  <c r="N444" i="5" s="1"/>
  <c r="L492" i="5"/>
  <c r="N492" i="5" s="1"/>
  <c r="L21" i="5"/>
  <c r="N21" i="5" s="1"/>
  <c r="L53" i="5"/>
  <c r="N53" i="5" s="1"/>
  <c r="L85" i="5"/>
  <c r="N85" i="5" s="1"/>
  <c r="L117" i="5"/>
  <c r="N117" i="5" s="1"/>
  <c r="L149" i="5"/>
  <c r="N149" i="5" s="1"/>
  <c r="L197" i="5"/>
  <c r="N197" i="5" s="1"/>
  <c r="L229" i="5"/>
  <c r="N229" i="5" s="1"/>
  <c r="L293" i="5"/>
  <c r="N293" i="5" s="1"/>
  <c r="L325" i="5"/>
  <c r="N325" i="5" s="1"/>
  <c r="L373" i="5"/>
  <c r="N373" i="5" s="1"/>
  <c r="L405" i="5"/>
  <c r="N405" i="5" s="1"/>
  <c r="L437" i="5"/>
  <c r="N437" i="5" s="1"/>
  <c r="K469" i="5" a="1"/>
  <c r="K469" i="5" s="1"/>
  <c r="L18" i="5"/>
  <c r="N18" i="5" s="1"/>
  <c r="L50" i="5"/>
  <c r="N50" i="5" s="1"/>
  <c r="L82" i="5"/>
  <c r="N82" i="5" s="1"/>
  <c r="L114" i="5"/>
  <c r="N114" i="5" s="1"/>
  <c r="L146" i="5"/>
  <c r="N146" i="5" s="1"/>
  <c r="L178" i="5"/>
  <c r="M178" i="5" s="1" a="1"/>
  <c r="M178" i="5" s="1"/>
  <c r="L210" i="5"/>
  <c r="N210" i="5" s="1"/>
  <c r="L242" i="5"/>
  <c r="N242" i="5" s="1"/>
  <c r="L274" i="5"/>
  <c r="N274" i="5" s="1"/>
  <c r="L306" i="5"/>
  <c r="N306" i="5" s="1"/>
  <c r="L338" i="5"/>
  <c r="N338" i="5" s="1"/>
  <c r="L370" i="5"/>
  <c r="N370" i="5" s="1"/>
  <c r="L402" i="5"/>
  <c r="N402" i="5" s="1"/>
  <c r="L434" i="5"/>
  <c r="N434" i="5" s="1"/>
  <c r="L450" i="5"/>
  <c r="N450" i="5" s="1"/>
  <c r="L482" i="5"/>
  <c r="M482" i="5" s="1" a="1"/>
  <c r="M482" i="5" s="1"/>
  <c r="L27" i="5"/>
  <c r="N27" i="5" s="1"/>
  <c r="L59" i="5"/>
  <c r="N59" i="5" s="1"/>
  <c r="L91" i="5"/>
  <c r="N91" i="5" s="1"/>
  <c r="L123" i="5"/>
  <c r="N123" i="5" s="1"/>
  <c r="L155" i="5"/>
  <c r="N155" i="5" s="1"/>
  <c r="L187" i="5"/>
  <c r="N187" i="5" s="1"/>
  <c r="L219" i="5"/>
  <c r="N219" i="5" s="1"/>
  <c r="L251" i="5"/>
  <c r="N251" i="5" s="1"/>
  <c r="L283" i="5"/>
  <c r="N283" i="5" s="1"/>
  <c r="L315" i="5"/>
  <c r="N315" i="5" s="1"/>
  <c r="L347" i="5"/>
  <c r="N347" i="5" s="1"/>
  <c r="L395" i="5"/>
  <c r="N395" i="5" s="1"/>
  <c r="L427" i="5"/>
  <c r="N427" i="5" s="1"/>
  <c r="L459" i="5"/>
  <c r="N459" i="5" s="1"/>
  <c r="L491" i="5"/>
  <c r="N491" i="5" s="1"/>
  <c r="N486" i="5"/>
  <c r="N365" i="5"/>
  <c r="N361" i="5"/>
  <c r="N186" i="5"/>
  <c r="N182" i="5"/>
  <c r="L24" i="5"/>
  <c r="N24" i="5" s="1"/>
  <c r="L40" i="5"/>
  <c r="N40" i="5" s="1"/>
  <c r="L56" i="5"/>
  <c r="N56" i="5" s="1"/>
  <c r="L72" i="5"/>
  <c r="N72" i="5" s="1"/>
  <c r="L88" i="5"/>
  <c r="N88" i="5" s="1"/>
  <c r="L104" i="5"/>
  <c r="N104" i="5" s="1"/>
  <c r="L120" i="5"/>
  <c r="N120" i="5" s="1"/>
  <c r="L136" i="5"/>
  <c r="N136" i="5" s="1"/>
  <c r="L152" i="5"/>
  <c r="N152" i="5" s="1"/>
  <c r="L168" i="5"/>
  <c r="N168" i="5" s="1"/>
  <c r="K184" i="5" a="1"/>
  <c r="K184" i="5" s="1"/>
  <c r="L200" i="5"/>
  <c r="N200" i="5" s="1"/>
  <c r="L216" i="5"/>
  <c r="N216" i="5" s="1"/>
  <c r="L232" i="5"/>
  <c r="N232" i="5" s="1"/>
  <c r="L248" i="5"/>
  <c r="N248" i="5" s="1"/>
  <c r="L264" i="5"/>
  <c r="N264" i="5" s="1"/>
  <c r="L280" i="5"/>
  <c r="N280" i="5" s="1"/>
  <c r="L296" i="5"/>
  <c r="N296" i="5" s="1"/>
  <c r="L312" i="5"/>
  <c r="N312" i="5" s="1"/>
  <c r="L328" i="5"/>
  <c r="N328" i="5" s="1"/>
  <c r="K344" i="5" a="1"/>
  <c r="K344" i="5" s="1"/>
  <c r="K360" i="5" a="1"/>
  <c r="K360" i="5" s="1"/>
  <c r="K376" i="5" a="1"/>
  <c r="K376" i="5" s="1"/>
  <c r="L392" i="5"/>
  <c r="N392" i="5" s="1"/>
  <c r="L408" i="5"/>
  <c r="N408" i="5" s="1"/>
  <c r="L424" i="5"/>
  <c r="N424" i="5" s="1"/>
  <c r="L440" i="5"/>
  <c r="N440" i="5" s="1"/>
  <c r="L456" i="5"/>
  <c r="N456" i="5" s="1"/>
  <c r="L472" i="5"/>
  <c r="N472" i="5" s="1"/>
  <c r="L488" i="5"/>
  <c r="N488" i="5" s="1"/>
  <c r="L17" i="5"/>
  <c r="N17" i="5" s="1"/>
  <c r="L33" i="5"/>
  <c r="N33" i="5" s="1"/>
  <c r="L49" i="5"/>
  <c r="N49" i="5" s="1"/>
  <c r="L65" i="5"/>
  <c r="N65" i="5" s="1"/>
  <c r="L81" i="5"/>
  <c r="N81" i="5" s="1"/>
  <c r="L97" i="5"/>
  <c r="N97" i="5" s="1"/>
  <c r="L113" i="5"/>
  <c r="N113" i="5" s="1"/>
  <c r="L129" i="5"/>
  <c r="N129" i="5" s="1"/>
  <c r="L145" i="5"/>
  <c r="N145" i="5" s="1"/>
  <c r="L161" i="5"/>
  <c r="N161" i="5" s="1"/>
  <c r="K177" i="5" a="1"/>
  <c r="K177" i="5" s="1"/>
  <c r="L193" i="5"/>
  <c r="N193" i="5" s="1"/>
  <c r="L209" i="5"/>
  <c r="N209" i="5" s="1"/>
  <c r="L225" i="5"/>
  <c r="N225" i="5" s="1"/>
  <c r="L241" i="5"/>
  <c r="N241" i="5" s="1"/>
  <c r="L257" i="5"/>
  <c r="N257" i="5" s="1"/>
  <c r="L273" i="5"/>
  <c r="N273" i="5" s="1"/>
  <c r="L289" i="5"/>
  <c r="N289" i="5" s="1"/>
  <c r="L305" i="5"/>
  <c r="N305" i="5" s="1"/>
  <c r="L321" i="5"/>
  <c r="N321" i="5" s="1"/>
  <c r="K337" i="5" a="1"/>
  <c r="K337" i="5" s="1"/>
  <c r="K353" i="5" a="1"/>
  <c r="K353" i="5" s="1"/>
  <c r="K369" i="5" a="1"/>
  <c r="K369" i="5" s="1"/>
  <c r="L385" i="5"/>
  <c r="N385" i="5" s="1"/>
  <c r="L401" i="5"/>
  <c r="N401" i="5" s="1"/>
  <c r="L417" i="5"/>
  <c r="N417" i="5" s="1"/>
  <c r="L433" i="5"/>
  <c r="N433" i="5" s="1"/>
  <c r="L449" i="5"/>
  <c r="N449" i="5" s="1"/>
  <c r="K465" i="5" a="1"/>
  <c r="K465" i="5" s="1"/>
  <c r="L481" i="5"/>
  <c r="N481" i="5" s="1"/>
  <c r="K497" i="5" a="1"/>
  <c r="K497" i="5" s="1"/>
  <c r="L14" i="5"/>
  <c r="N14" i="5" s="1"/>
  <c r="L30" i="5"/>
  <c r="N30" i="5" s="1"/>
  <c r="L46" i="5"/>
  <c r="N46" i="5" s="1"/>
  <c r="L62" i="5"/>
  <c r="N62" i="5" s="1"/>
  <c r="L78" i="5"/>
  <c r="N78" i="5" s="1"/>
  <c r="L94" i="5"/>
  <c r="N94" i="5" s="1"/>
  <c r="L110" i="5"/>
  <c r="N110" i="5" s="1"/>
  <c r="L126" i="5"/>
  <c r="N126" i="5" s="1"/>
  <c r="L142" i="5"/>
  <c r="N142" i="5" s="1"/>
  <c r="L158" i="5"/>
  <c r="N158" i="5" s="1"/>
  <c r="K174" i="5" a="1"/>
  <c r="K174" i="5" s="1"/>
  <c r="L190" i="5"/>
  <c r="N190" i="5" s="1"/>
  <c r="L206" i="5"/>
  <c r="N206" i="5" s="1"/>
  <c r="L222" i="5"/>
  <c r="N222" i="5" s="1"/>
  <c r="L238" i="5"/>
  <c r="N238" i="5" s="1"/>
  <c r="L254" i="5"/>
  <c r="N254" i="5" s="1"/>
  <c r="L270" i="5"/>
  <c r="N270" i="5" s="1"/>
  <c r="L286" i="5"/>
  <c r="N286" i="5" s="1"/>
  <c r="L302" i="5"/>
  <c r="N302" i="5" s="1"/>
  <c r="L318" i="5"/>
  <c r="N318" i="5" s="1"/>
  <c r="L334" i="5"/>
  <c r="N334" i="5" s="1"/>
  <c r="K350" i="5" a="1"/>
  <c r="K350" i="5" s="1"/>
  <c r="K366" i="5" a="1"/>
  <c r="K366" i="5" s="1"/>
  <c r="L382" i="5"/>
  <c r="N382" i="5" s="1"/>
  <c r="L398" i="5"/>
  <c r="N398" i="5" s="1"/>
  <c r="K414" i="5" a="1"/>
  <c r="K414" i="5" s="1"/>
  <c r="L430" i="5"/>
  <c r="N430" i="5" s="1"/>
  <c r="L446" i="5"/>
  <c r="N446" i="5" s="1"/>
  <c r="K462" i="5" a="1"/>
  <c r="K462" i="5" s="1"/>
  <c r="L478" i="5"/>
  <c r="N478" i="5" s="1"/>
  <c r="K494" i="5" a="1"/>
  <c r="K494" i="5" s="1"/>
  <c r="L23" i="5"/>
  <c r="N23" i="5" s="1"/>
  <c r="L39" i="5"/>
  <c r="N39" i="5" s="1"/>
  <c r="L55" i="5"/>
  <c r="N55" i="5" s="1"/>
  <c r="L71" i="5"/>
  <c r="N71" i="5" s="1"/>
  <c r="L87" i="5"/>
  <c r="N87" i="5" s="1"/>
  <c r="L103" i="5"/>
  <c r="N103" i="5" s="1"/>
  <c r="L119" i="5"/>
  <c r="N119" i="5" s="1"/>
  <c r="L135" i="5"/>
  <c r="N135" i="5" s="1"/>
  <c r="L151" i="5"/>
  <c r="N151" i="5" s="1"/>
  <c r="L167" i="5"/>
  <c r="N167" i="5" s="1"/>
  <c r="K183" i="5" a="1"/>
  <c r="K183" i="5" s="1"/>
  <c r="L199" i="5"/>
  <c r="N199" i="5" s="1"/>
  <c r="L215" i="5"/>
  <c r="N215" i="5" s="1"/>
  <c r="L231" i="5"/>
  <c r="N231" i="5" s="1"/>
  <c r="L247" i="5"/>
  <c r="N247" i="5" s="1"/>
  <c r="L263" i="5"/>
  <c r="N263" i="5" s="1"/>
  <c r="L279" i="5"/>
  <c r="N279" i="5" s="1"/>
  <c r="L295" i="5"/>
  <c r="N295" i="5" s="1"/>
  <c r="L311" i="5"/>
  <c r="N311" i="5" s="1"/>
  <c r="L327" i="5"/>
  <c r="N327" i="5" s="1"/>
  <c r="K343" i="5" a="1"/>
  <c r="K343" i="5" s="1"/>
  <c r="K359" i="5" a="1"/>
  <c r="K359" i="5" s="1"/>
  <c r="K375" i="5" a="1"/>
  <c r="K375" i="5" s="1"/>
  <c r="L391" i="5"/>
  <c r="N391" i="5" s="1"/>
  <c r="L407" i="5"/>
  <c r="N407" i="5" s="1"/>
  <c r="L423" i="5"/>
  <c r="N423" i="5" s="1"/>
  <c r="K439" i="5" a="1"/>
  <c r="K439" i="5" s="1"/>
  <c r="L455" i="5"/>
  <c r="N455" i="5" s="1"/>
  <c r="L471" i="5"/>
  <c r="N471" i="5" s="1"/>
  <c r="L487" i="5"/>
  <c r="N487" i="5" s="1"/>
  <c r="L36" i="7"/>
  <c r="P75" i="11"/>
  <c r="P90" i="11"/>
  <c r="P86" i="11"/>
  <c r="P43" i="11"/>
  <c r="P65" i="11"/>
  <c r="P77" i="11"/>
  <c r="P79" i="11"/>
  <c r="P69" i="11"/>
  <c r="P71" i="11"/>
  <c r="P73" i="11"/>
  <c r="P66" i="11"/>
  <c r="P67" i="11"/>
  <c r="P92" i="11"/>
  <c r="P84" i="11"/>
  <c r="P60" i="11"/>
  <c r="P76" i="11"/>
  <c r="P72" i="11"/>
  <c r="P68" i="11"/>
  <c r="P64" i="11"/>
  <c r="P63" i="11"/>
  <c r="P59" i="11"/>
  <c r="P91" i="11"/>
  <c r="P93" i="11"/>
  <c r="P89" i="11"/>
  <c r="P78" i="11"/>
  <c r="P51" i="11"/>
  <c r="P87" i="11"/>
  <c r="P47" i="11"/>
  <c r="P39" i="11"/>
  <c r="P85" i="11"/>
  <c r="P46" i="11"/>
  <c r="P58" i="11"/>
  <c r="P35" i="11"/>
  <c r="P50" i="11"/>
  <c r="P81" i="11"/>
  <c r="P61" i="11"/>
  <c r="P57" i="11"/>
  <c r="P53" i="11"/>
  <c r="P49" i="11"/>
  <c r="P41" i="11"/>
  <c r="P48" i="11"/>
  <c r="P40" i="11"/>
  <c r="P45" i="11"/>
  <c r="P37" i="11"/>
  <c r="P52" i="11"/>
  <c r="P44" i="11"/>
  <c r="P42" i="11"/>
  <c r="P38" i="11"/>
  <c r="P33" i="11"/>
  <c r="P34" i="11"/>
  <c r="P36" i="11"/>
  <c r="H13" i="11"/>
  <c r="K13" i="11" s="1"/>
  <c r="I13" i="11"/>
  <c r="L13" i="11" s="1"/>
  <c r="J13" i="11"/>
  <c r="M13" i="11" s="1"/>
  <c r="R13" i="11"/>
  <c r="H14" i="11"/>
  <c r="K14" i="11" s="1"/>
  <c r="I14" i="11"/>
  <c r="L14" i="11" s="1"/>
  <c r="J14" i="11"/>
  <c r="M15" i="11" s="1"/>
  <c r="R14" i="11"/>
  <c r="H15" i="11"/>
  <c r="K15" i="11" s="1"/>
  <c r="I15" i="11"/>
  <c r="L15" i="11" s="1"/>
  <c r="J15" i="11"/>
  <c r="M16" i="11" s="1"/>
  <c r="R15" i="11"/>
  <c r="H16" i="11"/>
  <c r="K16" i="11" s="1"/>
  <c r="I16" i="11"/>
  <c r="L16" i="11" s="1"/>
  <c r="J16" i="11"/>
  <c r="M17" i="11" s="1"/>
  <c r="R16" i="11"/>
  <c r="H17" i="11"/>
  <c r="K17" i="11" s="1"/>
  <c r="I17" i="11"/>
  <c r="L17" i="11" s="1"/>
  <c r="J17" i="11"/>
  <c r="M18" i="11" s="1"/>
  <c r="R17" i="11"/>
  <c r="H18" i="11"/>
  <c r="K18" i="11" s="1"/>
  <c r="I18" i="11"/>
  <c r="L18" i="11" s="1"/>
  <c r="J18" i="11"/>
  <c r="M19" i="11" s="1"/>
  <c r="R18" i="11"/>
  <c r="H19" i="11"/>
  <c r="K19" i="11" s="1"/>
  <c r="I19" i="11"/>
  <c r="L19" i="11" s="1"/>
  <c r="J19" i="11"/>
  <c r="M20" i="11" s="1"/>
  <c r="R19" i="11"/>
  <c r="H20" i="11"/>
  <c r="K20" i="11" s="1"/>
  <c r="I20" i="11"/>
  <c r="L20" i="11" s="1"/>
  <c r="J20" i="11"/>
  <c r="M21" i="11" s="1"/>
  <c r="R20" i="11"/>
  <c r="H21" i="11"/>
  <c r="K21" i="11" s="1"/>
  <c r="I21" i="11"/>
  <c r="L21" i="11" s="1"/>
  <c r="J21" i="11"/>
  <c r="M22" i="11" s="1"/>
  <c r="R21" i="11"/>
  <c r="H22" i="11"/>
  <c r="K22" i="11" s="1"/>
  <c r="I22" i="11"/>
  <c r="L22" i="11" s="1"/>
  <c r="J22" i="11"/>
  <c r="M23" i="11" s="1"/>
  <c r="R22" i="11"/>
  <c r="H23" i="11"/>
  <c r="K23" i="11" s="1"/>
  <c r="I23" i="11"/>
  <c r="L23" i="11" s="1"/>
  <c r="J23" i="11"/>
  <c r="M24" i="11" s="1"/>
  <c r="R23" i="11"/>
  <c r="H24" i="11"/>
  <c r="K24" i="11" s="1"/>
  <c r="I24" i="11"/>
  <c r="L24" i="11" s="1"/>
  <c r="J24" i="11"/>
  <c r="M25" i="11" s="1"/>
  <c r="R24" i="11"/>
  <c r="H25" i="11"/>
  <c r="K25" i="11" s="1"/>
  <c r="I25" i="11"/>
  <c r="L25" i="11" s="1"/>
  <c r="J25" i="11"/>
  <c r="M26" i="11" s="1"/>
  <c r="R25" i="11"/>
  <c r="H26" i="11"/>
  <c r="K26" i="11" s="1"/>
  <c r="I26" i="11"/>
  <c r="L26" i="11" s="1"/>
  <c r="J26" i="11"/>
  <c r="M27" i="11" s="1"/>
  <c r="R26" i="11"/>
  <c r="H27" i="11"/>
  <c r="K27" i="11" s="1"/>
  <c r="I27" i="11"/>
  <c r="L27" i="11" s="1"/>
  <c r="J27" i="11"/>
  <c r="M28" i="11" s="1"/>
  <c r="R27" i="11"/>
  <c r="H28" i="11"/>
  <c r="K28" i="11" s="1"/>
  <c r="I28" i="11"/>
  <c r="L28" i="11" s="1"/>
  <c r="J28" i="11"/>
  <c r="M29" i="11" s="1"/>
  <c r="R28" i="11"/>
  <c r="H29" i="11"/>
  <c r="K29" i="11" s="1"/>
  <c r="I29" i="11"/>
  <c r="L29" i="11" s="1"/>
  <c r="J29" i="11"/>
  <c r="M30" i="11" s="1"/>
  <c r="R29" i="11"/>
  <c r="H82" i="11"/>
  <c r="K82" i="11" s="1"/>
  <c r="I82" i="11"/>
  <c r="L82" i="11" s="1"/>
  <c r="J82" i="11"/>
  <c r="M83" i="11" s="1"/>
  <c r="R82" i="11"/>
  <c r="H83" i="11"/>
  <c r="K83" i="11" s="1"/>
  <c r="I83" i="11"/>
  <c r="L83" i="11" s="1"/>
  <c r="J83" i="11"/>
  <c r="M84" i="11" s="1"/>
  <c r="R83" i="11"/>
  <c r="H94" i="11"/>
  <c r="K94" i="11" s="1"/>
  <c r="I94" i="11"/>
  <c r="L94" i="11" s="1"/>
  <c r="J94" i="11"/>
  <c r="M95" i="11" s="1"/>
  <c r="R94" i="11"/>
  <c r="H95" i="11"/>
  <c r="K95" i="11" s="1"/>
  <c r="I95" i="11"/>
  <c r="L95" i="11" s="1"/>
  <c r="J95" i="11"/>
  <c r="M96" i="11" s="1"/>
  <c r="R95" i="11"/>
  <c r="H96" i="11"/>
  <c r="K96" i="11" s="1"/>
  <c r="I96" i="11"/>
  <c r="L96" i="11" s="1"/>
  <c r="J96" i="11"/>
  <c r="M97" i="11" s="1"/>
  <c r="R96" i="11"/>
  <c r="H97" i="11"/>
  <c r="K97" i="11" s="1"/>
  <c r="I97" i="11"/>
  <c r="L97" i="11" s="1"/>
  <c r="J97" i="11"/>
  <c r="M98" i="11" s="1"/>
  <c r="R97" i="11"/>
  <c r="H98" i="11"/>
  <c r="K98" i="11" s="1"/>
  <c r="I98" i="11"/>
  <c r="L98" i="11" s="1"/>
  <c r="J98" i="11"/>
  <c r="M99" i="11" s="1"/>
  <c r="R98" i="11"/>
  <c r="H99" i="11"/>
  <c r="K99" i="11" s="1"/>
  <c r="I99" i="11"/>
  <c r="L99" i="11" s="1"/>
  <c r="J99" i="11"/>
  <c r="M100" i="11" s="1"/>
  <c r="R99" i="11"/>
  <c r="H100" i="11"/>
  <c r="K100" i="11" s="1"/>
  <c r="I100" i="11"/>
  <c r="L100" i="11" s="1"/>
  <c r="J100" i="11"/>
  <c r="M101" i="11" s="1"/>
  <c r="R100" i="11"/>
  <c r="H101" i="11"/>
  <c r="K101" i="11" s="1"/>
  <c r="I101" i="11"/>
  <c r="L101" i="11" s="1"/>
  <c r="J101" i="11"/>
  <c r="R101" i="11"/>
  <c r="Z391" i="5" l="1"/>
  <c r="AF391" i="5" s="1"/>
  <c r="AA391" i="5"/>
  <c r="AG391" i="5" s="1"/>
  <c r="Z263" i="5"/>
  <c r="AF263" i="5" s="1"/>
  <c r="AA263" i="5"/>
  <c r="AG263" i="5" s="1"/>
  <c r="AA135" i="5"/>
  <c r="AG135" i="5" s="1"/>
  <c r="Z135" i="5"/>
  <c r="AF135" i="5" s="1"/>
  <c r="Z430" i="5"/>
  <c r="AF430" i="5" s="1"/>
  <c r="AA430" i="5"/>
  <c r="AG430" i="5" s="1"/>
  <c r="Z302" i="5"/>
  <c r="AF302" i="5" s="1"/>
  <c r="AA302" i="5"/>
  <c r="AG302" i="5" s="1"/>
  <c r="Z238" i="5"/>
  <c r="AF238" i="5" s="1"/>
  <c r="AA238" i="5"/>
  <c r="AG238" i="5" s="1"/>
  <c r="Z46" i="5"/>
  <c r="AF46" i="5" s="1"/>
  <c r="AA46" i="5"/>
  <c r="AG46" i="5" s="1"/>
  <c r="AA225" i="5"/>
  <c r="AG225" i="5" s="1"/>
  <c r="Z225" i="5"/>
  <c r="AF225" i="5" s="1"/>
  <c r="AA97" i="5"/>
  <c r="AG97" i="5" s="1"/>
  <c r="Z97" i="5"/>
  <c r="AF97" i="5" s="1"/>
  <c r="AA456" i="5"/>
  <c r="AG456" i="5" s="1"/>
  <c r="Z456" i="5"/>
  <c r="AF456" i="5" s="1"/>
  <c r="AA328" i="5"/>
  <c r="AG328" i="5" s="1"/>
  <c r="Z328" i="5"/>
  <c r="AF328" i="5" s="1"/>
  <c r="AA200" i="5"/>
  <c r="AG200" i="5" s="1"/>
  <c r="Z200" i="5"/>
  <c r="AF200" i="5" s="1"/>
  <c r="Z251" i="5"/>
  <c r="AF251" i="5" s="1"/>
  <c r="AA251" i="5"/>
  <c r="AG251" i="5" s="1"/>
  <c r="Z370" i="5"/>
  <c r="AF370" i="5" s="1"/>
  <c r="AA370" i="5"/>
  <c r="AG370" i="5" s="1"/>
  <c r="Z242" i="5"/>
  <c r="AF242" i="5" s="1"/>
  <c r="AA242" i="5"/>
  <c r="AG242" i="5" s="1"/>
  <c r="Z114" i="5"/>
  <c r="AF114" i="5" s="1"/>
  <c r="AA114" i="5"/>
  <c r="AG114" i="5" s="1"/>
  <c r="AA325" i="5"/>
  <c r="AG325" i="5" s="1"/>
  <c r="Z325" i="5"/>
  <c r="AF325" i="5" s="1"/>
  <c r="AA149" i="5"/>
  <c r="AG149" i="5" s="1"/>
  <c r="Z149" i="5"/>
  <c r="AF149" i="5" s="1"/>
  <c r="AA21" i="5"/>
  <c r="AG21" i="5" s="1"/>
  <c r="Z21" i="5"/>
  <c r="AF21" i="5" s="1"/>
  <c r="AA204" i="5"/>
  <c r="AG204" i="5" s="1"/>
  <c r="Z204" i="5"/>
  <c r="AF204" i="5" s="1"/>
  <c r="AA28" i="5"/>
  <c r="AG28" i="5" s="1"/>
  <c r="Z28" i="5"/>
  <c r="AF28" i="5" s="1"/>
  <c r="Z451" i="5"/>
  <c r="AF451" i="5" s="1"/>
  <c r="AA451" i="5"/>
  <c r="AG451" i="5" s="1"/>
  <c r="Z387" i="5"/>
  <c r="AF387" i="5" s="1"/>
  <c r="AA387" i="5"/>
  <c r="AG387" i="5" s="1"/>
  <c r="Z259" i="5"/>
  <c r="AF259" i="5" s="1"/>
  <c r="AA259" i="5"/>
  <c r="AG259" i="5" s="1"/>
  <c r="AA131" i="5"/>
  <c r="AG131" i="5" s="1"/>
  <c r="Z131" i="5"/>
  <c r="AF131" i="5" s="1"/>
  <c r="Z490" i="5"/>
  <c r="AF490" i="5" s="1"/>
  <c r="AA490" i="5"/>
  <c r="AG490" i="5" s="1"/>
  <c r="Z426" i="5"/>
  <c r="AF426" i="5" s="1"/>
  <c r="AA426" i="5"/>
  <c r="AG426" i="5" s="1"/>
  <c r="Z298" i="5"/>
  <c r="AF298" i="5" s="1"/>
  <c r="AA298" i="5"/>
  <c r="AG298" i="5" s="1"/>
  <c r="Z234" i="5"/>
  <c r="AF234" i="5" s="1"/>
  <c r="AA234" i="5"/>
  <c r="AG234" i="5" s="1"/>
  <c r="Z90" i="5"/>
  <c r="AF90" i="5" s="1"/>
  <c r="AA90" i="5"/>
  <c r="AG90" i="5" s="1"/>
  <c r="Z26" i="5"/>
  <c r="AF26" i="5" s="1"/>
  <c r="AA26" i="5"/>
  <c r="AG26" i="5" s="1"/>
  <c r="AA445" i="5"/>
  <c r="AG445" i="5" s="1"/>
  <c r="Z445" i="5"/>
  <c r="AF445" i="5" s="1"/>
  <c r="AA381" i="5"/>
  <c r="AG381" i="5" s="1"/>
  <c r="Z381" i="5"/>
  <c r="AF381" i="5" s="1"/>
  <c r="AA285" i="5"/>
  <c r="AG285" i="5" s="1"/>
  <c r="Z285" i="5"/>
  <c r="AF285" i="5" s="1"/>
  <c r="AA221" i="5"/>
  <c r="AG221" i="5" s="1"/>
  <c r="Z221" i="5"/>
  <c r="AF221" i="5" s="1"/>
  <c r="AA157" i="5"/>
  <c r="AG157" i="5" s="1"/>
  <c r="Z157" i="5"/>
  <c r="AF157" i="5" s="1"/>
  <c r="AA29" i="5"/>
  <c r="AG29" i="5" s="1"/>
  <c r="Z29" i="5"/>
  <c r="AF29" i="5" s="1"/>
  <c r="AA404" i="5"/>
  <c r="AG404" i="5" s="1"/>
  <c r="Z404" i="5"/>
  <c r="AF404" i="5" s="1"/>
  <c r="AA308" i="5"/>
  <c r="AG308" i="5" s="1"/>
  <c r="Z308" i="5"/>
  <c r="AF308" i="5" s="1"/>
  <c r="AA244" i="5"/>
  <c r="AG244" i="5" s="1"/>
  <c r="Z244" i="5"/>
  <c r="AF244" i="5" s="1"/>
  <c r="AA116" i="5"/>
  <c r="AG116" i="5" s="1"/>
  <c r="Z116" i="5"/>
  <c r="AF116" i="5" s="1"/>
  <c r="AA52" i="5"/>
  <c r="AG52" i="5" s="1"/>
  <c r="Z52" i="5"/>
  <c r="AF52" i="5" s="1"/>
  <c r="AA428" i="5"/>
  <c r="AG428" i="5" s="1"/>
  <c r="Z428" i="5"/>
  <c r="AF428" i="5" s="1"/>
  <c r="AA92" i="5"/>
  <c r="AG92" i="5" s="1"/>
  <c r="Z92" i="5"/>
  <c r="AF92" i="5" s="1"/>
  <c r="Z239" i="5"/>
  <c r="AF239" i="5" s="1"/>
  <c r="AA239" i="5"/>
  <c r="AG239" i="5" s="1"/>
  <c r="AA111" i="5"/>
  <c r="AG111" i="5" s="1"/>
  <c r="Z111" i="5"/>
  <c r="AF111" i="5" s="1"/>
  <c r="Z454" i="5"/>
  <c r="AF454" i="5" s="1"/>
  <c r="AA454" i="5"/>
  <c r="AG454" i="5" s="1"/>
  <c r="Z390" i="5"/>
  <c r="AF390" i="5" s="1"/>
  <c r="AA390" i="5"/>
  <c r="AG390" i="5" s="1"/>
  <c r="Z294" i="5"/>
  <c r="AF294" i="5" s="1"/>
  <c r="AA294" i="5"/>
  <c r="AG294" i="5" s="1"/>
  <c r="Z150" i="5"/>
  <c r="AF150" i="5" s="1"/>
  <c r="AA150" i="5"/>
  <c r="AG150" i="5" s="1"/>
  <c r="Z86" i="5"/>
  <c r="AF86" i="5" s="1"/>
  <c r="AA86" i="5"/>
  <c r="AG86" i="5" s="1"/>
  <c r="Z22" i="5"/>
  <c r="AF22" i="5" s="1"/>
  <c r="AA22" i="5"/>
  <c r="AG22" i="5" s="1"/>
  <c r="AA441" i="5"/>
  <c r="AG441" i="5" s="1"/>
  <c r="Z441" i="5"/>
  <c r="AF441" i="5" s="1"/>
  <c r="AA329" i="5"/>
  <c r="AG329" i="5" s="1"/>
  <c r="Z329" i="5"/>
  <c r="AF329" i="5" s="1"/>
  <c r="AA265" i="5"/>
  <c r="AG265" i="5" s="1"/>
  <c r="Z265" i="5"/>
  <c r="AF265" i="5" s="1"/>
  <c r="AA201" i="5"/>
  <c r="AG201" i="5" s="1"/>
  <c r="Z201" i="5"/>
  <c r="AF201" i="5" s="1"/>
  <c r="AA121" i="5"/>
  <c r="AG121" i="5" s="1"/>
  <c r="Z121" i="5"/>
  <c r="AF121" i="5" s="1"/>
  <c r="AA57" i="5"/>
  <c r="AG57" i="5" s="1"/>
  <c r="Z57" i="5"/>
  <c r="AF57" i="5" s="1"/>
  <c r="AA400" i="5"/>
  <c r="AG400" i="5" s="1"/>
  <c r="Z400" i="5"/>
  <c r="AF400" i="5" s="1"/>
  <c r="AA320" i="5"/>
  <c r="AG320" i="5" s="1"/>
  <c r="Z320" i="5"/>
  <c r="AF320" i="5" s="1"/>
  <c r="AA256" i="5"/>
  <c r="AG256" i="5" s="1"/>
  <c r="Z256" i="5"/>
  <c r="AF256" i="5" s="1"/>
  <c r="AA192" i="5"/>
  <c r="AG192" i="5" s="1"/>
  <c r="Z192" i="5"/>
  <c r="AF192" i="5" s="1"/>
  <c r="AA128" i="5"/>
  <c r="AG128" i="5" s="1"/>
  <c r="Z128" i="5"/>
  <c r="AF128" i="5" s="1"/>
  <c r="AA64" i="5"/>
  <c r="AG64" i="5" s="1"/>
  <c r="Z64" i="5"/>
  <c r="AF64" i="5" s="1"/>
  <c r="Z475" i="5"/>
  <c r="AF475" i="5" s="1"/>
  <c r="AA475" i="5"/>
  <c r="AG475" i="5" s="1"/>
  <c r="Z194" i="5"/>
  <c r="AF194" i="5" s="1"/>
  <c r="AA194" i="5"/>
  <c r="AG194" i="5" s="1"/>
  <c r="AA389" i="5"/>
  <c r="AG389" i="5" s="1"/>
  <c r="Z389" i="5"/>
  <c r="AF389" i="5" s="1"/>
  <c r="AA165" i="5"/>
  <c r="AG165" i="5" s="1"/>
  <c r="Z165" i="5"/>
  <c r="AF165" i="5" s="1"/>
  <c r="AA252" i="5"/>
  <c r="AG252" i="5" s="1"/>
  <c r="Z252" i="5"/>
  <c r="AF252" i="5" s="1"/>
  <c r="Z311" i="5"/>
  <c r="AF311" i="5" s="1"/>
  <c r="AA311" i="5"/>
  <c r="AG311" i="5" s="1"/>
  <c r="Z478" i="5"/>
  <c r="AF478" i="5" s="1"/>
  <c r="AA478" i="5"/>
  <c r="AG478" i="5" s="1"/>
  <c r="Z222" i="5"/>
  <c r="AF222" i="5" s="1"/>
  <c r="AA222" i="5"/>
  <c r="AG222" i="5" s="1"/>
  <c r="Z30" i="5"/>
  <c r="AF30" i="5" s="1"/>
  <c r="AA30" i="5"/>
  <c r="AG30" i="5" s="1"/>
  <c r="AA401" i="5"/>
  <c r="AG401" i="5" s="1"/>
  <c r="Z401" i="5"/>
  <c r="AF401" i="5" s="1"/>
  <c r="AA209" i="5"/>
  <c r="AG209" i="5" s="1"/>
  <c r="Z209" i="5"/>
  <c r="AF209" i="5" s="1"/>
  <c r="AA81" i="5"/>
  <c r="AG81" i="5" s="1"/>
  <c r="Z81" i="5"/>
  <c r="AF81" i="5" s="1"/>
  <c r="AA440" i="5"/>
  <c r="AG440" i="5" s="1"/>
  <c r="Z440" i="5"/>
  <c r="AF440" i="5" s="1"/>
  <c r="AA248" i="5"/>
  <c r="AG248" i="5" s="1"/>
  <c r="Z248" i="5"/>
  <c r="AF248" i="5" s="1"/>
  <c r="AA120" i="5"/>
  <c r="AG120" i="5" s="1"/>
  <c r="Z120" i="5"/>
  <c r="AF120" i="5" s="1"/>
  <c r="Z491" i="5"/>
  <c r="AF491" i="5" s="1"/>
  <c r="AA491" i="5"/>
  <c r="AG491" i="5" s="1"/>
  <c r="Z219" i="5"/>
  <c r="AF219" i="5" s="1"/>
  <c r="AA219" i="5"/>
  <c r="AG219" i="5" s="1"/>
  <c r="Z450" i="5"/>
  <c r="AF450" i="5" s="1"/>
  <c r="AA450" i="5"/>
  <c r="AG450" i="5" s="1"/>
  <c r="Z210" i="5"/>
  <c r="AF210" i="5" s="1"/>
  <c r="AA210" i="5"/>
  <c r="AG210" i="5" s="1"/>
  <c r="AA437" i="5"/>
  <c r="AG437" i="5" s="1"/>
  <c r="Z437" i="5"/>
  <c r="AF437" i="5" s="1"/>
  <c r="AA492" i="5"/>
  <c r="AG492" i="5" s="1"/>
  <c r="Z492" i="5"/>
  <c r="AF492" i="5" s="1"/>
  <c r="AA156" i="5"/>
  <c r="AG156" i="5" s="1"/>
  <c r="Z156" i="5"/>
  <c r="AF156" i="5" s="1"/>
  <c r="AA372" i="5"/>
  <c r="AG372" i="5" s="1"/>
  <c r="Z372" i="5"/>
  <c r="AF372" i="5" s="1"/>
  <c r="Z307" i="5"/>
  <c r="AF307" i="5" s="1"/>
  <c r="AA307" i="5"/>
  <c r="AG307" i="5" s="1"/>
  <c r="AA51" i="5"/>
  <c r="AG51" i="5" s="1"/>
  <c r="Z51" i="5"/>
  <c r="AF51" i="5" s="1"/>
  <c r="Z282" i="5"/>
  <c r="AF282" i="5" s="1"/>
  <c r="AA282" i="5"/>
  <c r="AG282" i="5" s="1"/>
  <c r="Z74" i="5"/>
  <c r="AF74" i="5" s="1"/>
  <c r="AA74" i="5"/>
  <c r="AG74" i="5" s="1"/>
  <c r="AA269" i="5"/>
  <c r="AG269" i="5" s="1"/>
  <c r="Z269" i="5"/>
  <c r="AF269" i="5" s="1"/>
  <c r="Z487" i="5"/>
  <c r="AF487" i="5" s="1"/>
  <c r="AA487" i="5"/>
  <c r="AG487" i="5" s="1"/>
  <c r="Z423" i="5"/>
  <c r="AF423" i="5" s="1"/>
  <c r="AA423" i="5"/>
  <c r="AG423" i="5" s="1"/>
  <c r="Z295" i="5"/>
  <c r="AF295" i="5" s="1"/>
  <c r="AA295" i="5"/>
  <c r="AG295" i="5" s="1"/>
  <c r="Z231" i="5"/>
  <c r="AF231" i="5" s="1"/>
  <c r="AA231" i="5"/>
  <c r="AG231" i="5" s="1"/>
  <c r="Z167" i="5"/>
  <c r="AF167" i="5" s="1"/>
  <c r="AA167" i="5"/>
  <c r="AG167" i="5" s="1"/>
  <c r="AA103" i="5"/>
  <c r="AG103" i="5" s="1"/>
  <c r="Z103" i="5"/>
  <c r="AF103" i="5" s="1"/>
  <c r="AA39" i="5"/>
  <c r="AG39" i="5" s="1"/>
  <c r="Z39" i="5"/>
  <c r="AF39" i="5" s="1"/>
  <c r="Z398" i="5"/>
  <c r="AF398" i="5" s="1"/>
  <c r="AA398" i="5"/>
  <c r="AG398" i="5" s="1"/>
  <c r="Z334" i="5"/>
  <c r="AF334" i="5" s="1"/>
  <c r="AA334" i="5"/>
  <c r="AG334" i="5" s="1"/>
  <c r="Z270" i="5"/>
  <c r="AF270" i="5" s="1"/>
  <c r="AA270" i="5"/>
  <c r="AG270" i="5" s="1"/>
  <c r="Z206" i="5"/>
  <c r="AF206" i="5" s="1"/>
  <c r="AA206" i="5"/>
  <c r="AG206" i="5" s="1"/>
  <c r="Z142" i="5"/>
  <c r="AF142" i="5" s="1"/>
  <c r="AA142" i="5"/>
  <c r="AG142" i="5" s="1"/>
  <c r="Z78" i="5"/>
  <c r="AF78" i="5" s="1"/>
  <c r="AA78" i="5"/>
  <c r="AG78" i="5" s="1"/>
  <c r="Z14" i="5"/>
  <c r="AF14" i="5" s="1"/>
  <c r="AA14" i="5"/>
  <c r="AG14" i="5" s="1"/>
  <c r="AA449" i="5"/>
  <c r="AG449" i="5" s="1"/>
  <c r="Z449" i="5"/>
  <c r="AF449" i="5" s="1"/>
  <c r="AA385" i="5"/>
  <c r="AG385" i="5" s="1"/>
  <c r="Z385" i="5"/>
  <c r="AF385" i="5" s="1"/>
  <c r="AA321" i="5"/>
  <c r="AG321" i="5" s="1"/>
  <c r="Z321" i="5"/>
  <c r="AF321" i="5" s="1"/>
  <c r="AA257" i="5"/>
  <c r="AG257" i="5" s="1"/>
  <c r="Z257" i="5"/>
  <c r="AF257" i="5" s="1"/>
  <c r="AA193" i="5"/>
  <c r="AG193" i="5" s="1"/>
  <c r="Z193" i="5"/>
  <c r="AF193" i="5" s="1"/>
  <c r="AA129" i="5"/>
  <c r="AG129" i="5" s="1"/>
  <c r="Z129" i="5"/>
  <c r="AF129" i="5" s="1"/>
  <c r="AA65" i="5"/>
  <c r="AG65" i="5" s="1"/>
  <c r="Z65" i="5"/>
  <c r="AF65" i="5" s="1"/>
  <c r="AA488" i="5"/>
  <c r="AG488" i="5" s="1"/>
  <c r="Z488" i="5"/>
  <c r="AF488" i="5" s="1"/>
  <c r="AA424" i="5"/>
  <c r="AG424" i="5" s="1"/>
  <c r="Z424" i="5"/>
  <c r="AF424" i="5" s="1"/>
  <c r="AA296" i="5"/>
  <c r="AG296" i="5" s="1"/>
  <c r="Z296" i="5"/>
  <c r="AF296" i="5" s="1"/>
  <c r="AA232" i="5"/>
  <c r="AG232" i="5" s="1"/>
  <c r="Z232" i="5"/>
  <c r="AF232" i="5" s="1"/>
  <c r="AA168" i="5"/>
  <c r="AG168" i="5" s="1"/>
  <c r="Z168" i="5"/>
  <c r="AF168" i="5" s="1"/>
  <c r="AA104" i="5"/>
  <c r="AG104" i="5" s="1"/>
  <c r="Z104" i="5"/>
  <c r="AF104" i="5" s="1"/>
  <c r="AA40" i="5"/>
  <c r="AG40" i="5" s="1"/>
  <c r="Z40" i="5"/>
  <c r="AF40" i="5" s="1"/>
  <c r="AA361" i="5"/>
  <c r="AG361" i="5" s="1"/>
  <c r="Z361" i="5"/>
  <c r="AF361" i="5" s="1"/>
  <c r="Z459" i="5"/>
  <c r="AF459" i="5" s="1"/>
  <c r="AA459" i="5"/>
  <c r="AG459" i="5" s="1"/>
  <c r="Z315" i="5"/>
  <c r="AF315" i="5" s="1"/>
  <c r="AA315" i="5"/>
  <c r="AG315" i="5" s="1"/>
  <c r="Z187" i="5"/>
  <c r="AF187" i="5" s="1"/>
  <c r="AA187" i="5"/>
  <c r="AG187" i="5" s="1"/>
  <c r="AA59" i="5"/>
  <c r="AG59" i="5" s="1"/>
  <c r="Z59" i="5"/>
  <c r="AF59" i="5" s="1"/>
  <c r="Z434" i="5"/>
  <c r="AF434" i="5" s="1"/>
  <c r="AA434" i="5"/>
  <c r="AG434" i="5" s="1"/>
  <c r="Z306" i="5"/>
  <c r="AF306" i="5" s="1"/>
  <c r="AA306" i="5"/>
  <c r="AG306" i="5" s="1"/>
  <c r="Z50" i="5"/>
  <c r="AF50" i="5" s="1"/>
  <c r="AA50" i="5"/>
  <c r="AG50" i="5" s="1"/>
  <c r="AA405" i="5"/>
  <c r="AG405" i="5" s="1"/>
  <c r="Z405" i="5"/>
  <c r="AF405" i="5" s="1"/>
  <c r="AA229" i="5"/>
  <c r="AG229" i="5" s="1"/>
  <c r="Z229" i="5"/>
  <c r="AF229" i="5" s="1"/>
  <c r="AA85" i="5"/>
  <c r="AG85" i="5" s="1"/>
  <c r="Z85" i="5"/>
  <c r="AF85" i="5" s="1"/>
  <c r="AA444" i="5"/>
  <c r="AG444" i="5" s="1"/>
  <c r="Z444" i="5"/>
  <c r="AF444" i="5" s="1"/>
  <c r="AA284" i="5"/>
  <c r="AG284" i="5" s="1"/>
  <c r="Z284" i="5"/>
  <c r="AF284" i="5" s="1"/>
  <c r="AA108" i="5"/>
  <c r="AG108" i="5" s="1"/>
  <c r="Z108" i="5"/>
  <c r="AF108" i="5" s="1"/>
  <c r="Z419" i="5"/>
  <c r="AF419" i="5" s="1"/>
  <c r="AA419" i="5"/>
  <c r="AG419" i="5" s="1"/>
  <c r="Z291" i="5"/>
  <c r="AF291" i="5" s="1"/>
  <c r="AA291" i="5"/>
  <c r="AG291" i="5" s="1"/>
  <c r="Z227" i="5"/>
  <c r="AF227" i="5" s="1"/>
  <c r="AA227" i="5"/>
  <c r="AG227" i="5" s="1"/>
  <c r="Z163" i="5"/>
  <c r="AF163" i="5" s="1"/>
  <c r="AA163" i="5"/>
  <c r="AG163" i="5" s="1"/>
  <c r="AA99" i="5"/>
  <c r="AG99" i="5" s="1"/>
  <c r="Z99" i="5"/>
  <c r="AF99" i="5" s="1"/>
  <c r="AA35" i="5"/>
  <c r="AG35" i="5" s="1"/>
  <c r="Z35" i="5"/>
  <c r="AF35" i="5" s="1"/>
  <c r="Z458" i="5"/>
  <c r="AF458" i="5" s="1"/>
  <c r="AA458" i="5"/>
  <c r="AG458" i="5" s="1"/>
  <c r="Z394" i="5"/>
  <c r="AF394" i="5" s="1"/>
  <c r="AA394" i="5"/>
  <c r="AG394" i="5" s="1"/>
  <c r="Z330" i="5"/>
  <c r="AF330" i="5" s="1"/>
  <c r="AA330" i="5"/>
  <c r="AG330" i="5" s="1"/>
  <c r="Z266" i="5"/>
  <c r="AF266" i="5" s="1"/>
  <c r="AA266" i="5"/>
  <c r="AG266" i="5" s="1"/>
  <c r="Z202" i="5"/>
  <c r="AF202" i="5" s="1"/>
  <c r="AA202" i="5"/>
  <c r="AG202" i="5" s="1"/>
  <c r="Z122" i="5"/>
  <c r="AF122" i="5" s="1"/>
  <c r="AA122" i="5"/>
  <c r="AG122" i="5" s="1"/>
  <c r="Z58" i="5"/>
  <c r="AF58" i="5" s="1"/>
  <c r="AA58" i="5"/>
  <c r="AG58" i="5" s="1"/>
  <c r="AA477" i="5"/>
  <c r="AG477" i="5" s="1"/>
  <c r="Z477" i="5"/>
  <c r="AF477" i="5" s="1"/>
  <c r="AA317" i="5"/>
  <c r="AG317" i="5" s="1"/>
  <c r="Z317" i="5"/>
  <c r="AF317" i="5" s="1"/>
  <c r="AA253" i="5"/>
  <c r="AG253" i="5" s="1"/>
  <c r="Z253" i="5"/>
  <c r="AF253" i="5" s="1"/>
  <c r="AA125" i="5"/>
  <c r="AG125" i="5" s="1"/>
  <c r="Z125" i="5"/>
  <c r="AF125" i="5" s="1"/>
  <c r="AA61" i="5"/>
  <c r="AG61" i="5" s="1"/>
  <c r="Z61" i="5"/>
  <c r="AF61" i="5" s="1"/>
  <c r="AA436" i="5"/>
  <c r="AG436" i="5" s="1"/>
  <c r="Z436" i="5"/>
  <c r="AF436" i="5" s="1"/>
  <c r="AA276" i="5"/>
  <c r="AG276" i="5" s="1"/>
  <c r="Z276" i="5"/>
  <c r="AF276" i="5" s="1"/>
  <c r="AA212" i="5"/>
  <c r="AG212" i="5" s="1"/>
  <c r="Z212" i="5"/>
  <c r="AF212" i="5" s="1"/>
  <c r="AA148" i="5"/>
  <c r="AG148" i="5" s="1"/>
  <c r="Z148" i="5"/>
  <c r="AF148" i="5" s="1"/>
  <c r="AA84" i="5"/>
  <c r="AG84" i="5" s="1"/>
  <c r="Z84" i="5"/>
  <c r="AF84" i="5" s="1"/>
  <c r="AA20" i="5"/>
  <c r="AG20" i="5" s="1"/>
  <c r="Z20" i="5"/>
  <c r="AF20" i="5" s="1"/>
  <c r="AA245" i="5"/>
  <c r="AG245" i="5" s="1"/>
  <c r="Z245" i="5"/>
  <c r="AF245" i="5" s="1"/>
  <c r="Z399" i="5"/>
  <c r="AF399" i="5" s="1"/>
  <c r="AA399" i="5"/>
  <c r="AG399" i="5" s="1"/>
  <c r="Z335" i="5"/>
  <c r="AF335" i="5" s="1"/>
  <c r="AA335" i="5"/>
  <c r="AG335" i="5" s="1"/>
  <c r="Z271" i="5"/>
  <c r="AF271" i="5" s="1"/>
  <c r="AA271" i="5"/>
  <c r="AG271" i="5" s="1"/>
  <c r="Z207" i="5"/>
  <c r="AF207" i="5" s="1"/>
  <c r="AA207" i="5"/>
  <c r="AG207" i="5" s="1"/>
  <c r="AA143" i="5"/>
  <c r="AG143" i="5" s="1"/>
  <c r="Z143" i="5"/>
  <c r="AF143" i="5" s="1"/>
  <c r="AA79" i="5"/>
  <c r="AG79" i="5" s="1"/>
  <c r="Z79" i="5"/>
  <c r="AF79" i="5" s="1"/>
  <c r="AA15" i="5"/>
  <c r="AG15" i="5" s="1"/>
  <c r="Z15" i="5"/>
  <c r="AF15" i="5" s="1"/>
  <c r="Z422" i="5"/>
  <c r="AF422" i="5" s="1"/>
  <c r="AA422" i="5"/>
  <c r="AG422" i="5" s="1"/>
  <c r="Z326" i="5"/>
  <c r="AF326" i="5" s="1"/>
  <c r="AA326" i="5"/>
  <c r="AG326" i="5" s="1"/>
  <c r="Z262" i="5"/>
  <c r="AF262" i="5" s="1"/>
  <c r="AA262" i="5"/>
  <c r="AG262" i="5" s="1"/>
  <c r="Z198" i="5"/>
  <c r="AF198" i="5" s="1"/>
  <c r="AA198" i="5"/>
  <c r="AG198" i="5" s="1"/>
  <c r="Z118" i="5"/>
  <c r="AF118" i="5" s="1"/>
  <c r="AA118" i="5"/>
  <c r="AG118" i="5" s="1"/>
  <c r="Z54" i="5"/>
  <c r="AF54" i="5" s="1"/>
  <c r="AA54" i="5"/>
  <c r="AG54" i="5" s="1"/>
  <c r="AA473" i="5"/>
  <c r="AG473" i="5" s="1"/>
  <c r="Z473" i="5"/>
  <c r="AF473" i="5" s="1"/>
  <c r="AA297" i="5"/>
  <c r="AG297" i="5" s="1"/>
  <c r="Z297" i="5"/>
  <c r="AF297" i="5" s="1"/>
  <c r="AA233" i="5"/>
  <c r="AG233" i="5" s="1"/>
  <c r="Z233" i="5"/>
  <c r="AF233" i="5" s="1"/>
  <c r="AA153" i="5"/>
  <c r="AG153" i="5" s="1"/>
  <c r="Z153" i="5"/>
  <c r="AF153" i="5" s="1"/>
  <c r="AA89" i="5"/>
  <c r="AG89" i="5" s="1"/>
  <c r="Z89" i="5"/>
  <c r="AF89" i="5" s="1"/>
  <c r="AA25" i="5"/>
  <c r="AG25" i="5" s="1"/>
  <c r="Z25" i="5"/>
  <c r="AF25" i="5" s="1"/>
  <c r="AA432" i="5"/>
  <c r="AG432" i="5" s="1"/>
  <c r="Z432" i="5"/>
  <c r="AF432" i="5" s="1"/>
  <c r="AA288" i="5"/>
  <c r="AG288" i="5" s="1"/>
  <c r="Z288" i="5"/>
  <c r="AF288" i="5" s="1"/>
  <c r="AA224" i="5"/>
  <c r="AG224" i="5" s="1"/>
  <c r="Z224" i="5"/>
  <c r="AF224" i="5" s="1"/>
  <c r="AA160" i="5"/>
  <c r="AG160" i="5" s="1"/>
  <c r="Z160" i="5"/>
  <c r="AF160" i="5" s="1"/>
  <c r="AA96" i="5"/>
  <c r="AG96" i="5" s="1"/>
  <c r="Z96" i="5"/>
  <c r="AF96" i="5" s="1"/>
  <c r="AA32" i="5"/>
  <c r="AG32" i="5" s="1"/>
  <c r="Z32" i="5"/>
  <c r="AF32" i="5" s="1"/>
  <c r="Z299" i="5"/>
  <c r="AF299" i="5" s="1"/>
  <c r="AA299" i="5"/>
  <c r="AG299" i="5" s="1"/>
  <c r="Z171" i="5"/>
  <c r="AF171" i="5" s="1"/>
  <c r="AA171" i="5"/>
  <c r="AG171" i="5" s="1"/>
  <c r="AA43" i="5"/>
  <c r="AG43" i="5" s="1"/>
  <c r="Z43" i="5"/>
  <c r="AF43" i="5" s="1"/>
  <c r="Z386" i="5"/>
  <c r="AF386" i="5" s="1"/>
  <c r="AA386" i="5"/>
  <c r="AG386" i="5" s="1"/>
  <c r="Z258" i="5"/>
  <c r="AF258" i="5" s="1"/>
  <c r="AA258" i="5"/>
  <c r="AG258" i="5" s="1"/>
  <c r="Z130" i="5"/>
  <c r="AF130" i="5" s="1"/>
  <c r="AA130" i="5"/>
  <c r="AG130" i="5" s="1"/>
  <c r="AA453" i="5"/>
  <c r="AG453" i="5" s="1"/>
  <c r="Z453" i="5"/>
  <c r="AF453" i="5" s="1"/>
  <c r="AA213" i="5"/>
  <c r="AG213" i="5" s="1"/>
  <c r="Z213" i="5"/>
  <c r="AF213" i="5" s="1"/>
  <c r="AA101" i="5"/>
  <c r="AG101" i="5" s="1"/>
  <c r="Z101" i="5"/>
  <c r="AF101" i="5" s="1"/>
  <c r="AA380" i="5"/>
  <c r="AG380" i="5" s="1"/>
  <c r="Z380" i="5"/>
  <c r="AF380" i="5" s="1"/>
  <c r="AA124" i="5"/>
  <c r="AG124" i="5" s="1"/>
  <c r="Z124" i="5"/>
  <c r="AF124" i="5" s="1"/>
  <c r="AA368" i="5"/>
  <c r="AG368" i="5" s="1"/>
  <c r="Z368" i="5"/>
  <c r="AF368" i="5" s="1"/>
  <c r="Z455" i="5"/>
  <c r="AF455" i="5" s="1"/>
  <c r="AA455" i="5"/>
  <c r="AG455" i="5" s="1"/>
  <c r="Z327" i="5"/>
  <c r="AF327" i="5" s="1"/>
  <c r="AA327" i="5"/>
  <c r="AG327" i="5" s="1"/>
  <c r="Z199" i="5"/>
  <c r="AF199" i="5" s="1"/>
  <c r="AA199" i="5"/>
  <c r="AG199" i="5" s="1"/>
  <c r="AA71" i="5"/>
  <c r="AG71" i="5" s="1"/>
  <c r="Z71" i="5"/>
  <c r="AF71" i="5" s="1"/>
  <c r="Z110" i="5"/>
  <c r="AF110" i="5" s="1"/>
  <c r="AA110" i="5"/>
  <c r="AG110" i="5" s="1"/>
  <c r="AA481" i="5"/>
  <c r="AG481" i="5" s="1"/>
  <c r="Z481" i="5"/>
  <c r="AF481" i="5" s="1"/>
  <c r="AA417" i="5"/>
  <c r="AG417" i="5" s="1"/>
  <c r="Z417" i="5"/>
  <c r="AF417" i="5" s="1"/>
  <c r="AA289" i="5"/>
  <c r="AG289" i="5" s="1"/>
  <c r="Z289" i="5"/>
  <c r="AF289" i="5" s="1"/>
  <c r="AA161" i="5"/>
  <c r="AG161" i="5" s="1"/>
  <c r="Z161" i="5"/>
  <c r="AF161" i="5" s="1"/>
  <c r="AA33" i="5"/>
  <c r="AG33" i="5" s="1"/>
  <c r="Z33" i="5"/>
  <c r="AF33" i="5" s="1"/>
  <c r="AA392" i="5"/>
  <c r="AG392" i="5" s="1"/>
  <c r="Z392" i="5"/>
  <c r="AF392" i="5" s="1"/>
  <c r="AA264" i="5"/>
  <c r="AG264" i="5" s="1"/>
  <c r="Z264" i="5"/>
  <c r="AF264" i="5" s="1"/>
  <c r="AA136" i="5"/>
  <c r="AG136" i="5" s="1"/>
  <c r="Z136" i="5"/>
  <c r="AF136" i="5" s="1"/>
  <c r="AA72" i="5"/>
  <c r="AG72" i="5" s="1"/>
  <c r="Z72" i="5"/>
  <c r="AF72" i="5" s="1"/>
  <c r="Z182" i="5"/>
  <c r="AF182" i="5" s="1"/>
  <c r="AA182" i="5"/>
  <c r="AG182" i="5" s="1"/>
  <c r="Z486" i="5"/>
  <c r="AF486" i="5" s="1"/>
  <c r="AA486" i="5"/>
  <c r="AG486" i="5" s="1"/>
  <c r="Z395" i="5"/>
  <c r="AF395" i="5" s="1"/>
  <c r="AA395" i="5"/>
  <c r="AG395" i="5" s="1"/>
  <c r="AA123" i="5"/>
  <c r="AG123" i="5" s="1"/>
  <c r="Z123" i="5"/>
  <c r="AF123" i="5" s="1"/>
  <c r="Z323" i="5"/>
  <c r="AF323" i="5" s="1"/>
  <c r="AA323" i="5"/>
  <c r="AG323" i="5" s="1"/>
  <c r="Z195" i="5"/>
  <c r="AF195" i="5" s="1"/>
  <c r="AA195" i="5"/>
  <c r="AG195" i="5" s="1"/>
  <c r="AA67" i="5"/>
  <c r="AG67" i="5" s="1"/>
  <c r="Z67" i="5"/>
  <c r="AF67" i="5" s="1"/>
  <c r="Z154" i="5"/>
  <c r="AF154" i="5" s="1"/>
  <c r="AA154" i="5"/>
  <c r="AG154" i="5" s="1"/>
  <c r="AA93" i="5"/>
  <c r="AG93" i="5" s="1"/>
  <c r="Z93" i="5"/>
  <c r="AF93" i="5" s="1"/>
  <c r="Z358" i="5"/>
  <c r="AF358" i="5" s="1"/>
  <c r="AA358" i="5"/>
  <c r="AG358" i="5" s="1"/>
  <c r="AA268" i="5"/>
  <c r="AG268" i="5" s="1"/>
  <c r="Z268" i="5"/>
  <c r="AF268" i="5" s="1"/>
  <c r="Z447" i="5"/>
  <c r="AF447" i="5" s="1"/>
  <c r="AA447" i="5"/>
  <c r="AG447" i="5" s="1"/>
  <c r="Z303" i="5"/>
  <c r="AF303" i="5" s="1"/>
  <c r="AA303" i="5"/>
  <c r="AG303" i="5" s="1"/>
  <c r="Z175" i="5"/>
  <c r="AF175" i="5" s="1"/>
  <c r="AA175" i="5"/>
  <c r="AG175" i="5" s="1"/>
  <c r="AA47" i="5"/>
  <c r="AG47" i="5" s="1"/>
  <c r="Z47" i="5"/>
  <c r="AF47" i="5" s="1"/>
  <c r="Z230" i="5"/>
  <c r="AF230" i="5" s="1"/>
  <c r="AA230" i="5"/>
  <c r="AG230" i="5" s="1"/>
  <c r="Z235" i="5"/>
  <c r="AF235" i="5" s="1"/>
  <c r="AA235" i="5"/>
  <c r="AG235" i="5" s="1"/>
  <c r="AA107" i="5"/>
  <c r="AG107" i="5" s="1"/>
  <c r="Z107" i="5"/>
  <c r="AF107" i="5" s="1"/>
  <c r="Z322" i="5"/>
  <c r="AF322" i="5" s="1"/>
  <c r="AA322" i="5"/>
  <c r="AG322" i="5" s="1"/>
  <c r="Z66" i="5"/>
  <c r="AF66" i="5" s="1"/>
  <c r="AA66" i="5"/>
  <c r="AG66" i="5" s="1"/>
  <c r="AA277" i="5"/>
  <c r="AG277" i="5" s="1"/>
  <c r="Z277" i="5"/>
  <c r="AF277" i="5" s="1"/>
  <c r="AA37" i="5"/>
  <c r="AG37" i="5" s="1"/>
  <c r="Z37" i="5"/>
  <c r="AF37" i="5" s="1"/>
  <c r="Z247" i="5"/>
  <c r="AF247" i="5" s="1"/>
  <c r="AA247" i="5"/>
  <c r="AG247" i="5" s="1"/>
  <c r="AA119" i="5"/>
  <c r="AG119" i="5" s="1"/>
  <c r="Z119" i="5"/>
  <c r="AF119" i="5" s="1"/>
  <c r="AA55" i="5"/>
  <c r="AG55" i="5" s="1"/>
  <c r="Z55" i="5"/>
  <c r="AF55" i="5" s="1"/>
  <c r="Z286" i="5"/>
  <c r="AF286" i="5" s="1"/>
  <c r="AA286" i="5"/>
  <c r="AG286" i="5" s="1"/>
  <c r="Z158" i="5"/>
  <c r="AF158" i="5" s="1"/>
  <c r="AA158" i="5"/>
  <c r="AG158" i="5" s="1"/>
  <c r="Z94" i="5"/>
  <c r="AF94" i="5" s="1"/>
  <c r="AA94" i="5"/>
  <c r="AG94" i="5" s="1"/>
  <c r="AA273" i="5"/>
  <c r="AG273" i="5" s="1"/>
  <c r="Z273" i="5"/>
  <c r="AF273" i="5" s="1"/>
  <c r="AA145" i="5"/>
  <c r="AG145" i="5" s="1"/>
  <c r="Z145" i="5"/>
  <c r="AF145" i="5" s="1"/>
  <c r="AA17" i="5"/>
  <c r="AG17" i="5" s="1"/>
  <c r="Z17" i="5"/>
  <c r="AF17" i="5" s="1"/>
  <c r="AA312" i="5"/>
  <c r="AG312" i="5" s="1"/>
  <c r="Z312" i="5"/>
  <c r="AF312" i="5" s="1"/>
  <c r="AA56" i="5"/>
  <c r="AG56" i="5" s="1"/>
  <c r="Z56" i="5"/>
  <c r="AF56" i="5" s="1"/>
  <c r="Z186" i="5"/>
  <c r="AF186" i="5" s="1"/>
  <c r="AA186" i="5"/>
  <c r="AG186" i="5" s="1"/>
  <c r="Z347" i="5"/>
  <c r="AF347" i="5" s="1"/>
  <c r="AA347" i="5"/>
  <c r="AG347" i="5" s="1"/>
  <c r="AA91" i="5"/>
  <c r="AG91" i="5" s="1"/>
  <c r="Z91" i="5"/>
  <c r="AF91" i="5" s="1"/>
  <c r="Z338" i="5"/>
  <c r="AF338" i="5" s="1"/>
  <c r="AA338" i="5"/>
  <c r="AG338" i="5" s="1"/>
  <c r="Z82" i="5"/>
  <c r="AF82" i="5" s="1"/>
  <c r="AA82" i="5"/>
  <c r="AG82" i="5" s="1"/>
  <c r="AA293" i="5"/>
  <c r="AG293" i="5" s="1"/>
  <c r="Z293" i="5"/>
  <c r="AF293" i="5" s="1"/>
  <c r="AA117" i="5"/>
  <c r="AG117" i="5" s="1"/>
  <c r="Z117" i="5"/>
  <c r="AF117" i="5" s="1"/>
  <c r="AA332" i="5"/>
  <c r="AG332" i="5" s="1"/>
  <c r="Z332" i="5"/>
  <c r="AF332" i="5" s="1"/>
  <c r="Z435" i="5"/>
  <c r="AF435" i="5" s="1"/>
  <c r="AA435" i="5"/>
  <c r="AG435" i="5" s="1"/>
  <c r="Z243" i="5"/>
  <c r="AF243" i="5" s="1"/>
  <c r="AA243" i="5"/>
  <c r="AG243" i="5" s="1"/>
  <c r="AA115" i="5"/>
  <c r="AG115" i="5" s="1"/>
  <c r="Z115" i="5"/>
  <c r="AF115" i="5" s="1"/>
  <c r="Z474" i="5"/>
  <c r="AF474" i="5" s="1"/>
  <c r="AA474" i="5"/>
  <c r="AG474" i="5" s="1"/>
  <c r="Z218" i="5"/>
  <c r="AF218" i="5" s="1"/>
  <c r="AA218" i="5"/>
  <c r="AG218" i="5" s="1"/>
  <c r="Z138" i="5"/>
  <c r="AF138" i="5" s="1"/>
  <c r="AA138" i="5"/>
  <c r="AG138" i="5" s="1"/>
  <c r="AA493" i="5"/>
  <c r="AG493" i="5" s="1"/>
  <c r="Z493" i="5"/>
  <c r="AF493" i="5" s="1"/>
  <c r="AA429" i="5"/>
  <c r="AG429" i="5" s="1"/>
  <c r="Z429" i="5"/>
  <c r="AF429" i="5" s="1"/>
  <c r="AA333" i="5"/>
  <c r="AG333" i="5" s="1"/>
  <c r="Z333" i="5"/>
  <c r="AF333" i="5" s="1"/>
  <c r="AA205" i="5"/>
  <c r="AG205" i="5" s="1"/>
  <c r="Z205" i="5"/>
  <c r="AF205" i="5" s="1"/>
  <c r="AA141" i="5"/>
  <c r="AG141" i="5" s="1"/>
  <c r="Z141" i="5"/>
  <c r="AF141" i="5" s="1"/>
  <c r="AA77" i="5"/>
  <c r="AG77" i="5" s="1"/>
  <c r="Z77" i="5"/>
  <c r="AF77" i="5" s="1"/>
  <c r="AA452" i="5"/>
  <c r="AG452" i="5" s="1"/>
  <c r="Z452" i="5"/>
  <c r="AF452" i="5" s="1"/>
  <c r="AA388" i="5"/>
  <c r="AG388" i="5" s="1"/>
  <c r="Z388" i="5"/>
  <c r="AF388" i="5" s="1"/>
  <c r="AA292" i="5"/>
  <c r="AG292" i="5" s="1"/>
  <c r="Z292" i="5"/>
  <c r="AF292" i="5" s="1"/>
  <c r="AA228" i="5"/>
  <c r="AG228" i="5" s="1"/>
  <c r="Z228" i="5"/>
  <c r="AF228" i="5" s="1"/>
  <c r="AA164" i="5"/>
  <c r="AG164" i="5" s="1"/>
  <c r="Z164" i="5"/>
  <c r="AF164" i="5" s="1"/>
  <c r="AA100" i="5"/>
  <c r="AG100" i="5" s="1"/>
  <c r="Z100" i="5"/>
  <c r="AF100" i="5" s="1"/>
  <c r="AA36" i="5"/>
  <c r="AG36" i="5" s="1"/>
  <c r="Z36" i="5"/>
  <c r="AF36" i="5" s="1"/>
  <c r="Z374" i="5"/>
  <c r="AF374" i="5" s="1"/>
  <c r="AA374" i="5"/>
  <c r="AG374" i="5" s="1"/>
  <c r="AA396" i="5"/>
  <c r="AG396" i="5" s="1"/>
  <c r="Z396" i="5"/>
  <c r="AF396" i="5" s="1"/>
  <c r="AA220" i="5"/>
  <c r="AG220" i="5" s="1"/>
  <c r="Z220" i="5"/>
  <c r="AF220" i="5" s="1"/>
  <c r="AA44" i="5"/>
  <c r="AG44" i="5" s="1"/>
  <c r="Z44" i="5"/>
  <c r="AF44" i="5" s="1"/>
  <c r="Z431" i="5"/>
  <c r="AF431" i="5" s="1"/>
  <c r="AA431" i="5"/>
  <c r="AG431" i="5" s="1"/>
  <c r="Z287" i="5"/>
  <c r="AF287" i="5" s="1"/>
  <c r="AA287" i="5"/>
  <c r="AG287" i="5" s="1"/>
  <c r="Z223" i="5"/>
  <c r="AF223" i="5" s="1"/>
  <c r="AA223" i="5"/>
  <c r="AG223" i="5" s="1"/>
  <c r="Z159" i="5"/>
  <c r="AF159" i="5" s="1"/>
  <c r="AA159" i="5"/>
  <c r="AG159" i="5" s="1"/>
  <c r="AA95" i="5"/>
  <c r="AG95" i="5" s="1"/>
  <c r="Z95" i="5"/>
  <c r="AF95" i="5" s="1"/>
  <c r="AA31" i="5"/>
  <c r="AG31" i="5" s="1"/>
  <c r="Z31" i="5"/>
  <c r="AF31" i="5" s="1"/>
  <c r="Z438" i="5"/>
  <c r="AF438" i="5" s="1"/>
  <c r="AA438" i="5"/>
  <c r="AG438" i="5" s="1"/>
  <c r="Z278" i="5"/>
  <c r="AF278" i="5" s="1"/>
  <c r="AA278" i="5"/>
  <c r="AG278" i="5" s="1"/>
  <c r="Z214" i="5"/>
  <c r="AF214" i="5" s="1"/>
  <c r="AA214" i="5"/>
  <c r="AG214" i="5" s="1"/>
  <c r="Z134" i="5"/>
  <c r="AF134" i="5" s="1"/>
  <c r="AA134" i="5"/>
  <c r="AG134" i="5" s="1"/>
  <c r="Z70" i="5"/>
  <c r="AF70" i="5" s="1"/>
  <c r="AA70" i="5"/>
  <c r="AG70" i="5" s="1"/>
  <c r="AA489" i="5"/>
  <c r="AG489" i="5" s="1"/>
  <c r="Z489" i="5"/>
  <c r="AF489" i="5" s="1"/>
  <c r="AA425" i="5"/>
  <c r="AG425" i="5" s="1"/>
  <c r="Z425" i="5"/>
  <c r="AF425" i="5" s="1"/>
  <c r="AA313" i="5"/>
  <c r="AG313" i="5" s="1"/>
  <c r="Z313" i="5"/>
  <c r="AF313" i="5" s="1"/>
  <c r="AA249" i="5"/>
  <c r="AG249" i="5" s="1"/>
  <c r="Z249" i="5"/>
  <c r="AF249" i="5" s="1"/>
  <c r="AA169" i="5"/>
  <c r="AG169" i="5" s="1"/>
  <c r="Z169" i="5"/>
  <c r="AF169" i="5" s="1"/>
  <c r="AA105" i="5"/>
  <c r="AG105" i="5" s="1"/>
  <c r="Z105" i="5"/>
  <c r="AF105" i="5" s="1"/>
  <c r="AA41" i="5"/>
  <c r="AG41" i="5" s="1"/>
  <c r="Z41" i="5"/>
  <c r="AF41" i="5" s="1"/>
  <c r="AA448" i="5"/>
  <c r="AG448" i="5" s="1"/>
  <c r="Z448" i="5"/>
  <c r="AF448" i="5" s="1"/>
  <c r="AA384" i="5"/>
  <c r="AG384" i="5" s="1"/>
  <c r="Z384" i="5"/>
  <c r="AF384" i="5" s="1"/>
  <c r="AA304" i="5"/>
  <c r="AG304" i="5" s="1"/>
  <c r="Z304" i="5"/>
  <c r="AF304" i="5" s="1"/>
  <c r="AA240" i="5"/>
  <c r="AG240" i="5" s="1"/>
  <c r="Z240" i="5"/>
  <c r="AF240" i="5" s="1"/>
  <c r="AA112" i="5"/>
  <c r="AG112" i="5" s="1"/>
  <c r="Z112" i="5"/>
  <c r="AF112" i="5" s="1"/>
  <c r="AA48" i="5"/>
  <c r="AG48" i="5" s="1"/>
  <c r="Z48" i="5"/>
  <c r="AF48" i="5" s="1"/>
  <c r="Z443" i="5"/>
  <c r="AF443" i="5" s="1"/>
  <c r="AA443" i="5"/>
  <c r="AG443" i="5" s="1"/>
  <c r="Z331" i="5"/>
  <c r="AF331" i="5" s="1"/>
  <c r="AA331" i="5"/>
  <c r="AG331" i="5" s="1"/>
  <c r="Z203" i="5"/>
  <c r="AF203" i="5" s="1"/>
  <c r="AA203" i="5"/>
  <c r="AG203" i="5" s="1"/>
  <c r="AA75" i="5"/>
  <c r="AG75" i="5" s="1"/>
  <c r="Z75" i="5"/>
  <c r="AF75" i="5" s="1"/>
  <c r="Z418" i="5"/>
  <c r="AF418" i="5" s="1"/>
  <c r="AA418" i="5"/>
  <c r="AG418" i="5" s="1"/>
  <c r="Z290" i="5"/>
  <c r="AF290" i="5" s="1"/>
  <c r="AA290" i="5"/>
  <c r="AG290" i="5" s="1"/>
  <c r="Z162" i="5"/>
  <c r="AF162" i="5" s="1"/>
  <c r="AA162" i="5"/>
  <c r="AG162" i="5" s="1"/>
  <c r="Z34" i="5"/>
  <c r="AF34" i="5" s="1"/>
  <c r="AA34" i="5"/>
  <c r="AG34" i="5" s="1"/>
  <c r="AA357" i="5"/>
  <c r="AG357" i="5" s="1"/>
  <c r="Z357" i="5"/>
  <c r="AF357" i="5" s="1"/>
  <c r="AA261" i="5"/>
  <c r="AG261" i="5" s="1"/>
  <c r="Z261" i="5"/>
  <c r="AF261" i="5" s="1"/>
  <c r="AA133" i="5"/>
  <c r="AG133" i="5" s="1"/>
  <c r="Z133" i="5"/>
  <c r="AF133" i="5" s="1"/>
  <c r="AA460" i="5"/>
  <c r="AG460" i="5" s="1"/>
  <c r="Z460" i="5"/>
  <c r="AF460" i="5" s="1"/>
  <c r="AA172" i="5"/>
  <c r="AG172" i="5" s="1"/>
  <c r="Z172" i="5"/>
  <c r="AF172" i="5" s="1"/>
  <c r="Z471" i="5"/>
  <c r="AF471" i="5" s="1"/>
  <c r="AA471" i="5"/>
  <c r="AG471" i="5" s="1"/>
  <c r="Z407" i="5"/>
  <c r="AF407" i="5" s="1"/>
  <c r="AA407" i="5"/>
  <c r="AG407" i="5" s="1"/>
  <c r="Z279" i="5"/>
  <c r="AF279" i="5" s="1"/>
  <c r="AA279" i="5"/>
  <c r="AG279" i="5" s="1"/>
  <c r="Z215" i="5"/>
  <c r="AF215" i="5" s="1"/>
  <c r="AA215" i="5"/>
  <c r="AG215" i="5" s="1"/>
  <c r="Z151" i="5"/>
  <c r="AF151" i="5" s="1"/>
  <c r="AA151" i="5"/>
  <c r="AG151" i="5" s="1"/>
  <c r="AA87" i="5"/>
  <c r="AG87" i="5" s="1"/>
  <c r="Z87" i="5"/>
  <c r="AF87" i="5" s="1"/>
  <c r="AA23" i="5"/>
  <c r="AG23" i="5" s="1"/>
  <c r="Z23" i="5"/>
  <c r="AF23" i="5" s="1"/>
  <c r="Z446" i="5"/>
  <c r="AF446" i="5" s="1"/>
  <c r="AA446" i="5"/>
  <c r="AG446" i="5" s="1"/>
  <c r="Z382" i="5"/>
  <c r="AF382" i="5" s="1"/>
  <c r="AA382" i="5"/>
  <c r="AG382" i="5" s="1"/>
  <c r="Z318" i="5"/>
  <c r="AF318" i="5" s="1"/>
  <c r="AA318" i="5"/>
  <c r="AG318" i="5" s="1"/>
  <c r="Z254" i="5"/>
  <c r="AF254" i="5" s="1"/>
  <c r="AA254" i="5"/>
  <c r="AG254" i="5" s="1"/>
  <c r="Z190" i="5"/>
  <c r="AF190" i="5" s="1"/>
  <c r="AA190" i="5"/>
  <c r="AG190" i="5" s="1"/>
  <c r="Z126" i="5"/>
  <c r="AF126" i="5" s="1"/>
  <c r="AA126" i="5"/>
  <c r="AG126" i="5" s="1"/>
  <c r="Z62" i="5"/>
  <c r="AF62" i="5" s="1"/>
  <c r="AA62" i="5"/>
  <c r="AG62" i="5" s="1"/>
  <c r="AA433" i="5"/>
  <c r="AG433" i="5" s="1"/>
  <c r="Z433" i="5"/>
  <c r="AF433" i="5" s="1"/>
  <c r="AA305" i="5"/>
  <c r="AG305" i="5" s="1"/>
  <c r="Z305" i="5"/>
  <c r="AF305" i="5" s="1"/>
  <c r="AA241" i="5"/>
  <c r="AG241" i="5" s="1"/>
  <c r="Z241" i="5"/>
  <c r="AF241" i="5" s="1"/>
  <c r="AA113" i="5"/>
  <c r="AG113" i="5" s="1"/>
  <c r="Z113" i="5"/>
  <c r="AF113" i="5" s="1"/>
  <c r="AA49" i="5"/>
  <c r="AG49" i="5" s="1"/>
  <c r="Z49" i="5"/>
  <c r="AF49" i="5" s="1"/>
  <c r="AA472" i="5"/>
  <c r="AG472" i="5" s="1"/>
  <c r="Z472" i="5"/>
  <c r="AF472" i="5" s="1"/>
  <c r="AA408" i="5"/>
  <c r="AG408" i="5" s="1"/>
  <c r="Z408" i="5"/>
  <c r="AF408" i="5" s="1"/>
  <c r="AA280" i="5"/>
  <c r="AG280" i="5" s="1"/>
  <c r="Z280" i="5"/>
  <c r="AF280" i="5" s="1"/>
  <c r="AA216" i="5"/>
  <c r="AG216" i="5" s="1"/>
  <c r="Z216" i="5"/>
  <c r="AF216" i="5" s="1"/>
  <c r="AA152" i="5"/>
  <c r="AG152" i="5" s="1"/>
  <c r="Z152" i="5"/>
  <c r="AF152" i="5" s="1"/>
  <c r="AA88" i="5"/>
  <c r="AG88" i="5" s="1"/>
  <c r="Z88" i="5"/>
  <c r="AF88" i="5" s="1"/>
  <c r="AA24" i="5"/>
  <c r="AG24" i="5" s="1"/>
  <c r="Z24" i="5"/>
  <c r="AF24" i="5" s="1"/>
  <c r="AA365" i="5"/>
  <c r="AG365" i="5" s="1"/>
  <c r="Z365" i="5"/>
  <c r="AF365" i="5" s="1"/>
  <c r="Z427" i="5"/>
  <c r="AF427" i="5" s="1"/>
  <c r="AA427" i="5"/>
  <c r="AG427" i="5" s="1"/>
  <c r="Z283" i="5"/>
  <c r="AF283" i="5" s="1"/>
  <c r="AA283" i="5"/>
  <c r="AG283" i="5" s="1"/>
  <c r="Z155" i="5"/>
  <c r="AF155" i="5" s="1"/>
  <c r="AA155" i="5"/>
  <c r="AG155" i="5" s="1"/>
  <c r="AA27" i="5"/>
  <c r="AG27" i="5" s="1"/>
  <c r="Z27" i="5"/>
  <c r="AF27" i="5" s="1"/>
  <c r="Z402" i="5"/>
  <c r="AF402" i="5" s="1"/>
  <c r="AA402" i="5"/>
  <c r="AG402" i="5" s="1"/>
  <c r="Z274" i="5"/>
  <c r="AF274" i="5" s="1"/>
  <c r="AA274" i="5"/>
  <c r="AG274" i="5" s="1"/>
  <c r="Z146" i="5"/>
  <c r="AF146" i="5" s="1"/>
  <c r="AA146" i="5"/>
  <c r="AG146" i="5" s="1"/>
  <c r="Z18" i="5"/>
  <c r="AF18" i="5" s="1"/>
  <c r="AA18" i="5"/>
  <c r="AG18" i="5" s="1"/>
  <c r="AA373" i="5"/>
  <c r="AG373" i="5" s="1"/>
  <c r="Z373" i="5"/>
  <c r="AF373" i="5" s="1"/>
  <c r="AA197" i="5"/>
  <c r="AG197" i="5" s="1"/>
  <c r="Z197" i="5"/>
  <c r="AF197" i="5" s="1"/>
  <c r="AA53" i="5"/>
  <c r="AG53" i="5" s="1"/>
  <c r="Z53" i="5"/>
  <c r="AF53" i="5" s="1"/>
  <c r="AA412" i="5"/>
  <c r="AG412" i="5" s="1"/>
  <c r="Z412" i="5"/>
  <c r="AF412" i="5" s="1"/>
  <c r="AA236" i="5"/>
  <c r="AG236" i="5" s="1"/>
  <c r="Z236" i="5"/>
  <c r="AF236" i="5" s="1"/>
  <c r="AA60" i="5"/>
  <c r="AG60" i="5" s="1"/>
  <c r="Z60" i="5"/>
  <c r="AF60" i="5" s="1"/>
  <c r="Z403" i="5"/>
  <c r="AF403" i="5" s="1"/>
  <c r="AA403" i="5"/>
  <c r="AG403" i="5" s="1"/>
  <c r="Z275" i="5"/>
  <c r="AF275" i="5" s="1"/>
  <c r="AA275" i="5"/>
  <c r="AG275" i="5" s="1"/>
  <c r="Z211" i="5"/>
  <c r="AF211" i="5" s="1"/>
  <c r="AA211" i="5"/>
  <c r="AG211" i="5" s="1"/>
  <c r="Z147" i="5"/>
  <c r="AF147" i="5" s="1"/>
  <c r="AA147" i="5"/>
  <c r="AG147" i="5" s="1"/>
  <c r="AA83" i="5"/>
  <c r="AG83" i="5" s="1"/>
  <c r="Z83" i="5"/>
  <c r="AF83" i="5" s="1"/>
  <c r="AA19" i="5"/>
  <c r="AG19" i="5" s="1"/>
  <c r="Z19" i="5"/>
  <c r="AF19" i="5" s="1"/>
  <c r="Z442" i="5"/>
  <c r="AF442" i="5" s="1"/>
  <c r="AA442" i="5"/>
  <c r="AG442" i="5" s="1"/>
  <c r="Z314" i="5"/>
  <c r="AF314" i="5" s="1"/>
  <c r="AA314" i="5"/>
  <c r="AG314" i="5" s="1"/>
  <c r="Z250" i="5"/>
  <c r="AF250" i="5" s="1"/>
  <c r="AA250" i="5"/>
  <c r="AG250" i="5" s="1"/>
  <c r="Z170" i="5"/>
  <c r="AF170" i="5" s="1"/>
  <c r="AA170" i="5"/>
  <c r="AG170" i="5" s="1"/>
  <c r="Z106" i="5"/>
  <c r="AF106" i="5" s="1"/>
  <c r="AA106" i="5"/>
  <c r="AG106" i="5" s="1"/>
  <c r="Z42" i="5"/>
  <c r="AF42" i="5" s="1"/>
  <c r="AA42" i="5"/>
  <c r="AG42" i="5" s="1"/>
  <c r="AA397" i="5"/>
  <c r="AG397" i="5" s="1"/>
  <c r="Z397" i="5"/>
  <c r="AF397" i="5" s="1"/>
  <c r="AA301" i="5"/>
  <c r="AG301" i="5" s="1"/>
  <c r="Z301" i="5"/>
  <c r="AF301" i="5" s="1"/>
  <c r="AA237" i="5"/>
  <c r="AG237" i="5" s="1"/>
  <c r="Z237" i="5"/>
  <c r="AF237" i="5" s="1"/>
  <c r="AA173" i="5"/>
  <c r="AG173" i="5" s="1"/>
  <c r="Z173" i="5"/>
  <c r="AF173" i="5" s="1"/>
  <c r="AA109" i="5"/>
  <c r="AG109" i="5" s="1"/>
  <c r="Z109" i="5"/>
  <c r="AF109" i="5" s="1"/>
  <c r="AA45" i="5"/>
  <c r="AG45" i="5" s="1"/>
  <c r="Z45" i="5"/>
  <c r="AF45" i="5" s="1"/>
  <c r="AA420" i="5"/>
  <c r="AG420" i="5" s="1"/>
  <c r="Z420" i="5"/>
  <c r="AF420" i="5" s="1"/>
  <c r="AA324" i="5"/>
  <c r="AG324" i="5" s="1"/>
  <c r="Z324" i="5"/>
  <c r="AF324" i="5" s="1"/>
  <c r="AA260" i="5"/>
  <c r="AG260" i="5" s="1"/>
  <c r="Z260" i="5"/>
  <c r="AF260" i="5" s="1"/>
  <c r="AA196" i="5"/>
  <c r="AG196" i="5" s="1"/>
  <c r="Z196" i="5"/>
  <c r="AF196" i="5" s="1"/>
  <c r="AA132" i="5"/>
  <c r="AG132" i="5" s="1"/>
  <c r="Z132" i="5"/>
  <c r="AF132" i="5" s="1"/>
  <c r="AA68" i="5"/>
  <c r="AG68" i="5" s="1"/>
  <c r="Z68" i="5"/>
  <c r="AF68" i="5" s="1"/>
  <c r="Z354" i="5"/>
  <c r="AF354" i="5" s="1"/>
  <c r="AA354" i="5"/>
  <c r="AG354" i="5" s="1"/>
  <c r="AA476" i="5"/>
  <c r="AG476" i="5" s="1"/>
  <c r="Z476" i="5"/>
  <c r="AF476" i="5" s="1"/>
  <c r="AA316" i="5"/>
  <c r="AG316" i="5" s="1"/>
  <c r="Z316" i="5"/>
  <c r="AF316" i="5" s="1"/>
  <c r="AA140" i="5"/>
  <c r="AG140" i="5" s="1"/>
  <c r="Z140" i="5"/>
  <c r="AF140" i="5" s="1"/>
  <c r="Z479" i="5"/>
  <c r="AF479" i="5" s="1"/>
  <c r="AA479" i="5"/>
  <c r="AG479" i="5" s="1"/>
  <c r="Z383" i="5"/>
  <c r="AF383" i="5" s="1"/>
  <c r="AA383" i="5"/>
  <c r="AG383" i="5" s="1"/>
  <c r="Z319" i="5"/>
  <c r="AF319" i="5" s="1"/>
  <c r="AA319" i="5"/>
  <c r="AG319" i="5" s="1"/>
  <c r="Z255" i="5"/>
  <c r="AF255" i="5" s="1"/>
  <c r="AA255" i="5"/>
  <c r="AG255" i="5" s="1"/>
  <c r="Z191" i="5"/>
  <c r="AF191" i="5" s="1"/>
  <c r="AA191" i="5"/>
  <c r="AG191" i="5" s="1"/>
  <c r="AA127" i="5"/>
  <c r="AG127" i="5" s="1"/>
  <c r="Z127" i="5"/>
  <c r="AF127" i="5" s="1"/>
  <c r="AA63" i="5"/>
  <c r="AG63" i="5" s="1"/>
  <c r="Z63" i="5"/>
  <c r="AF63" i="5" s="1"/>
  <c r="Z470" i="5"/>
  <c r="AF470" i="5" s="1"/>
  <c r="AA470" i="5"/>
  <c r="AG470" i="5" s="1"/>
  <c r="Z406" i="5"/>
  <c r="AF406" i="5" s="1"/>
  <c r="AA406" i="5"/>
  <c r="AG406" i="5" s="1"/>
  <c r="Z310" i="5"/>
  <c r="AF310" i="5" s="1"/>
  <c r="AA310" i="5"/>
  <c r="AG310" i="5" s="1"/>
  <c r="Z246" i="5"/>
  <c r="AF246" i="5" s="1"/>
  <c r="AA246" i="5"/>
  <c r="AG246" i="5" s="1"/>
  <c r="Z166" i="5"/>
  <c r="AF166" i="5" s="1"/>
  <c r="AA166" i="5"/>
  <c r="AG166" i="5" s="1"/>
  <c r="Z102" i="5"/>
  <c r="AF102" i="5" s="1"/>
  <c r="AA102" i="5"/>
  <c r="AG102" i="5" s="1"/>
  <c r="Z38" i="5"/>
  <c r="AF38" i="5" s="1"/>
  <c r="AA38" i="5"/>
  <c r="AG38" i="5" s="1"/>
  <c r="AA457" i="5"/>
  <c r="AG457" i="5" s="1"/>
  <c r="Z457" i="5"/>
  <c r="AF457" i="5" s="1"/>
  <c r="AA393" i="5"/>
  <c r="AG393" i="5" s="1"/>
  <c r="Z393" i="5"/>
  <c r="AF393" i="5" s="1"/>
  <c r="AA281" i="5"/>
  <c r="AG281" i="5" s="1"/>
  <c r="Z281" i="5"/>
  <c r="AF281" i="5" s="1"/>
  <c r="AA217" i="5"/>
  <c r="AG217" i="5" s="1"/>
  <c r="Z217" i="5"/>
  <c r="AF217" i="5" s="1"/>
  <c r="AA137" i="5"/>
  <c r="AG137" i="5" s="1"/>
  <c r="Z137" i="5"/>
  <c r="AF137" i="5" s="1"/>
  <c r="AA73" i="5"/>
  <c r="AG73" i="5" s="1"/>
  <c r="Z73" i="5"/>
  <c r="AF73" i="5" s="1"/>
  <c r="AA480" i="5"/>
  <c r="AG480" i="5" s="1"/>
  <c r="Z480" i="5"/>
  <c r="AF480" i="5" s="1"/>
  <c r="AA336" i="5"/>
  <c r="AG336" i="5" s="1"/>
  <c r="Z336" i="5"/>
  <c r="AF336" i="5" s="1"/>
  <c r="AA272" i="5"/>
  <c r="AG272" i="5" s="1"/>
  <c r="Z272" i="5"/>
  <c r="AF272" i="5" s="1"/>
  <c r="AA208" i="5"/>
  <c r="AG208" i="5" s="1"/>
  <c r="Z208" i="5"/>
  <c r="AF208" i="5" s="1"/>
  <c r="AA144" i="5"/>
  <c r="AG144" i="5" s="1"/>
  <c r="Z144" i="5"/>
  <c r="AF144" i="5" s="1"/>
  <c r="AA80" i="5"/>
  <c r="AG80" i="5" s="1"/>
  <c r="Z80" i="5"/>
  <c r="AF80" i="5" s="1"/>
  <c r="AA16" i="5"/>
  <c r="AG16" i="5" s="1"/>
  <c r="Z16" i="5"/>
  <c r="AF16" i="5" s="1"/>
  <c r="Z379" i="5"/>
  <c r="AF379" i="5" s="1"/>
  <c r="AA379" i="5"/>
  <c r="AG379" i="5" s="1"/>
  <c r="Z267" i="5"/>
  <c r="AF267" i="5" s="1"/>
  <c r="AA267" i="5"/>
  <c r="AG267" i="5" s="1"/>
  <c r="AA139" i="5"/>
  <c r="AG139" i="5" s="1"/>
  <c r="Z139" i="5"/>
  <c r="AF139" i="5" s="1"/>
  <c r="Z498" i="5"/>
  <c r="AF498" i="5" s="1"/>
  <c r="AA498" i="5"/>
  <c r="AG498" i="5" s="1"/>
  <c r="Z226" i="5"/>
  <c r="AF226" i="5" s="1"/>
  <c r="AA226" i="5"/>
  <c r="AG226" i="5" s="1"/>
  <c r="Z98" i="5"/>
  <c r="AF98" i="5" s="1"/>
  <c r="AA98" i="5"/>
  <c r="AG98" i="5" s="1"/>
  <c r="AA421" i="5"/>
  <c r="AG421" i="5" s="1"/>
  <c r="Z421" i="5"/>
  <c r="AF421" i="5" s="1"/>
  <c r="AA309" i="5"/>
  <c r="AG309" i="5" s="1"/>
  <c r="Z309" i="5"/>
  <c r="AF309" i="5" s="1"/>
  <c r="AA69" i="5"/>
  <c r="AG69" i="5" s="1"/>
  <c r="Z69" i="5"/>
  <c r="AF69" i="5" s="1"/>
  <c r="AA300" i="5"/>
  <c r="AG300" i="5" s="1"/>
  <c r="Z300" i="5"/>
  <c r="AF300" i="5" s="1"/>
  <c r="AA76" i="5"/>
  <c r="AG76" i="5" s="1"/>
  <c r="Z76" i="5"/>
  <c r="AF76" i="5" s="1"/>
  <c r="N466" i="5"/>
  <c r="N349" i="5"/>
  <c r="M99" i="5" a="1"/>
  <c r="M99" i="5" s="1"/>
  <c r="N356" i="5"/>
  <c r="M190" i="5" a="1"/>
  <c r="M190" i="5" s="1"/>
  <c r="M249" i="5" a="1"/>
  <c r="M249" i="5" s="1"/>
  <c r="M244" i="5" a="1"/>
  <c r="M244" i="5" s="1"/>
  <c r="M316" i="5" a="1"/>
  <c r="M316" i="5" s="1"/>
  <c r="N178" i="5"/>
  <c r="M35" i="5" a="1"/>
  <c r="M35" i="5" s="1"/>
  <c r="M172" i="5" a="1"/>
  <c r="M172" i="5" s="1"/>
  <c r="M123" i="5" a="1"/>
  <c r="M123" i="5" s="1"/>
  <c r="M18" i="5" a="1"/>
  <c r="M18" i="5" s="1"/>
  <c r="M187" i="5" a="1"/>
  <c r="M187" i="5" s="1"/>
  <c r="M163" i="5" a="1"/>
  <c r="M163" i="5" s="1"/>
  <c r="M473" i="5" a="1"/>
  <c r="M473" i="5" s="1"/>
  <c r="M59" i="5" a="1"/>
  <c r="M59" i="5" s="1"/>
  <c r="M82" i="5" a="1"/>
  <c r="M82" i="5" s="1"/>
  <c r="M131" i="5" a="1"/>
  <c r="M131" i="5" s="1"/>
  <c r="M285" i="5" a="1"/>
  <c r="M285" i="5" s="1"/>
  <c r="N485" i="5"/>
  <c r="M441" i="5" a="1"/>
  <c r="M441" i="5" s="1"/>
  <c r="M432" i="5" a="1"/>
  <c r="M432" i="5" s="1"/>
  <c r="M384" i="5" a="1"/>
  <c r="M384" i="5" s="1"/>
  <c r="N12" i="5"/>
  <c r="N341" i="5"/>
  <c r="N185" i="5"/>
  <c r="N345" i="5"/>
  <c r="M67" i="5" a="1"/>
  <c r="M67" i="5" s="1"/>
  <c r="M76" i="5" a="1"/>
  <c r="M76" i="5" s="1"/>
  <c r="N499" i="5"/>
  <c r="M474" i="5" a="1"/>
  <c r="M474" i="5" s="1"/>
  <c r="M442" i="5" a="1"/>
  <c r="M442" i="5" s="1"/>
  <c r="M478" i="5" a="1"/>
  <c r="M478" i="5" s="1"/>
  <c r="N415" i="5"/>
  <c r="M490" i="5" a="1"/>
  <c r="M490" i="5" s="1"/>
  <c r="M458" i="5" a="1"/>
  <c r="M458" i="5" s="1"/>
  <c r="M476" i="5" a="1"/>
  <c r="M476" i="5" s="1"/>
  <c r="M448" i="5" a="1"/>
  <c r="M448" i="5" s="1"/>
  <c r="M296" i="5" a="1"/>
  <c r="M296" i="5" s="1"/>
  <c r="M221" i="5" a="1"/>
  <c r="M221" i="5" s="1"/>
  <c r="M289" i="5" a="1"/>
  <c r="M289" i="5" s="1"/>
  <c r="M284" i="5" a="1"/>
  <c r="M284" i="5" s="1"/>
  <c r="M308" i="5" a="1"/>
  <c r="M308" i="5" s="1"/>
  <c r="M313" i="5" a="1"/>
  <c r="M313" i="5" s="1"/>
  <c r="M385" i="5" a="1"/>
  <c r="M385" i="5" s="1"/>
  <c r="M257" i="5" a="1"/>
  <c r="M257" i="5" s="1"/>
  <c r="M328" i="5" a="1"/>
  <c r="M328" i="5" s="1"/>
  <c r="M306" i="5" a="1"/>
  <c r="M306" i="5" s="1"/>
  <c r="M253" i="5" a="1"/>
  <c r="M253" i="5" s="1"/>
  <c r="M388" i="5" a="1"/>
  <c r="M388" i="5" s="1"/>
  <c r="M276" i="5" a="1"/>
  <c r="M276" i="5" s="1"/>
  <c r="M217" i="5" a="1"/>
  <c r="M217" i="5" s="1"/>
  <c r="M252" i="5" a="1"/>
  <c r="M252" i="5" s="1"/>
  <c r="N416" i="5"/>
  <c r="M321" i="5" a="1"/>
  <c r="M321" i="5" s="1"/>
  <c r="M392" i="5" a="1"/>
  <c r="M392" i="5" s="1"/>
  <c r="M264" i="5" a="1"/>
  <c r="M264" i="5" s="1"/>
  <c r="N377" i="5"/>
  <c r="M281" i="5" a="1"/>
  <c r="M281" i="5" s="1"/>
  <c r="M256" i="5" a="1"/>
  <c r="M256" i="5" s="1"/>
  <c r="O82" i="5"/>
  <c r="R82" i="5" s="1"/>
  <c r="O18" i="5"/>
  <c r="R18" i="5" s="1"/>
  <c r="O85" i="5"/>
  <c r="R85" i="5" s="1"/>
  <c r="M204" i="5" a="1"/>
  <c r="M204" i="5" s="1"/>
  <c r="M108" i="5" a="1"/>
  <c r="M108" i="5" s="1"/>
  <c r="M28" i="5" a="1"/>
  <c r="M28" i="5" s="1"/>
  <c r="O163" i="5"/>
  <c r="R163" i="5" s="1"/>
  <c r="O131" i="5"/>
  <c r="R131" i="5" s="1"/>
  <c r="O99" i="5"/>
  <c r="R99" i="5" s="1"/>
  <c r="O67" i="5"/>
  <c r="O35" i="5"/>
  <c r="R35" i="5" s="1"/>
  <c r="M170" i="5" a="1"/>
  <c r="M170" i="5" s="1"/>
  <c r="M138" i="5" a="1"/>
  <c r="M138" i="5" s="1"/>
  <c r="M106" i="5" a="1"/>
  <c r="M106" i="5" s="1"/>
  <c r="M74" i="5" a="1"/>
  <c r="M74" i="5" s="1"/>
  <c r="M42" i="5" a="1"/>
  <c r="M42" i="5" s="1"/>
  <c r="O173" i="5"/>
  <c r="R173" i="5" s="1"/>
  <c r="O109" i="5"/>
  <c r="R109" i="5" s="1"/>
  <c r="O45" i="5"/>
  <c r="R45" i="5" s="1"/>
  <c r="M212" i="5" a="1"/>
  <c r="M212" i="5" s="1"/>
  <c r="O164" i="5"/>
  <c r="R164" i="5" s="1"/>
  <c r="O100" i="5"/>
  <c r="R100" i="5" s="1"/>
  <c r="O36" i="5"/>
  <c r="R36" i="5" s="1"/>
  <c r="M220" i="5" a="1"/>
  <c r="M220" i="5" s="1"/>
  <c r="M140" i="5" a="1"/>
  <c r="M140" i="5" s="1"/>
  <c r="M44" i="5" a="1"/>
  <c r="M44" i="5" s="1"/>
  <c r="O175" i="5"/>
  <c r="R175" i="5" s="1"/>
  <c r="O111" i="5"/>
  <c r="R111" i="5" s="1"/>
  <c r="O47" i="5"/>
  <c r="O150" i="5"/>
  <c r="R150" i="5" s="1"/>
  <c r="O86" i="5"/>
  <c r="R86" i="5" s="1"/>
  <c r="O22" i="5"/>
  <c r="R22" i="5" s="1"/>
  <c r="M169" i="5" a="1"/>
  <c r="M169" i="5" s="1"/>
  <c r="M137" i="5" a="1"/>
  <c r="M137" i="5" s="1"/>
  <c r="M105" i="5" a="1"/>
  <c r="M105" i="5" s="1"/>
  <c r="M73" i="5" a="1"/>
  <c r="M73" i="5" s="1"/>
  <c r="M41" i="5" a="1"/>
  <c r="M41" i="5" s="1"/>
  <c r="M224" i="5" a="1"/>
  <c r="M224" i="5" s="1"/>
  <c r="O112" i="5"/>
  <c r="R112" i="5" s="1"/>
  <c r="O48" i="5"/>
  <c r="R48" i="5" s="1"/>
  <c r="N188" i="5"/>
  <c r="O139" i="5"/>
  <c r="O98" i="5"/>
  <c r="R98" i="5" s="1"/>
  <c r="M133" i="5" a="1"/>
  <c r="M133" i="5" s="1"/>
  <c r="M69" i="5" a="1"/>
  <c r="M69" i="5" s="1"/>
  <c r="O172" i="5"/>
  <c r="R172" i="5" s="1"/>
  <c r="O76" i="5"/>
  <c r="R76" i="5" s="1"/>
  <c r="O55" i="5"/>
  <c r="R55" i="5" s="1"/>
  <c r="O126" i="5"/>
  <c r="R126" i="5" s="1"/>
  <c r="O145" i="5"/>
  <c r="R145" i="5" s="1"/>
  <c r="O17" i="5"/>
  <c r="R17" i="5" s="1"/>
  <c r="O88" i="5"/>
  <c r="R88" i="5" s="1"/>
  <c r="O167" i="5"/>
  <c r="O46" i="5"/>
  <c r="R46" i="5" s="1"/>
  <c r="O129" i="5"/>
  <c r="R129" i="5" s="1"/>
  <c r="O65" i="5"/>
  <c r="R65" i="5" s="1"/>
  <c r="M200" i="5" a="1"/>
  <c r="M200" i="5" s="1"/>
  <c r="O136" i="5"/>
  <c r="R136" i="5" s="1"/>
  <c r="O72" i="5"/>
  <c r="R72" i="5" s="1"/>
  <c r="O155" i="5"/>
  <c r="O91" i="5"/>
  <c r="O27" i="5"/>
  <c r="R27" i="5" s="1"/>
  <c r="M146" i="5" a="1"/>
  <c r="M146" i="5" s="1"/>
  <c r="O197" i="5"/>
  <c r="R197" i="5" s="1"/>
  <c r="O53" i="5"/>
  <c r="R53" i="5" s="1"/>
  <c r="O156" i="5"/>
  <c r="R156" i="5" s="1"/>
  <c r="O60" i="5"/>
  <c r="R60" i="5" s="1"/>
  <c r="O154" i="5"/>
  <c r="R154" i="5" s="1"/>
  <c r="O122" i="5"/>
  <c r="R122" i="5" s="1"/>
  <c r="O90" i="5"/>
  <c r="R90" i="5" s="1"/>
  <c r="O58" i="5"/>
  <c r="R58" i="5" s="1"/>
  <c r="O26" i="5"/>
  <c r="R26" i="5" s="1"/>
  <c r="O157" i="5"/>
  <c r="R157" i="5" s="1"/>
  <c r="O93" i="5"/>
  <c r="R93" i="5" s="1"/>
  <c r="O29" i="5"/>
  <c r="R29" i="5" s="1"/>
  <c r="O196" i="5"/>
  <c r="R196" i="5" s="1"/>
  <c r="O148" i="5"/>
  <c r="R148" i="5" s="1"/>
  <c r="O84" i="5"/>
  <c r="R84" i="5" s="1"/>
  <c r="O20" i="5"/>
  <c r="R20" i="5" s="1"/>
  <c r="O92" i="5"/>
  <c r="R92" i="5" s="1"/>
  <c r="O159" i="5"/>
  <c r="O95" i="5"/>
  <c r="R95" i="5" s="1"/>
  <c r="O31" i="5"/>
  <c r="O134" i="5"/>
  <c r="O70" i="5"/>
  <c r="R70" i="5" s="1"/>
  <c r="O153" i="5"/>
  <c r="R153" i="5" s="1"/>
  <c r="O121" i="5"/>
  <c r="R121" i="5" s="1"/>
  <c r="O89" i="5"/>
  <c r="R89" i="5" s="1"/>
  <c r="O57" i="5"/>
  <c r="R57" i="5" s="1"/>
  <c r="O25" i="5"/>
  <c r="R25" i="5" s="1"/>
  <c r="O160" i="5"/>
  <c r="R160" i="5" s="1"/>
  <c r="O96" i="5"/>
  <c r="R96" i="5" s="1"/>
  <c r="O32" i="5"/>
  <c r="R32" i="5" s="1"/>
  <c r="O107" i="5"/>
  <c r="R107" i="5" s="1"/>
  <c r="O194" i="5"/>
  <c r="O66" i="5"/>
  <c r="R66" i="5" s="1"/>
  <c r="O165" i="5"/>
  <c r="R165" i="5" s="1"/>
  <c r="O101" i="5"/>
  <c r="R101" i="5" s="1"/>
  <c r="O37" i="5"/>
  <c r="R37" i="5" s="1"/>
  <c r="O119" i="5"/>
  <c r="R119" i="5" s="1"/>
  <c r="O62" i="5"/>
  <c r="R62" i="5" s="1"/>
  <c r="O81" i="5"/>
  <c r="R81" i="5" s="1"/>
  <c r="O152" i="5"/>
  <c r="R152" i="5" s="1"/>
  <c r="O24" i="5"/>
  <c r="R24" i="5" s="1"/>
  <c r="O146" i="5"/>
  <c r="R146" i="5" s="1"/>
  <c r="O103" i="5"/>
  <c r="R103" i="5" s="1"/>
  <c r="O199" i="5"/>
  <c r="O151" i="5"/>
  <c r="R151" i="5" s="1"/>
  <c r="O87" i="5"/>
  <c r="R87" i="5" s="1"/>
  <c r="O23" i="5"/>
  <c r="R23" i="5" s="1"/>
  <c r="O158" i="5"/>
  <c r="R158" i="5" s="1"/>
  <c r="O94" i="5"/>
  <c r="R94" i="5" s="1"/>
  <c r="O30" i="5"/>
  <c r="R30" i="5" s="1"/>
  <c r="M225" i="5" a="1"/>
  <c r="M225" i="5" s="1"/>
  <c r="O113" i="5"/>
  <c r="R113" i="5" s="1"/>
  <c r="O49" i="5"/>
  <c r="R49" i="5" s="1"/>
  <c r="M232" i="5" a="1"/>
  <c r="M232" i="5" s="1"/>
  <c r="O120" i="5"/>
  <c r="R120" i="5" s="1"/>
  <c r="O56" i="5"/>
  <c r="R56" i="5" s="1"/>
  <c r="O182" i="5"/>
  <c r="R182" i="5" s="1"/>
  <c r="M155" i="5" a="1"/>
  <c r="M155" i="5" s="1"/>
  <c r="M91" i="5" a="1"/>
  <c r="M91" i="5" s="1"/>
  <c r="M27" i="5" a="1"/>
  <c r="M27" i="5" s="1"/>
  <c r="O114" i="5"/>
  <c r="O50" i="5"/>
  <c r="R50" i="5" s="1"/>
  <c r="O149" i="5"/>
  <c r="R149" i="5" s="1"/>
  <c r="O21" i="5"/>
  <c r="R21" i="5" s="1"/>
  <c r="M156" i="5" a="1"/>
  <c r="M156" i="5" s="1"/>
  <c r="M60" i="5" a="1"/>
  <c r="M60" i="5" s="1"/>
  <c r="O195" i="5"/>
  <c r="O147" i="5"/>
  <c r="Q147" i="5" s="1"/>
  <c r="O115" i="5"/>
  <c r="R115" i="5" s="1"/>
  <c r="O83" i="5"/>
  <c r="O51" i="5"/>
  <c r="R51" i="5" s="1"/>
  <c r="O19" i="5"/>
  <c r="M154" i="5" a="1"/>
  <c r="M154" i="5" s="1"/>
  <c r="M122" i="5" a="1"/>
  <c r="M122" i="5" s="1"/>
  <c r="M90" i="5" a="1"/>
  <c r="M90" i="5" s="1"/>
  <c r="M58" i="5" a="1"/>
  <c r="M58" i="5" s="1"/>
  <c r="M26" i="5" a="1"/>
  <c r="M26" i="5" s="1"/>
  <c r="O141" i="5"/>
  <c r="R141" i="5" s="1"/>
  <c r="O77" i="5"/>
  <c r="R77" i="5" s="1"/>
  <c r="M196" i="5" a="1"/>
  <c r="M196" i="5" s="1"/>
  <c r="O132" i="5"/>
  <c r="R132" i="5" s="1"/>
  <c r="O68" i="5"/>
  <c r="R68" i="5" s="1"/>
  <c r="M92" i="5" a="1"/>
  <c r="M92" i="5" s="1"/>
  <c r="O143" i="5"/>
  <c r="R143" i="5" s="1"/>
  <c r="O79" i="5"/>
  <c r="O15" i="5"/>
  <c r="R15" i="5" s="1"/>
  <c r="O198" i="5"/>
  <c r="R198" i="5" s="1"/>
  <c r="O118" i="5"/>
  <c r="R118" i="5" s="1"/>
  <c r="O54" i="5"/>
  <c r="R54" i="5" s="1"/>
  <c r="M153" i="5" a="1"/>
  <c r="M153" i="5" s="1"/>
  <c r="M121" i="5" a="1"/>
  <c r="M121" i="5" s="1"/>
  <c r="M89" i="5" a="1"/>
  <c r="M89" i="5" s="1"/>
  <c r="M57" i="5" a="1"/>
  <c r="M57" i="5" s="1"/>
  <c r="M25" i="5" a="1"/>
  <c r="M25" i="5" s="1"/>
  <c r="O192" i="5"/>
  <c r="R192" i="5" s="1"/>
  <c r="O144" i="5"/>
  <c r="R144" i="5" s="1"/>
  <c r="O80" i="5"/>
  <c r="R80" i="5" s="1"/>
  <c r="O16" i="5"/>
  <c r="R16" i="5" s="1"/>
  <c r="O75" i="5"/>
  <c r="O162" i="5"/>
  <c r="O34" i="5"/>
  <c r="R34" i="5" s="1"/>
  <c r="M165" i="5" a="1"/>
  <c r="M165" i="5" s="1"/>
  <c r="M101" i="5" a="1"/>
  <c r="M101" i="5" s="1"/>
  <c r="M37" i="5" a="1"/>
  <c r="M37" i="5" s="1"/>
  <c r="O124" i="5"/>
  <c r="R124" i="5" s="1"/>
  <c r="O193" i="5"/>
  <c r="O200" i="5"/>
  <c r="R200" i="5" s="1"/>
  <c r="O39" i="5"/>
  <c r="R39" i="5" s="1"/>
  <c r="O110" i="5"/>
  <c r="M193" i="5" a="1"/>
  <c r="M193" i="5" s="1"/>
  <c r="M199" i="5" a="1"/>
  <c r="M199" i="5" s="1"/>
  <c r="O135" i="5"/>
  <c r="R135" i="5" s="1"/>
  <c r="O71" i="5"/>
  <c r="O190" i="5"/>
  <c r="R190" i="5" s="1"/>
  <c r="O142" i="5"/>
  <c r="R142" i="5" s="1"/>
  <c r="O78" i="5"/>
  <c r="R78" i="5" s="1"/>
  <c r="O14" i="5"/>
  <c r="R14" i="5" s="1"/>
  <c r="O161" i="5"/>
  <c r="R161" i="5" s="1"/>
  <c r="O97" i="5"/>
  <c r="R97" i="5" s="1"/>
  <c r="O33" i="5"/>
  <c r="R33" i="5" s="1"/>
  <c r="O168" i="5"/>
  <c r="R168" i="5" s="1"/>
  <c r="O104" i="5"/>
  <c r="R104" i="5" s="1"/>
  <c r="O40" i="5"/>
  <c r="R40" i="5" s="1"/>
  <c r="O186" i="5"/>
  <c r="R186" i="5" s="1"/>
  <c r="O187" i="5"/>
  <c r="R187" i="5" s="1"/>
  <c r="O123" i="5"/>
  <c r="R123" i="5" s="1"/>
  <c r="O59" i="5"/>
  <c r="M114" i="5" a="1"/>
  <c r="M114" i="5" s="1"/>
  <c r="M50" i="5" a="1"/>
  <c r="M50" i="5" s="1"/>
  <c r="O117" i="5"/>
  <c r="R117" i="5" s="1"/>
  <c r="O108" i="5"/>
  <c r="R108" i="5" s="1"/>
  <c r="O28" i="5"/>
  <c r="R28" i="5" s="1"/>
  <c r="M147" i="5" a="1"/>
  <c r="M147" i="5" s="1"/>
  <c r="M115" i="5" a="1"/>
  <c r="M115" i="5" s="1"/>
  <c r="M83" i="5" a="1"/>
  <c r="M83" i="5" s="1"/>
  <c r="M51" i="5" a="1"/>
  <c r="M51" i="5" s="1"/>
  <c r="M19" i="5" a="1"/>
  <c r="M19" i="5" s="1"/>
  <c r="O170" i="5"/>
  <c r="R170" i="5" s="1"/>
  <c r="O138" i="5"/>
  <c r="R138" i="5" s="1"/>
  <c r="O106" i="5"/>
  <c r="R106" i="5" s="1"/>
  <c r="O74" i="5"/>
  <c r="O42" i="5"/>
  <c r="R42" i="5" s="1"/>
  <c r="O125" i="5"/>
  <c r="R125" i="5" s="1"/>
  <c r="O61" i="5"/>
  <c r="R61" i="5" s="1"/>
  <c r="O116" i="5"/>
  <c r="R116" i="5" s="1"/>
  <c r="O52" i="5"/>
  <c r="R52" i="5" s="1"/>
  <c r="O140" i="5"/>
  <c r="R140" i="5" s="1"/>
  <c r="O44" i="5"/>
  <c r="R44" i="5" s="1"/>
  <c r="O191" i="5"/>
  <c r="R191" i="5" s="1"/>
  <c r="O127" i="5"/>
  <c r="R127" i="5" s="1"/>
  <c r="O63" i="5"/>
  <c r="R63" i="5" s="1"/>
  <c r="O166" i="5"/>
  <c r="R166" i="5" s="1"/>
  <c r="O102" i="5"/>
  <c r="R102" i="5" s="1"/>
  <c r="O38" i="5"/>
  <c r="R38" i="5" s="1"/>
  <c r="O169" i="5"/>
  <c r="R169" i="5" s="1"/>
  <c r="O137" i="5"/>
  <c r="R137" i="5" s="1"/>
  <c r="O105" i="5"/>
  <c r="R105" i="5" s="1"/>
  <c r="O73" i="5"/>
  <c r="R73" i="5" s="1"/>
  <c r="O41" i="5"/>
  <c r="R41" i="5" s="1"/>
  <c r="M192" i="5" a="1"/>
  <c r="M192" i="5" s="1"/>
  <c r="O128" i="5"/>
  <c r="R128" i="5" s="1"/>
  <c r="O64" i="5"/>
  <c r="R64" i="5" s="1"/>
  <c r="O171" i="5"/>
  <c r="R171" i="5" s="1"/>
  <c r="O43" i="5"/>
  <c r="R43" i="5" s="1"/>
  <c r="O130" i="5"/>
  <c r="R130" i="5" s="1"/>
  <c r="O133" i="5"/>
  <c r="R133" i="5" s="1"/>
  <c r="O69" i="5"/>
  <c r="R69" i="5" s="1"/>
  <c r="M124" i="5" a="1"/>
  <c r="M124" i="5" s="1"/>
  <c r="O338" i="5"/>
  <c r="R338" i="5" s="1"/>
  <c r="O370" i="5"/>
  <c r="R370" i="5" s="1"/>
  <c r="O311" i="5"/>
  <c r="R311" i="5" s="1"/>
  <c r="O215" i="5"/>
  <c r="R215" i="5" s="1"/>
  <c r="O334" i="5"/>
  <c r="R334" i="5" s="1"/>
  <c r="O270" i="5"/>
  <c r="M279" i="5" a="1"/>
  <c r="M279" i="5" s="1"/>
  <c r="M215" i="5" a="1"/>
  <c r="M215" i="5" s="1"/>
  <c r="M382" i="5" a="1"/>
  <c r="M382" i="5" s="1"/>
  <c r="M334" i="5" a="1"/>
  <c r="M334" i="5" s="1"/>
  <c r="M238" i="5" a="1"/>
  <c r="M238" i="5" s="1"/>
  <c r="O305" i="5"/>
  <c r="R305" i="5" s="1"/>
  <c r="O241" i="5"/>
  <c r="R241" i="5" s="1"/>
  <c r="O312" i="5"/>
  <c r="R312" i="5" s="1"/>
  <c r="O248" i="5"/>
  <c r="R248" i="5" s="1"/>
  <c r="O349" i="5"/>
  <c r="R349" i="5" s="1"/>
  <c r="M395" i="5" a="1"/>
  <c r="M395" i="5" s="1"/>
  <c r="M251" i="5" a="1"/>
  <c r="M251" i="5" s="1"/>
  <c r="O327" i="5"/>
  <c r="R327" i="5" s="1"/>
  <c r="O263" i="5"/>
  <c r="R263" i="5" s="1"/>
  <c r="O231" i="5"/>
  <c r="O318" i="5"/>
  <c r="R318" i="5" s="1"/>
  <c r="O286" i="5"/>
  <c r="R286" i="5" s="1"/>
  <c r="O254" i="5"/>
  <c r="R254" i="5" s="1"/>
  <c r="O222" i="5"/>
  <c r="M305" i="5" a="1"/>
  <c r="M305" i="5" s="1"/>
  <c r="M273" i="5" a="1"/>
  <c r="M273" i="5" s="1"/>
  <c r="M241" i="5" a="1"/>
  <c r="M241" i="5" s="1"/>
  <c r="M209" i="5" a="1"/>
  <c r="M209" i="5" s="1"/>
  <c r="M312" i="5" a="1"/>
  <c r="M312" i="5" s="1"/>
  <c r="M280" i="5" a="1"/>
  <c r="M280" i="5" s="1"/>
  <c r="M248" i="5" a="1"/>
  <c r="M248" i="5" s="1"/>
  <c r="M216" i="5" a="1"/>
  <c r="M216" i="5" s="1"/>
  <c r="O361" i="5"/>
  <c r="R361" i="5" s="1"/>
  <c r="O347" i="5"/>
  <c r="R347" i="5" s="1"/>
  <c r="O283" i="5"/>
  <c r="R283" i="5" s="1"/>
  <c r="O219" i="5"/>
  <c r="O274" i="5"/>
  <c r="O210" i="5"/>
  <c r="R210" i="5" s="1"/>
  <c r="O229" i="5"/>
  <c r="R229" i="5" s="1"/>
  <c r="M332" i="5" a="1"/>
  <c r="M332" i="5" s="1"/>
  <c r="M236" i="5" a="1"/>
  <c r="M236" i="5" s="1"/>
  <c r="O387" i="5"/>
  <c r="R387" i="5" s="1"/>
  <c r="O275" i="5"/>
  <c r="R275" i="5" s="1"/>
  <c r="O211" i="5"/>
  <c r="R211" i="5" s="1"/>
  <c r="M426" i="5" a="1"/>
  <c r="M426" i="5" s="1"/>
  <c r="O314" i="5"/>
  <c r="R314" i="5" s="1"/>
  <c r="O282" i="5"/>
  <c r="R282" i="5" s="1"/>
  <c r="O250" i="5"/>
  <c r="O218" i="5"/>
  <c r="O381" i="5"/>
  <c r="R381" i="5" s="1"/>
  <c r="O317" i="5"/>
  <c r="R317" i="5" s="1"/>
  <c r="O285" i="5"/>
  <c r="R285" i="5" s="1"/>
  <c r="O253" i="5"/>
  <c r="R253" i="5" s="1"/>
  <c r="O221" i="5"/>
  <c r="R221" i="5" s="1"/>
  <c r="O388" i="5"/>
  <c r="R388" i="5" s="1"/>
  <c r="O308" i="5"/>
  <c r="R308" i="5" s="1"/>
  <c r="O276" i="5"/>
  <c r="R276" i="5" s="1"/>
  <c r="O244" i="5"/>
  <c r="O212" i="5"/>
  <c r="R212" i="5" s="1"/>
  <c r="O354" i="5"/>
  <c r="R354" i="5" s="1"/>
  <c r="O316" i="5"/>
  <c r="R316" i="5" s="1"/>
  <c r="O220" i="5"/>
  <c r="O383" i="5"/>
  <c r="R383" i="5" s="1"/>
  <c r="O319" i="5"/>
  <c r="R319" i="5" s="1"/>
  <c r="O255" i="5"/>
  <c r="R255" i="5" s="1"/>
  <c r="O310" i="5"/>
  <c r="R310" i="5" s="1"/>
  <c r="O246" i="5"/>
  <c r="R246" i="5" s="1"/>
  <c r="M329" i="5" a="1"/>
  <c r="M329" i="5" s="1"/>
  <c r="M297" i="5" a="1"/>
  <c r="M297" i="5" s="1"/>
  <c r="M265" i="5" a="1"/>
  <c r="M265" i="5" s="1"/>
  <c r="M233" i="5" a="1"/>
  <c r="M233" i="5" s="1"/>
  <c r="M201" i="5" a="1"/>
  <c r="M201" i="5" s="1"/>
  <c r="O384" i="5"/>
  <c r="R384" i="5" s="1"/>
  <c r="O320" i="5"/>
  <c r="R320" i="5" s="1"/>
  <c r="O288" i="5"/>
  <c r="R288" i="5" s="1"/>
  <c r="O256" i="5"/>
  <c r="R256" i="5" s="1"/>
  <c r="O224" i="5"/>
  <c r="R224" i="5" s="1"/>
  <c r="O331" i="5"/>
  <c r="R331" i="5" s="1"/>
  <c r="O203" i="5"/>
  <c r="R203" i="5" s="1"/>
  <c r="O290" i="5"/>
  <c r="O357" i="5"/>
  <c r="R357" i="5" s="1"/>
  <c r="O261" i="5"/>
  <c r="R261" i="5" s="1"/>
  <c r="M300" i="5" a="1"/>
  <c r="M300" i="5" s="1"/>
  <c r="O368" i="5"/>
  <c r="R368" i="5" s="1"/>
  <c r="O279" i="5"/>
  <c r="R279" i="5" s="1"/>
  <c r="O382" i="5"/>
  <c r="R382" i="5" s="1"/>
  <c r="O302" i="5"/>
  <c r="R302" i="5" s="1"/>
  <c r="O206" i="5"/>
  <c r="R206" i="5" s="1"/>
  <c r="M311" i="5" a="1"/>
  <c r="M311" i="5" s="1"/>
  <c r="M247" i="5" a="1"/>
  <c r="M247" i="5" s="1"/>
  <c r="M302" i="5" a="1"/>
  <c r="M302" i="5" s="1"/>
  <c r="M270" i="5" a="1"/>
  <c r="M270" i="5" s="1"/>
  <c r="M206" i="5" a="1"/>
  <c r="M206" i="5" s="1"/>
  <c r="O273" i="5"/>
  <c r="R273" i="5" s="1"/>
  <c r="O209" i="5"/>
  <c r="R209" i="5" s="1"/>
  <c r="O280" i="5"/>
  <c r="R280" i="5" s="1"/>
  <c r="O216" i="5"/>
  <c r="R216" i="5" s="1"/>
  <c r="M315" i="5" a="1"/>
  <c r="M315" i="5" s="1"/>
  <c r="M370" i="5" a="1"/>
  <c r="M370" i="5" s="1"/>
  <c r="O391" i="5"/>
  <c r="R391" i="5" s="1"/>
  <c r="O295" i="5"/>
  <c r="R295" i="5" s="1"/>
  <c r="M327" i="5" a="1"/>
  <c r="M327" i="5" s="1"/>
  <c r="M295" i="5" a="1"/>
  <c r="M295" i="5" s="1"/>
  <c r="M263" i="5" a="1"/>
  <c r="M263" i="5" s="1"/>
  <c r="M231" i="5" a="1"/>
  <c r="M231" i="5" s="1"/>
  <c r="M398" i="5" a="1"/>
  <c r="M398" i="5" s="1"/>
  <c r="M318" i="5" a="1"/>
  <c r="M318" i="5" s="1"/>
  <c r="M286" i="5" a="1"/>
  <c r="M286" i="5" s="1"/>
  <c r="M254" i="5" a="1"/>
  <c r="M254" i="5" s="1"/>
  <c r="M222" i="5" a="1"/>
  <c r="M222" i="5" s="1"/>
  <c r="O385" i="5"/>
  <c r="R385" i="5" s="1"/>
  <c r="O321" i="5"/>
  <c r="R321" i="5" s="1"/>
  <c r="O289" i="5"/>
  <c r="R289" i="5" s="1"/>
  <c r="O257" i="5"/>
  <c r="R257" i="5" s="1"/>
  <c r="O225" i="5"/>
  <c r="R225" i="5" s="1"/>
  <c r="O392" i="5"/>
  <c r="R392" i="5" s="1"/>
  <c r="O328" i="5"/>
  <c r="R328" i="5" s="1"/>
  <c r="O296" i="5"/>
  <c r="R296" i="5" s="1"/>
  <c r="O264" i="5"/>
  <c r="R264" i="5" s="1"/>
  <c r="O232" i="5"/>
  <c r="R232" i="5" s="1"/>
  <c r="O341" i="5"/>
  <c r="R341" i="5" s="1"/>
  <c r="O365" i="5"/>
  <c r="R365" i="5" s="1"/>
  <c r="M347" i="5" a="1"/>
  <c r="M347" i="5" s="1"/>
  <c r="M283" i="5" a="1"/>
  <c r="M283" i="5" s="1"/>
  <c r="M219" i="5" a="1"/>
  <c r="M219" i="5" s="1"/>
  <c r="M338" i="5" a="1"/>
  <c r="M338" i="5" s="1"/>
  <c r="M274" i="5" a="1"/>
  <c r="M274" i="5" s="1"/>
  <c r="M210" i="5" a="1"/>
  <c r="M210" i="5" s="1"/>
  <c r="O373" i="5"/>
  <c r="R373" i="5" s="1"/>
  <c r="O284" i="5"/>
  <c r="R284" i="5" s="1"/>
  <c r="O204" i="5"/>
  <c r="R204" i="5" s="1"/>
  <c r="O372" i="5"/>
  <c r="R372" i="5" s="1"/>
  <c r="M387" i="5" a="1"/>
  <c r="M387" i="5" s="1"/>
  <c r="O323" i="5"/>
  <c r="O259" i="5"/>
  <c r="R259" i="5" s="1"/>
  <c r="M314" i="5" a="1"/>
  <c r="M314" i="5" s="1"/>
  <c r="M282" i="5" a="1"/>
  <c r="M282" i="5" s="1"/>
  <c r="M250" i="5" a="1"/>
  <c r="M250" i="5" s="1"/>
  <c r="M218" i="5" a="1"/>
  <c r="M218" i="5" s="1"/>
  <c r="M381" i="5" a="1"/>
  <c r="M381" i="5" s="1"/>
  <c r="M317" i="5" a="1"/>
  <c r="M317" i="5" s="1"/>
  <c r="O358" i="5"/>
  <c r="R358" i="5" s="1"/>
  <c r="O245" i="5"/>
  <c r="R245" i="5" s="1"/>
  <c r="M396" i="5" a="1"/>
  <c r="M396" i="5" s="1"/>
  <c r="O303" i="5"/>
  <c r="R303" i="5" s="1"/>
  <c r="O239" i="5"/>
  <c r="O390" i="5"/>
  <c r="R390" i="5" s="1"/>
  <c r="O294" i="5"/>
  <c r="R294" i="5" s="1"/>
  <c r="O230" i="5"/>
  <c r="R230" i="5" s="1"/>
  <c r="O313" i="5"/>
  <c r="O281" i="5"/>
  <c r="O249" i="5"/>
  <c r="R249" i="5" s="1"/>
  <c r="O217" i="5"/>
  <c r="R217" i="5" s="1"/>
  <c r="M400" i="5" a="1"/>
  <c r="M400" i="5" s="1"/>
  <c r="M320" i="5" a="1"/>
  <c r="M320" i="5" s="1"/>
  <c r="M288" i="5" a="1"/>
  <c r="M288" i="5" s="1"/>
  <c r="O299" i="5"/>
  <c r="R299" i="5" s="1"/>
  <c r="O386" i="5"/>
  <c r="R386" i="5" s="1"/>
  <c r="O258" i="5"/>
  <c r="R258" i="5" s="1"/>
  <c r="O213" i="5"/>
  <c r="R213" i="5" s="1"/>
  <c r="O252" i="5"/>
  <c r="R252" i="5" s="1"/>
  <c r="O247" i="5"/>
  <c r="O238" i="5"/>
  <c r="O395" i="5"/>
  <c r="R395" i="5" s="1"/>
  <c r="O315" i="5"/>
  <c r="R315" i="5" s="1"/>
  <c r="O251" i="5"/>
  <c r="R251" i="5" s="1"/>
  <c r="O306" i="5"/>
  <c r="O242" i="5"/>
  <c r="R242" i="5" s="1"/>
  <c r="O325" i="5"/>
  <c r="R325" i="5" s="1"/>
  <c r="O307" i="5"/>
  <c r="R307" i="5" s="1"/>
  <c r="O243" i="5"/>
  <c r="Q243" i="5" s="1"/>
  <c r="O394" i="5"/>
  <c r="R394" i="5" s="1"/>
  <c r="O330" i="5"/>
  <c r="R330" i="5" s="1"/>
  <c r="O298" i="5"/>
  <c r="O266" i="5"/>
  <c r="R266" i="5" s="1"/>
  <c r="O234" i="5"/>
  <c r="O202" i="5"/>
  <c r="O333" i="5"/>
  <c r="O301" i="5"/>
  <c r="O269" i="5"/>
  <c r="R269" i="5" s="1"/>
  <c r="O237" i="5"/>
  <c r="R237" i="5" s="1"/>
  <c r="O205" i="5"/>
  <c r="R205" i="5" s="1"/>
  <c r="O324" i="5"/>
  <c r="R324" i="5" s="1"/>
  <c r="O292" i="5"/>
  <c r="R292" i="5" s="1"/>
  <c r="O260" i="5"/>
  <c r="R260" i="5" s="1"/>
  <c r="O228" i="5"/>
  <c r="R228" i="5" s="1"/>
  <c r="O268" i="5"/>
  <c r="R268" i="5" s="1"/>
  <c r="O287" i="5"/>
  <c r="R287" i="5" s="1"/>
  <c r="O223" i="5"/>
  <c r="R223" i="5" s="1"/>
  <c r="O278" i="5"/>
  <c r="R278" i="5" s="1"/>
  <c r="O214" i="5"/>
  <c r="R214" i="5" s="1"/>
  <c r="O393" i="5"/>
  <c r="R393" i="5" s="1"/>
  <c r="O336" i="5"/>
  <c r="R336" i="5" s="1"/>
  <c r="O304" i="5"/>
  <c r="R304" i="5" s="1"/>
  <c r="O272" i="5"/>
  <c r="R272" i="5" s="1"/>
  <c r="O240" i="5"/>
  <c r="R240" i="5" s="1"/>
  <c r="O208" i="5"/>
  <c r="R208" i="5" s="1"/>
  <c r="O379" i="5"/>
  <c r="R379" i="5" s="1"/>
  <c r="O267" i="5"/>
  <c r="R267" i="5" s="1"/>
  <c r="O226" i="5"/>
  <c r="R226" i="5" s="1"/>
  <c r="O309" i="5"/>
  <c r="O380" i="5"/>
  <c r="R380" i="5" s="1"/>
  <c r="M242" i="5" a="1"/>
  <c r="M242" i="5" s="1"/>
  <c r="O293" i="5"/>
  <c r="R293" i="5" s="1"/>
  <c r="O332" i="5"/>
  <c r="R332" i="5" s="1"/>
  <c r="O236" i="5"/>
  <c r="O291" i="5"/>
  <c r="R291" i="5" s="1"/>
  <c r="O227" i="5"/>
  <c r="M330" i="5" a="1"/>
  <c r="M330" i="5" s="1"/>
  <c r="M298" i="5" a="1"/>
  <c r="M298" i="5" s="1"/>
  <c r="M266" i="5" a="1"/>
  <c r="M266" i="5" s="1"/>
  <c r="M234" i="5" a="1"/>
  <c r="M234" i="5" s="1"/>
  <c r="M202" i="5" a="1"/>
  <c r="M202" i="5" s="1"/>
  <c r="M397" i="5" a="1"/>
  <c r="M397" i="5" s="1"/>
  <c r="M333" i="5" a="1"/>
  <c r="M333" i="5" s="1"/>
  <c r="M301" i="5" a="1"/>
  <c r="M301" i="5" s="1"/>
  <c r="M269" i="5" a="1"/>
  <c r="M269" i="5" s="1"/>
  <c r="M237" i="5" a="1"/>
  <c r="M237" i="5" s="1"/>
  <c r="M205" i="5" a="1"/>
  <c r="M205" i="5" s="1"/>
  <c r="M324" i="5" a="1"/>
  <c r="M324" i="5" s="1"/>
  <c r="M292" i="5" a="1"/>
  <c r="M292" i="5" s="1"/>
  <c r="M260" i="5" a="1"/>
  <c r="M260" i="5" s="1"/>
  <c r="M228" i="5" a="1"/>
  <c r="M228" i="5" s="1"/>
  <c r="O374" i="5"/>
  <c r="R374" i="5" s="1"/>
  <c r="M268" i="5" a="1"/>
  <c r="M268" i="5" s="1"/>
  <c r="O335" i="5"/>
  <c r="O271" i="5"/>
  <c r="R271" i="5" s="1"/>
  <c r="O207" i="5"/>
  <c r="O326" i="5"/>
  <c r="O262" i="5"/>
  <c r="R262" i="5" s="1"/>
  <c r="O329" i="5"/>
  <c r="R329" i="5" s="1"/>
  <c r="O297" i="5"/>
  <c r="R297" i="5" s="1"/>
  <c r="O265" i="5"/>
  <c r="R265" i="5" s="1"/>
  <c r="O233" i="5"/>
  <c r="R233" i="5" s="1"/>
  <c r="O201" i="5"/>
  <c r="R201" i="5" s="1"/>
  <c r="M336" i="5" a="1"/>
  <c r="M336" i="5" s="1"/>
  <c r="M304" i="5" a="1"/>
  <c r="M304" i="5" s="1"/>
  <c r="M272" i="5" a="1"/>
  <c r="M272" i="5" s="1"/>
  <c r="M240" i="5" a="1"/>
  <c r="M240" i="5" s="1"/>
  <c r="M208" i="5" a="1"/>
  <c r="M208" i="5" s="1"/>
  <c r="O235" i="5"/>
  <c r="O322" i="5"/>
  <c r="R322" i="5" s="1"/>
  <c r="O389" i="5"/>
  <c r="R389" i="5" s="1"/>
  <c r="O277" i="5"/>
  <c r="R277" i="5" s="1"/>
  <c r="O300" i="5"/>
  <c r="R300" i="5" s="1"/>
  <c r="O398" i="5"/>
  <c r="R398" i="5" s="1"/>
  <c r="M449" i="5" a="1"/>
  <c r="M449" i="5" s="1"/>
  <c r="M417" i="5" a="1"/>
  <c r="M417" i="5" s="1"/>
  <c r="M472" i="5" a="1"/>
  <c r="M472" i="5" s="1"/>
  <c r="M440" i="5" a="1"/>
  <c r="M440" i="5" s="1"/>
  <c r="M408" i="5" a="1"/>
  <c r="M408" i="5" s="1"/>
  <c r="N482" i="5"/>
  <c r="M491" i="5" a="1"/>
  <c r="M491" i="5" s="1"/>
  <c r="M427" i="5" a="1"/>
  <c r="M427" i="5" s="1"/>
  <c r="M450" i="5" a="1"/>
  <c r="M450" i="5" s="1"/>
  <c r="M402" i="5" a="1"/>
  <c r="M402" i="5" s="1"/>
  <c r="M444" i="5" a="1"/>
  <c r="M444" i="5" s="1"/>
  <c r="N496" i="5"/>
  <c r="M451" i="5" a="1"/>
  <c r="M451" i="5" s="1"/>
  <c r="M419" i="5" a="1"/>
  <c r="M419" i="5" s="1"/>
  <c r="O474" i="5"/>
  <c r="R474" i="5" s="1"/>
  <c r="O442" i="5"/>
  <c r="R442" i="5" s="1"/>
  <c r="M493" i="5" a="1"/>
  <c r="M493" i="5" s="1"/>
  <c r="O445" i="5"/>
  <c r="R445" i="5" s="1"/>
  <c r="M452" i="5" a="1"/>
  <c r="M452" i="5" s="1"/>
  <c r="M420" i="5" a="1"/>
  <c r="M420" i="5" s="1"/>
  <c r="O447" i="5"/>
  <c r="O454" i="5"/>
  <c r="R454" i="5" s="1"/>
  <c r="O473" i="5"/>
  <c r="O441" i="5"/>
  <c r="R441" i="5" s="1"/>
  <c r="O432" i="5"/>
  <c r="R432" i="5" s="1"/>
  <c r="O400" i="5"/>
  <c r="R400" i="5" s="1"/>
  <c r="O498" i="5"/>
  <c r="R498" i="5" s="1"/>
  <c r="O421" i="5"/>
  <c r="R421" i="5" s="1"/>
  <c r="O487" i="5"/>
  <c r="R487" i="5" s="1"/>
  <c r="O455" i="5"/>
  <c r="R455" i="5" s="1"/>
  <c r="O407" i="5"/>
  <c r="R407" i="5" s="1"/>
  <c r="O433" i="5"/>
  <c r="R433" i="5" s="1"/>
  <c r="O488" i="5"/>
  <c r="R488" i="5" s="1"/>
  <c r="O424" i="5"/>
  <c r="R424" i="5" s="1"/>
  <c r="O491" i="5"/>
  <c r="R491" i="5" s="1"/>
  <c r="O450" i="5"/>
  <c r="R450" i="5" s="1"/>
  <c r="O405" i="5"/>
  <c r="R405" i="5" s="1"/>
  <c r="O492" i="5"/>
  <c r="R492" i="5" s="1"/>
  <c r="O451" i="5"/>
  <c r="R451" i="5" s="1"/>
  <c r="O436" i="5"/>
  <c r="R436" i="5" s="1"/>
  <c r="O428" i="5"/>
  <c r="R428" i="5" s="1"/>
  <c r="O470" i="5"/>
  <c r="R470" i="5" s="1"/>
  <c r="O480" i="5"/>
  <c r="O460" i="5"/>
  <c r="R460" i="5" s="1"/>
  <c r="O471" i="5"/>
  <c r="R471" i="5" s="1"/>
  <c r="O446" i="5"/>
  <c r="R446" i="5" s="1"/>
  <c r="O449" i="5"/>
  <c r="R449" i="5" s="1"/>
  <c r="O417" i="5"/>
  <c r="R417" i="5" s="1"/>
  <c r="O472" i="5"/>
  <c r="R472" i="5" s="1"/>
  <c r="O440" i="5"/>
  <c r="R440" i="5" s="1"/>
  <c r="O408" i="5"/>
  <c r="R408" i="5" s="1"/>
  <c r="N411" i="5"/>
  <c r="O486" i="5"/>
  <c r="R486" i="5" s="1"/>
  <c r="O459" i="5"/>
  <c r="O434" i="5"/>
  <c r="R434" i="5" s="1"/>
  <c r="O444" i="5"/>
  <c r="R444" i="5" s="1"/>
  <c r="O435" i="5"/>
  <c r="R435" i="5" s="1"/>
  <c r="O403" i="5"/>
  <c r="R403" i="5" s="1"/>
  <c r="O477" i="5"/>
  <c r="O429" i="5"/>
  <c r="R429" i="5" s="1"/>
  <c r="O452" i="5"/>
  <c r="R452" i="5" s="1"/>
  <c r="O420" i="5"/>
  <c r="R420" i="5" s="1"/>
  <c r="O476" i="5"/>
  <c r="O396" i="5"/>
  <c r="R396" i="5" s="1"/>
  <c r="O485" i="5"/>
  <c r="R485" i="5" s="1"/>
  <c r="O431" i="5"/>
  <c r="R431" i="5" s="1"/>
  <c r="O438" i="5"/>
  <c r="R438" i="5" s="1"/>
  <c r="M489" i="5" a="1"/>
  <c r="M489" i="5" s="1"/>
  <c r="M457" i="5" a="1"/>
  <c r="M457" i="5" s="1"/>
  <c r="M425" i="5" a="1"/>
  <c r="M425" i="5" s="1"/>
  <c r="O475" i="5"/>
  <c r="R475" i="5" s="1"/>
  <c r="O401" i="5"/>
  <c r="R401" i="5" s="1"/>
  <c r="O456" i="5"/>
  <c r="R456" i="5" s="1"/>
  <c r="O466" i="5"/>
  <c r="R466" i="5" s="1"/>
  <c r="O427" i="5"/>
  <c r="R427" i="5" s="1"/>
  <c r="O402" i="5"/>
  <c r="R402" i="5" s="1"/>
  <c r="O412" i="5"/>
  <c r="R412" i="5" s="1"/>
  <c r="O419" i="5"/>
  <c r="R419" i="5" s="1"/>
  <c r="O493" i="5"/>
  <c r="R493" i="5" s="1"/>
  <c r="O397" i="5"/>
  <c r="R397" i="5" s="1"/>
  <c r="O404" i="5"/>
  <c r="R404" i="5" s="1"/>
  <c r="O479" i="5"/>
  <c r="R479" i="5" s="1"/>
  <c r="O406" i="5"/>
  <c r="R406" i="5" s="1"/>
  <c r="O453" i="5"/>
  <c r="R453" i="5" s="1"/>
  <c r="M487" i="5" a="1"/>
  <c r="M487" i="5" s="1"/>
  <c r="M455" i="5" a="1"/>
  <c r="M455" i="5" s="1"/>
  <c r="M471" i="5" a="1"/>
  <c r="M471" i="5" s="1"/>
  <c r="O423" i="5"/>
  <c r="R423" i="5" s="1"/>
  <c r="O478" i="5"/>
  <c r="R478" i="5" s="1"/>
  <c r="O430" i="5"/>
  <c r="R430" i="5" s="1"/>
  <c r="O481" i="5"/>
  <c r="R481" i="5" s="1"/>
  <c r="M433" i="5" a="1"/>
  <c r="M433" i="5" s="1"/>
  <c r="M401" i="5" a="1"/>
  <c r="M401" i="5" s="1"/>
  <c r="M488" i="5" a="1"/>
  <c r="M488" i="5" s="1"/>
  <c r="M456" i="5" a="1"/>
  <c r="M456" i="5" s="1"/>
  <c r="M424" i="5" a="1"/>
  <c r="M424" i="5" s="1"/>
  <c r="O415" i="5"/>
  <c r="R415" i="5" s="1"/>
  <c r="M459" i="5" a="1"/>
  <c r="M459" i="5" s="1"/>
  <c r="M434" i="5" a="1"/>
  <c r="M434" i="5" s="1"/>
  <c r="O437" i="5"/>
  <c r="R437" i="5" s="1"/>
  <c r="M492" i="5" a="1"/>
  <c r="M492" i="5" s="1"/>
  <c r="M412" i="5" a="1"/>
  <c r="M412" i="5" s="1"/>
  <c r="M435" i="5" a="1"/>
  <c r="M435" i="5" s="1"/>
  <c r="M403" i="5" a="1"/>
  <c r="M403" i="5" s="1"/>
  <c r="O490" i="5"/>
  <c r="R490" i="5" s="1"/>
  <c r="O458" i="5"/>
  <c r="R458" i="5" s="1"/>
  <c r="O426" i="5"/>
  <c r="R426" i="5" s="1"/>
  <c r="M477" i="5" a="1"/>
  <c r="M477" i="5" s="1"/>
  <c r="M436" i="5" a="1"/>
  <c r="M436" i="5" s="1"/>
  <c r="M404" i="5" a="1"/>
  <c r="M404" i="5" s="1"/>
  <c r="N463" i="5"/>
  <c r="M428" i="5" a="1"/>
  <c r="M428" i="5" s="1"/>
  <c r="O399" i="5"/>
  <c r="R399" i="5" s="1"/>
  <c r="O422" i="5"/>
  <c r="R422" i="5" s="1"/>
  <c r="O489" i="5"/>
  <c r="R489" i="5" s="1"/>
  <c r="O457" i="5"/>
  <c r="O425" i="5"/>
  <c r="R425" i="5" s="1"/>
  <c r="O448" i="5"/>
  <c r="R448" i="5" s="1"/>
  <c r="O443" i="5"/>
  <c r="R443" i="5" s="1"/>
  <c r="O418" i="5"/>
  <c r="R418" i="5" s="1"/>
  <c r="L375" i="5"/>
  <c r="N375" i="5" s="1"/>
  <c r="L350" i="5"/>
  <c r="N350" i="5" s="1"/>
  <c r="L355" i="5"/>
  <c r="N355" i="5" s="1"/>
  <c r="L179" i="5"/>
  <c r="N179" i="5" s="1"/>
  <c r="L413" i="5"/>
  <c r="N413" i="5" s="1"/>
  <c r="L13" i="5"/>
  <c r="N13" i="5" s="1"/>
  <c r="L364" i="5"/>
  <c r="N364" i="5" s="1"/>
  <c r="O12" i="5"/>
  <c r="R12" i="5" s="1"/>
  <c r="L181" i="5"/>
  <c r="N181" i="5" s="1"/>
  <c r="L346" i="5"/>
  <c r="N346" i="5" s="1"/>
  <c r="L409" i="5"/>
  <c r="N409" i="5" s="1"/>
  <c r="L439" i="5"/>
  <c r="N439" i="5" s="1"/>
  <c r="M407" i="5" a="1"/>
  <c r="M407" i="5" s="1"/>
  <c r="L359" i="5"/>
  <c r="N359" i="5" s="1"/>
  <c r="L183" i="5"/>
  <c r="N183" i="5" s="1"/>
  <c r="M151" i="5" a="1"/>
  <c r="M151" i="5" s="1"/>
  <c r="M119" i="5" a="1"/>
  <c r="M119" i="5" s="1"/>
  <c r="M87" i="5" a="1"/>
  <c r="M87" i="5" s="1"/>
  <c r="M55" i="5" a="1"/>
  <c r="M55" i="5" s="1"/>
  <c r="M23" i="5" a="1"/>
  <c r="M23" i="5" s="1"/>
  <c r="L462" i="5"/>
  <c r="N462" i="5" s="1"/>
  <c r="M430" i="5" a="1"/>
  <c r="M430" i="5" s="1"/>
  <c r="Q206" i="5"/>
  <c r="L174" i="5"/>
  <c r="N174" i="5" s="1"/>
  <c r="M142" i="5" a="1"/>
  <c r="M142" i="5" s="1"/>
  <c r="M110" i="5" a="1"/>
  <c r="M110" i="5" s="1"/>
  <c r="M78" i="5" a="1"/>
  <c r="M78" i="5" s="1"/>
  <c r="M46" i="5" a="1"/>
  <c r="M46" i="5" s="1"/>
  <c r="M14" i="5" a="1"/>
  <c r="M14" i="5" s="1"/>
  <c r="L465" i="5"/>
  <c r="N465" i="5" s="1"/>
  <c r="L353" i="5"/>
  <c r="N353" i="5" s="1"/>
  <c r="L177" i="5"/>
  <c r="N177" i="5" s="1"/>
  <c r="M145" i="5" a="1"/>
  <c r="M145" i="5" s="1"/>
  <c r="M113" i="5" a="1"/>
  <c r="M113" i="5" s="1"/>
  <c r="M81" i="5" a="1"/>
  <c r="M81" i="5" s="1"/>
  <c r="M49" i="5" a="1"/>
  <c r="M49" i="5" s="1"/>
  <c r="M17" i="5" a="1"/>
  <c r="M17" i="5" s="1"/>
  <c r="L360" i="5"/>
  <c r="N360" i="5" s="1"/>
  <c r="L184" i="5"/>
  <c r="N184" i="5" s="1"/>
  <c r="M152" i="5" a="1"/>
  <c r="M152" i="5" s="1"/>
  <c r="M120" i="5" a="1"/>
  <c r="M120" i="5" s="1"/>
  <c r="M88" i="5" a="1"/>
  <c r="M88" i="5" s="1"/>
  <c r="M56" i="5" a="1"/>
  <c r="M56" i="5" s="1"/>
  <c r="M24" i="5" a="1"/>
  <c r="M24" i="5" s="1"/>
  <c r="M437" i="5" a="1"/>
  <c r="M437" i="5" s="1"/>
  <c r="M373" i="5" a="1"/>
  <c r="M373" i="5" s="1"/>
  <c r="M293" i="5" a="1"/>
  <c r="M293" i="5" s="1"/>
  <c r="M197" i="5" a="1"/>
  <c r="M197" i="5" s="1"/>
  <c r="M117" i="5" a="1"/>
  <c r="M117" i="5" s="1"/>
  <c r="M53" i="5" a="1"/>
  <c r="M53" i="5" s="1"/>
  <c r="L339" i="5"/>
  <c r="N339" i="5" s="1"/>
  <c r="M307" i="5" a="1"/>
  <c r="M307" i="5" s="1"/>
  <c r="M275" i="5" a="1"/>
  <c r="M275" i="5" s="1"/>
  <c r="M243" i="5" a="1"/>
  <c r="M243" i="5" s="1"/>
  <c r="M211" i="5" a="1"/>
  <c r="M211" i="5" s="1"/>
  <c r="M394" i="5" a="1"/>
  <c r="M394" i="5" s="1"/>
  <c r="M445" i="5" a="1"/>
  <c r="M445" i="5" s="1"/>
  <c r="M173" i="5" a="1"/>
  <c r="M173" i="5" s="1"/>
  <c r="M141" i="5" a="1"/>
  <c r="M141" i="5" s="1"/>
  <c r="M109" i="5" a="1"/>
  <c r="M109" i="5" s="1"/>
  <c r="M77" i="5" a="1"/>
  <c r="M77" i="5" s="1"/>
  <c r="M45" i="5" a="1"/>
  <c r="M45" i="5" s="1"/>
  <c r="L500" i="5"/>
  <c r="N500" i="5" s="1"/>
  <c r="L180" i="5"/>
  <c r="N180" i="5" s="1"/>
  <c r="M148" i="5" a="1"/>
  <c r="M148" i="5" s="1"/>
  <c r="M116" i="5" a="1"/>
  <c r="M116" i="5" s="1"/>
  <c r="M84" i="5" a="1"/>
  <c r="M84" i="5" s="1"/>
  <c r="M52" i="5" a="1"/>
  <c r="M52" i="5" s="1"/>
  <c r="M20" i="5" a="1"/>
  <c r="M20" i="5" s="1"/>
  <c r="M245" i="5" a="1"/>
  <c r="M245" i="5" s="1"/>
  <c r="M479" i="5" a="1"/>
  <c r="M479" i="5" s="1"/>
  <c r="M431" i="5" a="1"/>
  <c r="M431" i="5" s="1"/>
  <c r="M383" i="5" a="1"/>
  <c r="M383" i="5" s="1"/>
  <c r="M335" i="5" a="1"/>
  <c r="M335" i="5" s="1"/>
  <c r="M303" i="5" a="1"/>
  <c r="M303" i="5" s="1"/>
  <c r="M271" i="5" a="1"/>
  <c r="M271" i="5" s="1"/>
  <c r="M239" i="5" a="1"/>
  <c r="M239" i="5" s="1"/>
  <c r="M207" i="5" a="1"/>
  <c r="M207" i="5" s="1"/>
  <c r="M175" i="5" a="1"/>
  <c r="M175" i="5" s="1"/>
  <c r="M143" i="5" a="1"/>
  <c r="M143" i="5" s="1"/>
  <c r="M111" i="5" a="1"/>
  <c r="M111" i="5" s="1"/>
  <c r="M79" i="5" a="1"/>
  <c r="M79" i="5" s="1"/>
  <c r="M47" i="5" a="1"/>
  <c r="M47" i="5" s="1"/>
  <c r="M15" i="5" a="1"/>
  <c r="M15" i="5" s="1"/>
  <c r="M454" i="5" a="1"/>
  <c r="M454" i="5" s="1"/>
  <c r="M422" i="5" a="1"/>
  <c r="M422" i="5" s="1"/>
  <c r="M390" i="5" a="1"/>
  <c r="M390" i="5" s="1"/>
  <c r="M326" i="5" a="1"/>
  <c r="M326" i="5" s="1"/>
  <c r="M294" i="5" a="1"/>
  <c r="M294" i="5" s="1"/>
  <c r="M262" i="5" a="1"/>
  <c r="M262" i="5" s="1"/>
  <c r="M230" i="5" a="1"/>
  <c r="M230" i="5" s="1"/>
  <c r="M198" i="5" a="1"/>
  <c r="M198" i="5" s="1"/>
  <c r="M150" i="5" a="1"/>
  <c r="M150" i="5" s="1"/>
  <c r="M118" i="5" a="1"/>
  <c r="M118" i="5" s="1"/>
  <c r="M86" i="5" a="1"/>
  <c r="M86" i="5" s="1"/>
  <c r="M54" i="5" a="1"/>
  <c r="M54" i="5" s="1"/>
  <c r="M22" i="5" a="1"/>
  <c r="M22" i="5" s="1"/>
  <c r="M393" i="5" a="1"/>
  <c r="M393" i="5" s="1"/>
  <c r="M480" i="5" a="1"/>
  <c r="M480" i="5" s="1"/>
  <c r="M160" i="5" a="1"/>
  <c r="M160" i="5" s="1"/>
  <c r="M128" i="5" a="1"/>
  <c r="M128" i="5" s="1"/>
  <c r="M96" i="5" a="1"/>
  <c r="M96" i="5" s="1"/>
  <c r="M64" i="5" a="1"/>
  <c r="M64" i="5" s="1"/>
  <c r="M32" i="5" a="1"/>
  <c r="M32" i="5" s="1"/>
  <c r="M443" i="5" a="1"/>
  <c r="M443" i="5" s="1"/>
  <c r="M379" i="5" a="1"/>
  <c r="M379" i="5" s="1"/>
  <c r="M331" i="5" a="1"/>
  <c r="M331" i="5" s="1"/>
  <c r="M267" i="5" a="1"/>
  <c r="M267" i="5" s="1"/>
  <c r="M203" i="5" a="1"/>
  <c r="M203" i="5" s="1"/>
  <c r="M139" i="5" a="1"/>
  <c r="M139" i="5" s="1"/>
  <c r="M75" i="5" a="1"/>
  <c r="M75" i="5" s="1"/>
  <c r="M498" i="5" a="1"/>
  <c r="M498" i="5" s="1"/>
  <c r="M418" i="5" a="1"/>
  <c r="M418" i="5" s="1"/>
  <c r="M290" i="5" a="1"/>
  <c r="M290" i="5" s="1"/>
  <c r="M226" i="5" a="1"/>
  <c r="M226" i="5" s="1"/>
  <c r="M162" i="5" a="1"/>
  <c r="M162" i="5" s="1"/>
  <c r="M98" i="5" a="1"/>
  <c r="M98" i="5" s="1"/>
  <c r="M34" i="5" a="1"/>
  <c r="M34" i="5" s="1"/>
  <c r="M421" i="5" a="1"/>
  <c r="M421" i="5" s="1"/>
  <c r="M357" i="5" a="1"/>
  <c r="M357" i="5" s="1"/>
  <c r="M309" i="5" a="1"/>
  <c r="M309" i="5" s="1"/>
  <c r="M261" i="5" a="1"/>
  <c r="M261" i="5" s="1"/>
  <c r="M380" i="5" a="1"/>
  <c r="M380" i="5" s="1"/>
  <c r="M368" i="5" a="1"/>
  <c r="M368" i="5" s="1"/>
  <c r="L369" i="5"/>
  <c r="N369" i="5" s="1"/>
  <c r="L376" i="5"/>
  <c r="N376" i="5" s="1"/>
  <c r="L467" i="5"/>
  <c r="N467" i="5" s="1"/>
  <c r="R243" i="5"/>
  <c r="L343" i="5"/>
  <c r="N343" i="5" s="1"/>
  <c r="L378" i="5"/>
  <c r="N378" i="5" s="1"/>
  <c r="L484" i="5"/>
  <c r="N484" i="5" s="1"/>
  <c r="L367" i="5"/>
  <c r="N367" i="5" s="1"/>
  <c r="L352" i="5"/>
  <c r="N352" i="5" s="1"/>
  <c r="L494" i="5"/>
  <c r="N494" i="5" s="1"/>
  <c r="L414" i="5"/>
  <c r="N414" i="5" s="1"/>
  <c r="L497" i="5"/>
  <c r="N497" i="5" s="1"/>
  <c r="L337" i="5"/>
  <c r="N337" i="5" s="1"/>
  <c r="L344" i="5"/>
  <c r="N344" i="5" s="1"/>
  <c r="L348" i="5"/>
  <c r="N348" i="5" s="1"/>
  <c r="L340" i="5"/>
  <c r="N340" i="5" s="1"/>
  <c r="Q103" i="5"/>
  <c r="M423" i="5" a="1"/>
  <c r="M423" i="5" s="1"/>
  <c r="M391" i="5" a="1"/>
  <c r="M391" i="5" s="1"/>
  <c r="M167" i="5" a="1"/>
  <c r="M167" i="5" s="1"/>
  <c r="M135" i="5" a="1"/>
  <c r="M135" i="5" s="1"/>
  <c r="M103" i="5" a="1"/>
  <c r="M103" i="5" s="1"/>
  <c r="M71" i="5" a="1"/>
  <c r="M71" i="5" s="1"/>
  <c r="M39" i="5" a="1"/>
  <c r="M39" i="5" s="1"/>
  <c r="M446" i="5" a="1"/>
  <c r="M446" i="5" s="1"/>
  <c r="L366" i="5"/>
  <c r="N366" i="5" s="1"/>
  <c r="M158" i="5" a="1"/>
  <c r="M158" i="5" s="1"/>
  <c r="M126" i="5" a="1"/>
  <c r="M126" i="5" s="1"/>
  <c r="M94" i="5" a="1"/>
  <c r="M94" i="5" s="1"/>
  <c r="M62" i="5" a="1"/>
  <c r="M62" i="5" s="1"/>
  <c r="M30" i="5" a="1"/>
  <c r="M30" i="5" s="1"/>
  <c r="M481" i="5" a="1"/>
  <c r="M481" i="5" s="1"/>
  <c r="M161" i="5" a="1"/>
  <c r="M161" i="5" s="1"/>
  <c r="M129" i="5" a="1"/>
  <c r="M129" i="5" s="1"/>
  <c r="M97" i="5" a="1"/>
  <c r="M97" i="5" s="1"/>
  <c r="M65" i="5" a="1"/>
  <c r="M65" i="5" s="1"/>
  <c r="M33" i="5" a="1"/>
  <c r="M33" i="5" s="1"/>
  <c r="M168" i="5" a="1"/>
  <c r="M168" i="5" s="1"/>
  <c r="M136" i="5" a="1"/>
  <c r="M136" i="5" s="1"/>
  <c r="M104" i="5" a="1"/>
  <c r="M104" i="5" s="1"/>
  <c r="M72" i="5" a="1"/>
  <c r="M72" i="5" s="1"/>
  <c r="M40" i="5" a="1"/>
  <c r="M40" i="5" s="1"/>
  <c r="L469" i="5"/>
  <c r="N469" i="5" s="1"/>
  <c r="M405" i="5" a="1"/>
  <c r="M405" i="5" s="1"/>
  <c r="M325" i="5" a="1"/>
  <c r="M325" i="5" s="1"/>
  <c r="M229" i="5" a="1"/>
  <c r="M229" i="5" s="1"/>
  <c r="M149" i="5" a="1"/>
  <c r="M149" i="5" s="1"/>
  <c r="M85" i="5" a="1"/>
  <c r="M85" i="5" s="1"/>
  <c r="M21" i="5" a="1"/>
  <c r="M21" i="5" s="1"/>
  <c r="L483" i="5"/>
  <c r="N483" i="5" s="1"/>
  <c r="L371" i="5"/>
  <c r="N371" i="5" s="1"/>
  <c r="M323" i="5" a="1"/>
  <c r="M323" i="5" s="1"/>
  <c r="M291" i="5" a="1"/>
  <c r="M291" i="5" s="1"/>
  <c r="M259" i="5" a="1"/>
  <c r="M259" i="5" s="1"/>
  <c r="M227" i="5" a="1"/>
  <c r="M227" i="5" s="1"/>
  <c r="M195" i="5" a="1"/>
  <c r="M195" i="5" s="1"/>
  <c r="L410" i="5"/>
  <c r="N410" i="5" s="1"/>
  <c r="L362" i="5"/>
  <c r="N362" i="5" s="1"/>
  <c r="L461" i="5"/>
  <c r="N461" i="5" s="1"/>
  <c r="M429" i="5" a="1"/>
  <c r="M429" i="5" s="1"/>
  <c r="L189" i="5"/>
  <c r="N189" i="5" s="1"/>
  <c r="M157" i="5" a="1"/>
  <c r="M157" i="5" s="1"/>
  <c r="M125" i="5" a="1"/>
  <c r="M125" i="5" s="1"/>
  <c r="M93" i="5" a="1"/>
  <c r="M93" i="5" s="1"/>
  <c r="M61" i="5" a="1"/>
  <c r="M61" i="5" s="1"/>
  <c r="M29" i="5" a="1"/>
  <c r="M29" i="5" s="1"/>
  <c r="L468" i="5"/>
  <c r="N468" i="5" s="1"/>
  <c r="M164" i="5" a="1"/>
  <c r="M164" i="5" s="1"/>
  <c r="M132" i="5" a="1"/>
  <c r="M132" i="5" s="1"/>
  <c r="M100" i="5" a="1"/>
  <c r="M100" i="5" s="1"/>
  <c r="M68" i="5" a="1"/>
  <c r="M68" i="5" s="1"/>
  <c r="M36" i="5" a="1"/>
  <c r="M36" i="5" s="1"/>
  <c r="N342" i="5"/>
  <c r="L495" i="5"/>
  <c r="N495" i="5" s="1"/>
  <c r="M447" i="5" a="1"/>
  <c r="M447" i="5" s="1"/>
  <c r="M399" i="5" a="1"/>
  <c r="M399" i="5" s="1"/>
  <c r="L351" i="5"/>
  <c r="N351" i="5" s="1"/>
  <c r="M319" i="5" a="1"/>
  <c r="M319" i="5" s="1"/>
  <c r="M287" i="5" a="1"/>
  <c r="M287" i="5" s="1"/>
  <c r="M255" i="5" a="1"/>
  <c r="M255" i="5" s="1"/>
  <c r="M223" i="5" a="1"/>
  <c r="M223" i="5" s="1"/>
  <c r="M191" i="5" a="1"/>
  <c r="M191" i="5" s="1"/>
  <c r="M159" i="5" a="1"/>
  <c r="M159" i="5" s="1"/>
  <c r="M127" i="5" a="1"/>
  <c r="M127" i="5" s="1"/>
  <c r="M95" i="5" a="1"/>
  <c r="M95" i="5" s="1"/>
  <c r="M63" i="5" a="1"/>
  <c r="M63" i="5" s="1"/>
  <c r="M31" i="5" a="1"/>
  <c r="M31" i="5" s="1"/>
  <c r="M470" i="5" a="1"/>
  <c r="M470" i="5" s="1"/>
  <c r="M438" i="5" a="1"/>
  <c r="M438" i="5" s="1"/>
  <c r="M406" i="5" a="1"/>
  <c r="M406" i="5" s="1"/>
  <c r="M310" i="5" a="1"/>
  <c r="M310" i="5" s="1"/>
  <c r="M278" i="5" a="1"/>
  <c r="M278" i="5" s="1"/>
  <c r="M246" i="5" a="1"/>
  <c r="M246" i="5" s="1"/>
  <c r="M214" i="5" a="1"/>
  <c r="M214" i="5" s="1"/>
  <c r="M166" i="5" a="1"/>
  <c r="M166" i="5" s="1"/>
  <c r="M134" i="5" a="1"/>
  <c r="M134" i="5" s="1"/>
  <c r="M102" i="5" a="1"/>
  <c r="M102" i="5" s="1"/>
  <c r="M70" i="5" a="1"/>
  <c r="M70" i="5" s="1"/>
  <c r="M38" i="5" a="1"/>
  <c r="M38" i="5" s="1"/>
  <c r="L464" i="5"/>
  <c r="N464" i="5" s="1"/>
  <c r="L176" i="5"/>
  <c r="N176" i="5" s="1"/>
  <c r="M144" i="5" a="1"/>
  <c r="M144" i="5" s="1"/>
  <c r="M112" i="5" a="1"/>
  <c r="M112" i="5" s="1"/>
  <c r="M80" i="5" a="1"/>
  <c r="M80" i="5" s="1"/>
  <c r="M48" i="5" a="1"/>
  <c r="M48" i="5" s="1"/>
  <c r="M16" i="5" a="1"/>
  <c r="M16" i="5" s="1"/>
  <c r="N363" i="5"/>
  <c r="M475" i="5" a="1"/>
  <c r="M475" i="5" s="1"/>
  <c r="M299" i="5" a="1"/>
  <c r="M299" i="5" s="1"/>
  <c r="M235" i="5" a="1"/>
  <c r="M235" i="5" s="1"/>
  <c r="M171" i="5" a="1"/>
  <c r="M171" i="5" s="1"/>
  <c r="M107" i="5" a="1"/>
  <c r="M107" i="5" s="1"/>
  <c r="M43" i="5" a="1"/>
  <c r="M43" i="5" s="1"/>
  <c r="M386" i="5" a="1"/>
  <c r="M386" i="5" s="1"/>
  <c r="M322" i="5" a="1"/>
  <c r="M322" i="5" s="1"/>
  <c r="M258" i="5" a="1"/>
  <c r="M258" i="5" s="1"/>
  <c r="M194" i="5" a="1"/>
  <c r="M194" i="5" s="1"/>
  <c r="M130" i="5" a="1"/>
  <c r="M130" i="5" s="1"/>
  <c r="M66" i="5" a="1"/>
  <c r="M66" i="5" s="1"/>
  <c r="M453" i="5" a="1"/>
  <c r="M453" i="5" s="1"/>
  <c r="M389" i="5" a="1"/>
  <c r="M389" i="5" s="1"/>
  <c r="M277" i="5" a="1"/>
  <c r="M277" i="5" s="1"/>
  <c r="M213" i="5" a="1"/>
  <c r="M213" i="5" s="1"/>
  <c r="M460" i="5" a="1"/>
  <c r="M460" i="5" s="1"/>
  <c r="Q330" i="5"/>
  <c r="Q488" i="5"/>
  <c r="Q55" i="5"/>
  <c r="Q474" i="5"/>
  <c r="Q444" i="5"/>
  <c r="Q431" i="5"/>
  <c r="Q191" i="5"/>
  <c r="Q438" i="5"/>
  <c r="Q63" i="5"/>
  <c r="Q277" i="5"/>
  <c r="Q391" i="5"/>
  <c r="Q131" i="5"/>
  <c r="Q115" i="5"/>
  <c r="Q51" i="5"/>
  <c r="Q214" i="5"/>
  <c r="Q99" i="5"/>
  <c r="Q276" i="5"/>
  <c r="Q164" i="5"/>
  <c r="Q54" i="5"/>
  <c r="Q331" i="5"/>
  <c r="Q292" i="5"/>
  <c r="Q282" i="5"/>
  <c r="Q96" i="5"/>
  <c r="Q169" i="5"/>
  <c r="Q126" i="5"/>
  <c r="Q266" i="5"/>
  <c r="Q315" i="5"/>
  <c r="Q107" i="5"/>
  <c r="Q102" i="5"/>
  <c r="Q160" i="5"/>
  <c r="Q105" i="5"/>
  <c r="Q64" i="5"/>
  <c r="Q208" i="5"/>
  <c r="Q116" i="5"/>
  <c r="Q211" i="5"/>
  <c r="Q48" i="5"/>
  <c r="Q80" i="5"/>
  <c r="Q228" i="5"/>
  <c r="Q197" i="5"/>
  <c r="Q223" i="5"/>
  <c r="Q336" i="5"/>
  <c r="P13" i="11"/>
  <c r="M14" i="11"/>
  <c r="P14" i="11" s="1"/>
  <c r="P15" i="11"/>
  <c r="P101" i="11"/>
  <c r="P97" i="11"/>
  <c r="P83" i="11"/>
  <c r="P16" i="11"/>
  <c r="P27" i="11"/>
  <c r="P19" i="11"/>
  <c r="P23" i="11"/>
  <c r="P29" i="11"/>
  <c r="P26" i="11"/>
  <c r="P100" i="11"/>
  <c r="P99" i="11"/>
  <c r="P96" i="11"/>
  <c r="P24" i="11"/>
  <c r="P21" i="11"/>
  <c r="P18" i="11"/>
  <c r="P94" i="11"/>
  <c r="P28" i="11"/>
  <c r="P25" i="11"/>
  <c r="P22" i="11"/>
  <c r="P98" i="11"/>
  <c r="P95" i="11"/>
  <c r="P82" i="11"/>
  <c r="P20" i="11"/>
  <c r="P17" i="11"/>
  <c r="AA413" i="5" l="1"/>
  <c r="AG413" i="5" s="1"/>
  <c r="Z413" i="5"/>
  <c r="AF413" i="5" s="1"/>
  <c r="AA345" i="5"/>
  <c r="AG345" i="5" s="1"/>
  <c r="Z345" i="5"/>
  <c r="AF345" i="5" s="1"/>
  <c r="AA464" i="5"/>
  <c r="AG464" i="5" s="1"/>
  <c r="Z464" i="5"/>
  <c r="AF464" i="5" s="1"/>
  <c r="Z362" i="5"/>
  <c r="AF362" i="5" s="1"/>
  <c r="AA362" i="5"/>
  <c r="AG362" i="5" s="1"/>
  <c r="Z483" i="5"/>
  <c r="AF483" i="5" s="1"/>
  <c r="AA483" i="5"/>
  <c r="AG483" i="5" s="1"/>
  <c r="Z366" i="5"/>
  <c r="AF366" i="5" s="1"/>
  <c r="AA366" i="5"/>
  <c r="AG366" i="5" s="1"/>
  <c r="AA348" i="5"/>
  <c r="AG348" i="5" s="1"/>
  <c r="Z348" i="5"/>
  <c r="AF348" i="5" s="1"/>
  <c r="Z414" i="5"/>
  <c r="AF414" i="5" s="1"/>
  <c r="AA414" i="5"/>
  <c r="AG414" i="5" s="1"/>
  <c r="AA484" i="5"/>
  <c r="AG484" i="5" s="1"/>
  <c r="Z484" i="5"/>
  <c r="AF484" i="5" s="1"/>
  <c r="AA180" i="5"/>
  <c r="AG180" i="5" s="1"/>
  <c r="Z180" i="5"/>
  <c r="AF180" i="5" s="1"/>
  <c r="Z462" i="5"/>
  <c r="AF462" i="5" s="1"/>
  <c r="AA462" i="5"/>
  <c r="AG462" i="5" s="1"/>
  <c r="AA181" i="5"/>
  <c r="AG181" i="5" s="1"/>
  <c r="Z181" i="5"/>
  <c r="AF181" i="5" s="1"/>
  <c r="Z375" i="5"/>
  <c r="AF375" i="5" s="1"/>
  <c r="AA375" i="5"/>
  <c r="AG375" i="5" s="1"/>
  <c r="AA356" i="5"/>
  <c r="AG356" i="5" s="1"/>
  <c r="Z356" i="5"/>
  <c r="AF356" i="5" s="1"/>
  <c r="Q254" i="5"/>
  <c r="Q263" i="5"/>
  <c r="Q283" i="5"/>
  <c r="Q35" i="5"/>
  <c r="Q452" i="5"/>
  <c r="Q43" i="5"/>
  <c r="Z363" i="5"/>
  <c r="AF363" i="5" s="1"/>
  <c r="AA363" i="5"/>
  <c r="AG363" i="5" s="1"/>
  <c r="AA468" i="5"/>
  <c r="AG468" i="5" s="1"/>
  <c r="Z468" i="5"/>
  <c r="AF468" i="5" s="1"/>
  <c r="AA461" i="5"/>
  <c r="AG461" i="5" s="1"/>
  <c r="Z461" i="5"/>
  <c r="AF461" i="5" s="1"/>
  <c r="Z410" i="5"/>
  <c r="AF410" i="5" s="1"/>
  <c r="AA410" i="5"/>
  <c r="AG410" i="5" s="1"/>
  <c r="AA344" i="5"/>
  <c r="AG344" i="5" s="1"/>
  <c r="Z344" i="5"/>
  <c r="AF344" i="5" s="1"/>
  <c r="Z494" i="5"/>
  <c r="AF494" i="5" s="1"/>
  <c r="AA494" i="5"/>
  <c r="AG494" i="5" s="1"/>
  <c r="Z378" i="5"/>
  <c r="AF378" i="5" s="1"/>
  <c r="AA378" i="5"/>
  <c r="AG378" i="5" s="1"/>
  <c r="Z467" i="5"/>
  <c r="AF467" i="5" s="1"/>
  <c r="AA467" i="5"/>
  <c r="AG467" i="5" s="1"/>
  <c r="AA500" i="5"/>
  <c r="AG500" i="5" s="1"/>
  <c r="Z500" i="5"/>
  <c r="AF500" i="5" s="1"/>
  <c r="Z339" i="5"/>
  <c r="AF339" i="5" s="1"/>
  <c r="AA339" i="5"/>
  <c r="AG339" i="5" s="1"/>
  <c r="AA184" i="5"/>
  <c r="AG184" i="5" s="1"/>
  <c r="Z184" i="5"/>
  <c r="AF184" i="5" s="1"/>
  <c r="AA177" i="5"/>
  <c r="AG177" i="5" s="1"/>
  <c r="Z177" i="5"/>
  <c r="AF177" i="5" s="1"/>
  <c r="Z174" i="5"/>
  <c r="AF174" i="5" s="1"/>
  <c r="AA174" i="5"/>
  <c r="AG174" i="5" s="1"/>
  <c r="Z439" i="5"/>
  <c r="AF439" i="5" s="1"/>
  <c r="AA439" i="5"/>
  <c r="AG439" i="5" s="1"/>
  <c r="Z179" i="5"/>
  <c r="AF179" i="5" s="1"/>
  <c r="AA179" i="5"/>
  <c r="AG179" i="5" s="1"/>
  <c r="Z411" i="5"/>
  <c r="AF411" i="5" s="1"/>
  <c r="AA411" i="5"/>
  <c r="AG411" i="5" s="1"/>
  <c r="AA496" i="5"/>
  <c r="AG496" i="5" s="1"/>
  <c r="Z496" i="5"/>
  <c r="AF496" i="5" s="1"/>
  <c r="AA416" i="5"/>
  <c r="AG416" i="5" s="1"/>
  <c r="Z416" i="5"/>
  <c r="AF416" i="5" s="1"/>
  <c r="Z499" i="5"/>
  <c r="AF499" i="5" s="1"/>
  <c r="AA499" i="5"/>
  <c r="AG499" i="5" s="1"/>
  <c r="Q324" i="5"/>
  <c r="Q307" i="5"/>
  <c r="Q268" i="5"/>
  <c r="Q39" i="5"/>
  <c r="Z495" i="5"/>
  <c r="AF495" i="5" s="1"/>
  <c r="AA495" i="5"/>
  <c r="AG495" i="5" s="1"/>
  <c r="Q138" i="5"/>
  <c r="AA352" i="5"/>
  <c r="AG352" i="5" s="1"/>
  <c r="Z352" i="5"/>
  <c r="AF352" i="5" s="1"/>
  <c r="Z343" i="5"/>
  <c r="AF343" i="5" s="1"/>
  <c r="AA343" i="5"/>
  <c r="AG343" i="5" s="1"/>
  <c r="M184" i="5" a="1"/>
  <c r="M184" i="5" s="1"/>
  <c r="AA353" i="5"/>
  <c r="AG353" i="5" s="1"/>
  <c r="Z353" i="5"/>
  <c r="AF353" i="5" s="1"/>
  <c r="AA409" i="5"/>
  <c r="AG409" i="5" s="1"/>
  <c r="Z409" i="5"/>
  <c r="AF409" i="5" s="1"/>
  <c r="Z355" i="5"/>
  <c r="AF355" i="5" s="1"/>
  <c r="AA355" i="5"/>
  <c r="AG355" i="5" s="1"/>
  <c r="Z463" i="5"/>
  <c r="AF463" i="5" s="1"/>
  <c r="AA463" i="5"/>
  <c r="AG463" i="5" s="1"/>
  <c r="AA188" i="5"/>
  <c r="AG188" i="5" s="1"/>
  <c r="Z188" i="5"/>
  <c r="AF188" i="5" s="1"/>
  <c r="AA341" i="5"/>
  <c r="AG341" i="5" s="1"/>
  <c r="Z341" i="5"/>
  <c r="AF341" i="5" s="1"/>
  <c r="AA349" i="5"/>
  <c r="AG349" i="5" s="1"/>
  <c r="Z349" i="5"/>
  <c r="AF349" i="5" s="1"/>
  <c r="AA377" i="5"/>
  <c r="AG377" i="5" s="1"/>
  <c r="Z377" i="5"/>
  <c r="AF377" i="5" s="1"/>
  <c r="Z415" i="5"/>
  <c r="AF415" i="5" s="1"/>
  <c r="AA415" i="5"/>
  <c r="AG415" i="5" s="1"/>
  <c r="AA185" i="5"/>
  <c r="AG185" i="5" s="1"/>
  <c r="Z185" i="5"/>
  <c r="AF185" i="5" s="1"/>
  <c r="Q85" i="5"/>
  <c r="Q267" i="5"/>
  <c r="Q86" i="5"/>
  <c r="Q389" i="5"/>
  <c r="Q435" i="5"/>
  <c r="Q215" i="5"/>
  <c r="AA337" i="5"/>
  <c r="AG337" i="5" s="1"/>
  <c r="Z337" i="5"/>
  <c r="AF337" i="5" s="1"/>
  <c r="AA376" i="5"/>
  <c r="AG376" i="5" s="1"/>
  <c r="Z376" i="5"/>
  <c r="AF376" i="5" s="1"/>
  <c r="Z183" i="5"/>
  <c r="AF183" i="5" s="1"/>
  <c r="AA183" i="5"/>
  <c r="AG183" i="5" s="1"/>
  <c r="AA364" i="5"/>
  <c r="AG364" i="5" s="1"/>
  <c r="Z364" i="5"/>
  <c r="AF364" i="5" s="1"/>
  <c r="Q210" i="5"/>
  <c r="Q84" i="5"/>
  <c r="Q32" i="5"/>
  <c r="Q117" i="5"/>
  <c r="Q325" i="5"/>
  <c r="Q272" i="5"/>
  <c r="Q273" i="5"/>
  <c r="Q50" i="5"/>
  <c r="Q322" i="5"/>
  <c r="Q125" i="5"/>
  <c r="Q434" i="5"/>
  <c r="Q418" i="5"/>
  <c r="Q261" i="5"/>
  <c r="AA176" i="5"/>
  <c r="AG176" i="5" s="1"/>
  <c r="Z176" i="5"/>
  <c r="AF176" i="5" s="1"/>
  <c r="Z351" i="5"/>
  <c r="AF351" i="5" s="1"/>
  <c r="AA351" i="5"/>
  <c r="AG351" i="5" s="1"/>
  <c r="Z342" i="5"/>
  <c r="AF342" i="5" s="1"/>
  <c r="AA342" i="5"/>
  <c r="AG342" i="5" s="1"/>
  <c r="AA189" i="5"/>
  <c r="AG189" i="5" s="1"/>
  <c r="Z189" i="5"/>
  <c r="AF189" i="5" s="1"/>
  <c r="Z371" i="5"/>
  <c r="AF371" i="5" s="1"/>
  <c r="AA371" i="5"/>
  <c r="AG371" i="5" s="1"/>
  <c r="AA469" i="5"/>
  <c r="AG469" i="5" s="1"/>
  <c r="Z469" i="5"/>
  <c r="AF469" i="5" s="1"/>
  <c r="AA340" i="5"/>
  <c r="AG340" i="5" s="1"/>
  <c r="Z340" i="5"/>
  <c r="AF340" i="5" s="1"/>
  <c r="AA497" i="5"/>
  <c r="AG497" i="5" s="1"/>
  <c r="Z497" i="5"/>
  <c r="AF497" i="5" s="1"/>
  <c r="Z367" i="5"/>
  <c r="AF367" i="5" s="1"/>
  <c r="AA367" i="5"/>
  <c r="AG367" i="5" s="1"/>
  <c r="AA369" i="5"/>
  <c r="AG369" i="5" s="1"/>
  <c r="Z369" i="5"/>
  <c r="AF369" i="5" s="1"/>
  <c r="AA360" i="5"/>
  <c r="AG360" i="5" s="1"/>
  <c r="Z360" i="5"/>
  <c r="AF360" i="5" s="1"/>
  <c r="AA465" i="5"/>
  <c r="AG465" i="5" s="1"/>
  <c r="Z465" i="5"/>
  <c r="AF465" i="5" s="1"/>
  <c r="Z359" i="5"/>
  <c r="AF359" i="5" s="1"/>
  <c r="AA359" i="5"/>
  <c r="AG359" i="5" s="1"/>
  <c r="Z346" i="5"/>
  <c r="AF346" i="5" s="1"/>
  <c r="AA346" i="5"/>
  <c r="AG346" i="5" s="1"/>
  <c r="AA13" i="5"/>
  <c r="AG13" i="5" s="1"/>
  <c r="Z13" i="5"/>
  <c r="AF13" i="5" s="1"/>
  <c r="Z350" i="5"/>
  <c r="AF350" i="5" s="1"/>
  <c r="AA350" i="5"/>
  <c r="AG350" i="5" s="1"/>
  <c r="Z482" i="5"/>
  <c r="AF482" i="5" s="1"/>
  <c r="AA482" i="5"/>
  <c r="AG482" i="5" s="1"/>
  <c r="AA12" i="5"/>
  <c r="AG12" i="5" s="1"/>
  <c r="Z12" i="5"/>
  <c r="AF12" i="5" s="1"/>
  <c r="AA485" i="5"/>
  <c r="AG485" i="5" s="1"/>
  <c r="Z485" i="5"/>
  <c r="AF485" i="5" s="1"/>
  <c r="Z178" i="5"/>
  <c r="AF178" i="5" s="1"/>
  <c r="AA178" i="5"/>
  <c r="AG178" i="5" s="1"/>
  <c r="Z466" i="5"/>
  <c r="AF466" i="5" s="1"/>
  <c r="AA466" i="5"/>
  <c r="AG466" i="5" s="1"/>
  <c r="Q90" i="5"/>
  <c r="Q14" i="5"/>
  <c r="Q316" i="5"/>
  <c r="Q392" i="5"/>
  <c r="Q246" i="5"/>
  <c r="Q212" i="5"/>
  <c r="Q40" i="5"/>
  <c r="Q56" i="5"/>
  <c r="Q26" i="5"/>
  <c r="Q303" i="5"/>
  <c r="Q143" i="5"/>
  <c r="Q142" i="5"/>
  <c r="Q171" i="5"/>
  <c r="Q255" i="5"/>
  <c r="Q25" i="5"/>
  <c r="Q24" i="5"/>
  <c r="Q154" i="5"/>
  <c r="Q81" i="5"/>
  <c r="Q321" i="5"/>
  <c r="Q317" i="5"/>
  <c r="Q119" i="5"/>
  <c r="Q66" i="5"/>
  <c r="Q388" i="5"/>
  <c r="Q232" i="5"/>
  <c r="Q448" i="5"/>
  <c r="Q478" i="5"/>
  <c r="Q15" i="5"/>
  <c r="Q230" i="5"/>
  <c r="Q118" i="5"/>
  <c r="O185" i="5"/>
  <c r="R185" i="5" s="1"/>
  <c r="Q204" i="5"/>
  <c r="Q296" i="5"/>
  <c r="Q383" i="5"/>
  <c r="Q479" i="5"/>
  <c r="Q151" i="5"/>
  <c r="O356" i="5"/>
  <c r="R356" i="5" s="1"/>
  <c r="Q198" i="5"/>
  <c r="Q37" i="5"/>
  <c r="Q108" i="5"/>
  <c r="Q57" i="5"/>
  <c r="Q275" i="5"/>
  <c r="Q46" i="5"/>
  <c r="Q20" i="5"/>
  <c r="Q278" i="5"/>
  <c r="Q385" i="5"/>
  <c r="Q200" i="5"/>
  <c r="Q379" i="5"/>
  <c r="Q245" i="5"/>
  <c r="Q442" i="5"/>
  <c r="Q252" i="5"/>
  <c r="Q190" i="5"/>
  <c r="O499" i="5"/>
  <c r="R499" i="5" s="1"/>
  <c r="O178" i="5"/>
  <c r="R178" i="5" s="1"/>
  <c r="O345" i="5"/>
  <c r="R345" i="5" s="1"/>
  <c r="Q258" i="5"/>
  <c r="Q148" i="5"/>
  <c r="Q152" i="5"/>
  <c r="Q157" i="5"/>
  <c r="Q70" i="5"/>
  <c r="Q318" i="5"/>
  <c r="Q299" i="5"/>
  <c r="Q146" i="5"/>
  <c r="Q395" i="5"/>
  <c r="Q133" i="5"/>
  <c r="Q135" i="5"/>
  <c r="Q489" i="5"/>
  <c r="Q320" i="5"/>
  <c r="Q87" i="5"/>
  <c r="O416" i="5"/>
  <c r="R416" i="5" s="1"/>
  <c r="O377" i="5"/>
  <c r="R377" i="5" s="1"/>
  <c r="M180" i="5" a="1"/>
  <c r="M180" i="5" s="1"/>
  <c r="Q329" i="5"/>
  <c r="Q427" i="5"/>
  <c r="Q456" i="5"/>
  <c r="Q421" i="5"/>
  <c r="Q470" i="5"/>
  <c r="Q149" i="5"/>
  <c r="R147" i="5"/>
  <c r="Q271" i="5"/>
  <c r="Q404" i="5"/>
  <c r="Q455" i="5"/>
  <c r="Q249" i="5"/>
  <c r="Q291" i="5"/>
  <c r="Q265" i="5"/>
  <c r="Q27" i="5"/>
  <c r="Q433" i="5"/>
  <c r="Q72" i="5"/>
  <c r="Q150" i="5"/>
  <c r="Q289" i="5"/>
  <c r="Q308" i="5"/>
  <c r="Q407" i="5"/>
  <c r="Q401" i="5"/>
  <c r="Q397" i="5"/>
  <c r="Q453" i="5"/>
  <c r="Q458" i="5"/>
  <c r="Q449" i="5"/>
  <c r="Q225" i="5"/>
  <c r="Q279" i="5"/>
  <c r="Q314" i="5"/>
  <c r="Q42" i="5"/>
  <c r="Q311" i="5"/>
  <c r="Q285" i="5"/>
  <c r="Q437" i="5"/>
  <c r="Q451" i="5"/>
  <c r="Q472" i="5"/>
  <c r="Q487" i="5"/>
  <c r="Q491" i="5"/>
  <c r="Q302" i="5"/>
  <c r="Q334" i="5"/>
  <c r="Q112" i="5"/>
  <c r="Q144" i="5"/>
  <c r="Q16" i="5"/>
  <c r="Q52" i="5"/>
  <c r="Q170" i="5"/>
  <c r="Q310" i="5"/>
  <c r="Q297" i="5"/>
  <c r="Q319" i="5"/>
  <c r="Q127" i="5"/>
  <c r="Q381" i="5"/>
  <c r="Q166" i="5"/>
  <c r="Q419" i="5"/>
  <c r="Q445" i="5"/>
  <c r="Q471" i="5"/>
  <c r="Q132" i="5"/>
  <c r="Q262" i="5"/>
  <c r="Q430" i="5"/>
  <c r="M468" i="5" a="1"/>
  <c r="M468" i="5" s="1"/>
  <c r="M465" i="5" a="1"/>
  <c r="M465" i="5" s="1"/>
  <c r="Q399" i="5"/>
  <c r="Q429" i="5"/>
  <c r="Q443" i="5"/>
  <c r="Q402" i="5"/>
  <c r="Q293" i="5"/>
  <c r="Q408" i="5"/>
  <c r="Q405" i="5"/>
  <c r="Q294" i="5"/>
  <c r="M340" i="5" a="1"/>
  <c r="M340" i="5" s="1"/>
  <c r="Q242" i="5"/>
  <c r="Q287" i="5"/>
  <c r="Q327" i="5"/>
  <c r="Q384" i="5"/>
  <c r="Q425" i="5"/>
  <c r="Q288" i="5"/>
  <c r="Q300" i="5"/>
  <c r="Q251" i="5"/>
  <c r="Q305" i="5"/>
  <c r="Q403" i="5"/>
  <c r="Q423" i="5"/>
  <c r="Q295" i="5"/>
  <c r="Q259" i="5"/>
  <c r="Q286" i="5"/>
  <c r="Q380" i="5"/>
  <c r="Q269" i="5"/>
  <c r="Q393" i="5"/>
  <c r="Q387" i="5"/>
  <c r="M344" i="5" a="1"/>
  <c r="M344" i="5" s="1"/>
  <c r="M414" i="5" a="1"/>
  <c r="M414" i="5" s="1"/>
  <c r="M367" i="5" a="1"/>
  <c r="M367" i="5" s="1"/>
  <c r="M343" i="5" a="1"/>
  <c r="M343" i="5" s="1"/>
  <c r="M409" i="5" a="1"/>
  <c r="M409" i="5" s="1"/>
  <c r="O181" i="5"/>
  <c r="R181" i="5" s="1"/>
  <c r="R59" i="5"/>
  <c r="Q59" i="5"/>
  <c r="R71" i="5"/>
  <c r="Q71" i="5"/>
  <c r="R193" i="5"/>
  <c r="Q193" i="5"/>
  <c r="R134" i="5"/>
  <c r="Q134" i="5"/>
  <c r="R167" i="5"/>
  <c r="Q167" i="5"/>
  <c r="R139" i="5"/>
  <c r="Q139" i="5"/>
  <c r="R67" i="5"/>
  <c r="Q67" i="5"/>
  <c r="O189" i="5"/>
  <c r="R189" i="5" s="1"/>
  <c r="O174" i="5"/>
  <c r="R174" i="5" s="1"/>
  <c r="Q226" i="5"/>
  <c r="Q203" i="5"/>
  <c r="M189" i="5" a="1"/>
  <c r="M189" i="5" s="1"/>
  <c r="Q213" i="5"/>
  <c r="M174" i="5" a="1"/>
  <c r="M174" i="5" s="1"/>
  <c r="O183" i="5"/>
  <c r="R183" i="5" s="1"/>
  <c r="O179" i="5"/>
  <c r="R179" i="5" s="1"/>
  <c r="R162" i="5"/>
  <c r="Q162" i="5"/>
  <c r="R19" i="5"/>
  <c r="Q19" i="5"/>
  <c r="R83" i="5"/>
  <c r="Q83" i="5"/>
  <c r="R114" i="5"/>
  <c r="Q114" i="5"/>
  <c r="R155" i="5"/>
  <c r="Q155" i="5"/>
  <c r="O188" i="5"/>
  <c r="R188" i="5" s="1"/>
  <c r="M183" i="5" a="1"/>
  <c r="M183" i="5" s="1"/>
  <c r="R110" i="5"/>
  <c r="Q110" i="5"/>
  <c r="R79" i="5"/>
  <c r="Q79" i="5"/>
  <c r="R199" i="5"/>
  <c r="Q199" i="5"/>
  <c r="R194" i="5"/>
  <c r="Q194" i="5"/>
  <c r="R31" i="5"/>
  <c r="Q31" i="5"/>
  <c r="R159" i="5"/>
  <c r="Q159" i="5"/>
  <c r="O176" i="5"/>
  <c r="R176" i="5" s="1"/>
  <c r="O180" i="5"/>
  <c r="R180" i="5" s="1"/>
  <c r="O184" i="5"/>
  <c r="R184" i="5" s="1"/>
  <c r="O177" i="5"/>
  <c r="R177" i="5" s="1"/>
  <c r="R74" i="5"/>
  <c r="Q74" i="5"/>
  <c r="R75" i="5"/>
  <c r="Q75" i="5"/>
  <c r="R195" i="5"/>
  <c r="Q195" i="5"/>
  <c r="R91" i="5"/>
  <c r="Q91" i="5"/>
  <c r="R47" i="5"/>
  <c r="Q47" i="5"/>
  <c r="O337" i="5"/>
  <c r="R337" i="5" s="1"/>
  <c r="O352" i="5"/>
  <c r="R352" i="5" s="1"/>
  <c r="O359" i="5"/>
  <c r="R359" i="5" s="1"/>
  <c r="O364" i="5"/>
  <c r="R364" i="5" s="1"/>
  <c r="O355" i="5"/>
  <c r="R355" i="5" s="1"/>
  <c r="R309" i="5"/>
  <c r="Q309" i="5"/>
  <c r="R301" i="5"/>
  <c r="Q301" i="5"/>
  <c r="R202" i="5"/>
  <c r="Q202" i="5"/>
  <c r="R306" i="5"/>
  <c r="Q306" i="5"/>
  <c r="R238" i="5"/>
  <c r="Q238" i="5"/>
  <c r="R323" i="5"/>
  <c r="Q323" i="5"/>
  <c r="R290" i="5"/>
  <c r="Q290" i="5"/>
  <c r="R274" i="5"/>
  <c r="Q274" i="5"/>
  <c r="O371" i="5"/>
  <c r="R371" i="5" s="1"/>
  <c r="O376" i="5"/>
  <c r="R376" i="5" s="1"/>
  <c r="M371" i="5" a="1"/>
  <c r="M371" i="5" s="1"/>
  <c r="M366" i="5" a="1"/>
  <c r="M366" i="5" s="1"/>
  <c r="M348" i="5" a="1"/>
  <c r="M348" i="5" s="1"/>
  <c r="M337" i="5" a="1"/>
  <c r="M337" i="5" s="1"/>
  <c r="M352" i="5" a="1"/>
  <c r="M352" i="5" s="1"/>
  <c r="O378" i="5"/>
  <c r="R378" i="5" s="1"/>
  <c r="O369" i="5"/>
  <c r="R369" i="5" s="1"/>
  <c r="O360" i="5"/>
  <c r="R360" i="5" s="1"/>
  <c r="O353" i="5"/>
  <c r="R353" i="5" s="1"/>
  <c r="M359" i="5" a="1"/>
  <c r="M359" i="5" s="1"/>
  <c r="O346" i="5"/>
  <c r="R346" i="5" s="1"/>
  <c r="O350" i="5"/>
  <c r="R350" i="5" s="1"/>
  <c r="R326" i="5"/>
  <c r="Q326" i="5"/>
  <c r="R281" i="5"/>
  <c r="Q281" i="5"/>
  <c r="R218" i="5"/>
  <c r="Q218" i="5"/>
  <c r="R270" i="5"/>
  <c r="Q270" i="5"/>
  <c r="O351" i="5"/>
  <c r="R351" i="5" s="1"/>
  <c r="O366" i="5"/>
  <c r="R366" i="5" s="1"/>
  <c r="Q396" i="5"/>
  <c r="O363" i="5"/>
  <c r="R363" i="5" s="1"/>
  <c r="O340" i="5"/>
  <c r="R340" i="5" s="1"/>
  <c r="O344" i="5"/>
  <c r="R344" i="5" s="1"/>
  <c r="O367" i="5"/>
  <c r="R367" i="5" s="1"/>
  <c r="M378" i="5" a="1"/>
  <c r="M378" i="5" s="1"/>
  <c r="M369" i="5" a="1"/>
  <c r="M369" i="5" s="1"/>
  <c r="M360" i="5" a="1"/>
  <c r="M360" i="5" s="1"/>
  <c r="O375" i="5"/>
  <c r="R375" i="5" s="1"/>
  <c r="R235" i="5"/>
  <c r="Q235" i="5"/>
  <c r="R333" i="5"/>
  <c r="Q333" i="5"/>
  <c r="R234" i="5"/>
  <c r="Q234" i="5"/>
  <c r="R298" i="5"/>
  <c r="Q298" i="5"/>
  <c r="R247" i="5"/>
  <c r="Q247" i="5"/>
  <c r="R219" i="5"/>
  <c r="Q219" i="5"/>
  <c r="R222" i="5"/>
  <c r="Q222" i="5"/>
  <c r="R231" i="5"/>
  <c r="Q231" i="5"/>
  <c r="O342" i="5"/>
  <c r="R342" i="5" s="1"/>
  <c r="O348" i="5"/>
  <c r="R348" i="5" s="1"/>
  <c r="Q422" i="5"/>
  <c r="O362" i="5"/>
  <c r="R362" i="5" s="1"/>
  <c r="O343" i="5"/>
  <c r="R343" i="5" s="1"/>
  <c r="O339" i="5"/>
  <c r="R339" i="5" s="1"/>
  <c r="R207" i="5"/>
  <c r="Q207" i="5"/>
  <c r="R335" i="5"/>
  <c r="Q335" i="5"/>
  <c r="R227" i="5"/>
  <c r="Q227" i="5"/>
  <c r="R236" i="5"/>
  <c r="Q236" i="5"/>
  <c r="R313" i="5"/>
  <c r="Q313" i="5"/>
  <c r="R239" i="5"/>
  <c r="Q239" i="5"/>
  <c r="R220" i="5"/>
  <c r="Q220" i="5"/>
  <c r="R244" i="5"/>
  <c r="Q244" i="5"/>
  <c r="R250" i="5"/>
  <c r="Q250" i="5"/>
  <c r="O469" i="5"/>
  <c r="R469" i="5" s="1"/>
  <c r="O439" i="5"/>
  <c r="R439" i="5" s="1"/>
  <c r="O409" i="5"/>
  <c r="R409" i="5" s="1"/>
  <c r="O413" i="5"/>
  <c r="R413" i="5" s="1"/>
  <c r="R476" i="5"/>
  <c r="Q476" i="5"/>
  <c r="R459" i="5"/>
  <c r="Q459" i="5"/>
  <c r="O483" i="5"/>
  <c r="R483" i="5" s="1"/>
  <c r="O482" i="5"/>
  <c r="R482" i="5" s="1"/>
  <c r="Q400" i="5"/>
  <c r="Q426" i="5"/>
  <c r="Q454" i="5"/>
  <c r="Q460" i="5"/>
  <c r="Q493" i="5"/>
  <c r="O468" i="5"/>
  <c r="R468" i="5" s="1"/>
  <c r="M483" i="5" a="1"/>
  <c r="M483" i="5" s="1"/>
  <c r="O494" i="5"/>
  <c r="R494" i="5" s="1"/>
  <c r="O465" i="5"/>
  <c r="R465" i="5" s="1"/>
  <c r="Q450" i="5"/>
  <c r="Q446" i="5"/>
  <c r="Q475" i="5"/>
  <c r="Q492" i="5"/>
  <c r="M464" i="5" a="1"/>
  <c r="M464" i="5" s="1"/>
  <c r="O461" i="5"/>
  <c r="R461" i="5" s="1"/>
  <c r="O410" i="5"/>
  <c r="R410" i="5" s="1"/>
  <c r="O497" i="5"/>
  <c r="R497" i="5" s="1"/>
  <c r="M494" i="5" a="1"/>
  <c r="M494" i="5" s="1"/>
  <c r="O462" i="5"/>
  <c r="R462" i="5" s="1"/>
  <c r="Q481" i="5"/>
  <c r="R480" i="5"/>
  <c r="Q480" i="5"/>
  <c r="R473" i="5"/>
  <c r="Q473" i="5"/>
  <c r="R447" i="5"/>
  <c r="Q447" i="5"/>
  <c r="O496" i="5"/>
  <c r="R496" i="5" s="1"/>
  <c r="O467" i="5"/>
  <c r="R467" i="5" s="1"/>
  <c r="O411" i="5"/>
  <c r="R411" i="5" s="1"/>
  <c r="Q441" i="5"/>
  <c r="O495" i="5"/>
  <c r="R495" i="5" s="1"/>
  <c r="M469" i="5" a="1"/>
  <c r="M469" i="5" s="1"/>
  <c r="O484" i="5"/>
  <c r="R484" i="5" s="1"/>
  <c r="M467" i="5" a="1"/>
  <c r="M467" i="5" s="1"/>
  <c r="O500" i="5"/>
  <c r="R500" i="5" s="1"/>
  <c r="Q417" i="5"/>
  <c r="Q436" i="5"/>
  <c r="Q440" i="5"/>
  <c r="Q490" i="5"/>
  <c r="O464" i="5"/>
  <c r="R464" i="5" s="1"/>
  <c r="O414" i="5"/>
  <c r="R414" i="5" s="1"/>
  <c r="R457" i="5"/>
  <c r="Q457" i="5"/>
  <c r="O463" i="5"/>
  <c r="R463" i="5" s="1"/>
  <c r="R477" i="5"/>
  <c r="Q477" i="5"/>
  <c r="O13" i="5"/>
  <c r="R13" i="5" s="1"/>
  <c r="M351" i="5" a="1"/>
  <c r="M351" i="5" s="1"/>
  <c r="M495" i="5" a="1"/>
  <c r="M495" i="5" s="1"/>
  <c r="M410" i="5" a="1"/>
  <c r="M410" i="5" s="1"/>
  <c r="M497" i="5" a="1"/>
  <c r="M497" i="5" s="1"/>
  <c r="M484" i="5" a="1"/>
  <c r="M484" i="5" s="1"/>
  <c r="M339" i="5" a="1"/>
  <c r="M339" i="5" s="1"/>
  <c r="M353" i="5" a="1"/>
  <c r="M353" i="5" s="1"/>
  <c r="M462" i="5" a="1"/>
  <c r="M462" i="5" s="1"/>
  <c r="M439" i="5" a="1"/>
  <c r="M439" i="5" s="1"/>
  <c r="M346" i="5" a="1"/>
  <c r="M346" i="5" s="1"/>
  <c r="M13" i="5" a="1"/>
  <c r="M13" i="5" s="1"/>
  <c r="M179" i="5" a="1"/>
  <c r="M179" i="5" s="1"/>
  <c r="M350" i="5" a="1"/>
  <c r="M350" i="5" s="1"/>
  <c r="M176" i="5" a="1"/>
  <c r="M176" i="5" s="1"/>
  <c r="M461" i="5" a="1"/>
  <c r="M461" i="5" s="1"/>
  <c r="M362" i="5" a="1"/>
  <c r="M362" i="5" s="1"/>
  <c r="M376" i="5" a="1"/>
  <c r="M376" i="5" s="1"/>
  <c r="M500" i="5" a="1"/>
  <c r="M500" i="5" s="1"/>
  <c r="M177" i="5" a="1"/>
  <c r="M177" i="5" s="1"/>
  <c r="M181" i="5" a="1"/>
  <c r="M181" i="5" s="1"/>
  <c r="M364" i="5" a="1"/>
  <c r="M364" i="5" s="1"/>
  <c r="M413" i="5" a="1"/>
  <c r="M413" i="5" s="1"/>
  <c r="M355" i="5" a="1"/>
  <c r="M355" i="5" s="1"/>
  <c r="M375" i="5" a="1"/>
  <c r="M375" i="5" s="1"/>
  <c r="Q280" i="5"/>
  <c r="Q420" i="5"/>
  <c r="Q165" i="5"/>
  <c r="Q128" i="5"/>
  <c r="Q153" i="5"/>
  <c r="Q332" i="5"/>
  <c r="Q312" i="5"/>
  <c r="Q158" i="5"/>
  <c r="Q68" i="5"/>
  <c r="Q432" i="5"/>
  <c r="Q304" i="5"/>
  <c r="Q428" i="5"/>
  <c r="Q328" i="5"/>
  <c r="Q424" i="5"/>
  <c r="Q168" i="5"/>
  <c r="Q163" i="5"/>
  <c r="Q390" i="5"/>
  <c r="Q386" i="5"/>
  <c r="Q382" i="5"/>
  <c r="Q394" i="5"/>
  <c r="Q398" i="5"/>
  <c r="Q123" i="5"/>
  <c r="Q406" i="5"/>
  <c r="Q34" i="5"/>
  <c r="Q284" i="5"/>
  <c r="Q130" i="5"/>
  <c r="Q62" i="5"/>
  <c r="Q94" i="5"/>
  <c r="Q30" i="5"/>
  <c r="Q78" i="5"/>
  <c r="Q260" i="5"/>
  <c r="Q106" i="5"/>
  <c r="Q38" i="5"/>
  <c r="Q122" i="5"/>
  <c r="Q264" i="5"/>
  <c r="Q95" i="5"/>
  <c r="Q111" i="5"/>
  <c r="Q82" i="5"/>
  <c r="Q18" i="5"/>
  <c r="Q22" i="5"/>
  <c r="Q23" i="5"/>
  <c r="Q98" i="5"/>
  <c r="Q58" i="5"/>
  <c r="Q29" i="5"/>
  <c r="Q88" i="5"/>
  <c r="Q17" i="5"/>
  <c r="Q77" i="5"/>
  <c r="Q101" i="5"/>
  <c r="Q129" i="5"/>
  <c r="Q156" i="5"/>
  <c r="Q173" i="5"/>
  <c r="Q109" i="5"/>
  <c r="Q44" i="5"/>
  <c r="Q53" i="5"/>
  <c r="Q124" i="5"/>
  <c r="Q21" i="5"/>
  <c r="Q97" i="5"/>
  <c r="Q140" i="5"/>
  <c r="Q104" i="5"/>
  <c r="Q45" i="5"/>
  <c r="Q100" i="5"/>
  <c r="Q33" i="5"/>
  <c r="Q36" i="5"/>
  <c r="Q113" i="5"/>
  <c r="Q60" i="5"/>
  <c r="Q61" i="5"/>
  <c r="Q145" i="5"/>
  <c r="Q76" i="5"/>
  <c r="Q161" i="5"/>
  <c r="Q73" i="5"/>
  <c r="Q93" i="5"/>
  <c r="Q137" i="5"/>
  <c r="Q121" i="5"/>
  <c r="Q89" i="5"/>
  <c r="Q172" i="5"/>
  <c r="Q65" i="5"/>
  <c r="Q136" i="5"/>
  <c r="Q49" i="5"/>
  <c r="Q28" i="5"/>
  <c r="Q69" i="5"/>
  <c r="Q92" i="5"/>
  <c r="Q120" i="5"/>
  <c r="Q141" i="5"/>
  <c r="Q41" i="5"/>
  <c r="Q256" i="5"/>
  <c r="Q229" i="5"/>
  <c r="Q216" i="5"/>
  <c r="Q253" i="5"/>
  <c r="Q196" i="5"/>
  <c r="Q248" i="5"/>
  <c r="Q217" i="5"/>
  <c r="Q205" i="5"/>
  <c r="Q224" i="5"/>
  <c r="Q192" i="5"/>
  <c r="Q240" i="5"/>
  <c r="Q237" i="5"/>
  <c r="Q209" i="5"/>
  <c r="Q257" i="5"/>
  <c r="Q201" i="5"/>
  <c r="Q233" i="5"/>
  <c r="Q241" i="5"/>
  <c r="Q221" i="5"/>
  <c r="T13" i="11"/>
  <c r="N16" i="10"/>
  <c r="N17" i="10"/>
  <c r="N18" i="10"/>
  <c r="N25" i="10"/>
  <c r="N33" i="10"/>
  <c r="N34" i="10"/>
  <c r="N41" i="10"/>
  <c r="N42" i="10"/>
  <c r="N43" i="10"/>
  <c r="N44" i="10"/>
  <c r="N45" i="10"/>
  <c r="B46" i="10"/>
  <c r="C46" i="10"/>
  <c r="D46" i="10"/>
  <c r="E46" i="10"/>
  <c r="F46" i="10"/>
  <c r="G46" i="10"/>
  <c r="H46" i="10"/>
  <c r="I46" i="10"/>
  <c r="J46" i="10"/>
  <c r="K46" i="10"/>
  <c r="L46" i="10"/>
  <c r="M46" i="10"/>
  <c r="B9" i="10" l="1"/>
  <c r="B10" i="10" s="1"/>
  <c r="G13" i="6"/>
  <c r="J13" i="6" s="1"/>
  <c r="G14" i="6"/>
  <c r="J14" i="6" s="1"/>
  <c r="G15" i="6"/>
  <c r="J15" i="6" s="1"/>
  <c r="G16" i="6"/>
  <c r="J16" i="6" s="1"/>
  <c r="G17" i="6"/>
  <c r="J17" i="6" s="1"/>
  <c r="G18" i="6"/>
  <c r="J18" i="6" s="1"/>
  <c r="G19" i="6"/>
  <c r="J19"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F89" i="6"/>
  <c r="G89" i="6" s="1"/>
  <c r="J89" i="6" s="1"/>
  <c r="G90" i="6"/>
  <c r="J90" i="6" s="1"/>
  <c r="G91" i="6"/>
  <c r="J91" i="6" s="1"/>
  <c r="G92" i="6"/>
  <c r="J92" i="6" s="1"/>
  <c r="G93" i="6"/>
  <c r="J93" i="6" s="1"/>
  <c r="F98" i="6"/>
  <c r="G98" i="6" s="1"/>
  <c r="J98" i="6" s="1"/>
  <c r="F99" i="6"/>
  <c r="G99" i="6" s="1"/>
  <c r="J99" i="6" s="1"/>
  <c r="F100" i="6"/>
  <c r="G100" i="6" s="1"/>
  <c r="J100" i="6" s="1"/>
  <c r="F101" i="6"/>
  <c r="G101" i="6" s="1"/>
  <c r="J101" i="6" s="1"/>
  <c r="F12" i="6"/>
  <c r="G12" i="6" s="1"/>
  <c r="J12" i="6" s="1"/>
  <c r="C16" i="7" l="1"/>
  <c r="C15" i="7"/>
  <c r="C14" i="7"/>
  <c r="C13" i="7"/>
  <c r="C8" i="7"/>
  <c r="C7" i="7"/>
  <c r="C6" i="7"/>
  <c r="I101" i="6" l="1"/>
  <c r="K101" i="6"/>
  <c r="K99" i="6"/>
  <c r="K98" i="6"/>
  <c r="K93" i="6"/>
  <c r="K92" i="6"/>
  <c r="K91" i="6"/>
  <c r="K90" i="6"/>
  <c r="K89" i="6"/>
  <c r="K73" i="6"/>
  <c r="K72" i="6"/>
  <c r="K71" i="6"/>
  <c r="K14" i="7"/>
  <c r="K15" i="7"/>
  <c r="K16" i="7"/>
  <c r="K13" i="7"/>
  <c r="K6" i="7"/>
  <c r="K7" i="7"/>
  <c r="K8" i="7"/>
  <c r="K5" i="7"/>
  <c r="I100" i="6" l="1"/>
  <c r="I73" i="6"/>
  <c r="I71" i="6"/>
  <c r="I90" i="6"/>
  <c r="I92" i="6"/>
  <c r="I98" i="6"/>
  <c r="I70" i="6"/>
  <c r="I72" i="6"/>
  <c r="I89" i="6"/>
  <c r="I91" i="6"/>
  <c r="I93" i="6"/>
  <c r="I99" i="6"/>
  <c r="K100" i="6"/>
  <c r="K70" i="6"/>
  <c r="F16" i="7" l="1"/>
  <c r="L13" i="7"/>
  <c r="L16" i="7"/>
  <c r="L8" i="7"/>
  <c r="L7" i="7"/>
  <c r="I18" i="7"/>
  <c r="K18" i="7"/>
  <c r="F15" i="7"/>
  <c r="F8" i="7"/>
  <c r="F7" i="7"/>
  <c r="C18" i="7"/>
  <c r="E18" i="7"/>
  <c r="D11" i="5" l="1"/>
  <c r="M12" i="6" l="1"/>
  <c r="I12" i="6"/>
  <c r="K68" i="6"/>
  <c r="K67" i="6"/>
  <c r="K66" i="6"/>
  <c r="K65" i="6"/>
  <c r="K64" i="6"/>
  <c r="K63" i="6"/>
  <c r="K62" i="6"/>
  <c r="K19" i="6"/>
  <c r="K18" i="6"/>
  <c r="K17" i="6"/>
  <c r="K16" i="6"/>
  <c r="I17" i="6" l="1"/>
  <c r="I63" i="6"/>
  <c r="I67" i="6"/>
  <c r="I15" i="6"/>
  <c r="I16" i="6"/>
  <c r="I18" i="6"/>
  <c r="I62" i="6"/>
  <c r="I64" i="6"/>
  <c r="I66" i="6"/>
  <c r="I68" i="6"/>
  <c r="I14" i="6"/>
  <c r="I19" i="6"/>
  <c r="I65" i="6"/>
  <c r="I69" i="6"/>
  <c r="I13" i="6"/>
  <c r="L15" i="7"/>
  <c r="L14" i="7"/>
  <c r="K13" i="6"/>
  <c r="K14" i="6"/>
  <c r="K69" i="6"/>
  <c r="K15" i="6"/>
  <c r="I11" i="5"/>
  <c r="J11" i="5" s="1" a="1"/>
  <c r="J11" i="5" s="1"/>
  <c r="K11" i="5" l="1" a="1"/>
  <c r="K11" i="5" s="1"/>
  <c r="L6" i="7"/>
  <c r="L5" i="7"/>
  <c r="J18" i="7" l="1"/>
  <c r="L18" i="7"/>
  <c r="K12" i="6"/>
  <c r="F6" i="7" l="1"/>
  <c r="F13" i="7"/>
  <c r="U416" i="5" l="1"/>
  <c r="U495" i="5"/>
  <c r="U347" i="5"/>
  <c r="U373" i="5"/>
  <c r="U363" i="5"/>
  <c r="U359" i="5"/>
  <c r="U360" i="5"/>
  <c r="U439" i="5"/>
  <c r="U343" i="5"/>
  <c r="U461" i="5"/>
  <c r="U361" i="5"/>
  <c r="U352" i="5"/>
  <c r="U353" i="5"/>
  <c r="U375" i="5"/>
  <c r="U494" i="5"/>
  <c r="U342" i="5"/>
  <c r="U376" i="5"/>
  <c r="U187" i="5"/>
  <c r="U378" i="5"/>
  <c r="U176" i="5"/>
  <c r="U497" i="5"/>
  <c r="U486" i="5"/>
  <c r="U482" i="5"/>
  <c r="U496" i="5"/>
  <c r="U345" i="5"/>
  <c r="U371" i="5"/>
  <c r="U365" i="5"/>
  <c r="U180" i="5"/>
  <c r="U185" i="5"/>
  <c r="U182" i="5"/>
  <c r="F14" i="7"/>
  <c r="Q176" i="5"/>
  <c r="Q342" i="5"/>
  <c r="Q496" i="5"/>
  <c r="Q439" i="5"/>
  <c r="Q373" i="5"/>
  <c r="Q352" i="5"/>
  <c r="Q416" i="5" l="1"/>
  <c r="Q365" i="5"/>
  <c r="U366" i="5"/>
  <c r="U348" i="5"/>
  <c r="Q180" i="5"/>
  <c r="Q345" i="5"/>
  <c r="Q497" i="5"/>
  <c r="Q376" i="5"/>
  <c r="Q353" i="5"/>
  <c r="Q363" i="5"/>
  <c r="Q348" i="5"/>
  <c r="Q187" i="5"/>
  <c r="Q359" i="5"/>
  <c r="Q461" i="5"/>
  <c r="Q375" i="5"/>
  <c r="Q366" i="5"/>
  <c r="Q371" i="5"/>
  <c r="Q482" i="5"/>
  <c r="Q378" i="5"/>
  <c r="Q494" i="5"/>
  <c r="Q360" i="5"/>
  <c r="Q182" i="5"/>
  <c r="Q486" i="5"/>
  <c r="Q185" i="5"/>
  <c r="Q495" i="5"/>
  <c r="U357" i="5"/>
  <c r="U415" i="5"/>
  <c r="U341" i="5"/>
  <c r="U368" i="5"/>
  <c r="U337" i="5"/>
  <c r="U354" i="5"/>
  <c r="U412" i="5"/>
  <c r="U189" i="5"/>
  <c r="U500" i="5"/>
  <c r="U485" i="5"/>
  <c r="U411" i="5"/>
  <c r="U344" i="5"/>
  <c r="U367" i="5"/>
  <c r="U377" i="5"/>
  <c r="U483" i="5"/>
  <c r="Q343" i="5"/>
  <c r="U346" i="5"/>
  <c r="U188" i="5"/>
  <c r="Q347" i="5"/>
  <c r="U413" i="5"/>
  <c r="U468" i="5"/>
  <c r="U174" i="5"/>
  <c r="U177" i="5"/>
  <c r="U467" i="5"/>
  <c r="U410" i="5"/>
  <c r="U13" i="5"/>
  <c r="U369" i="5"/>
  <c r="U362" i="5"/>
  <c r="U356" i="5"/>
  <c r="U339" i="5"/>
  <c r="U340" i="5"/>
  <c r="U370" i="5"/>
  <c r="U175" i="5"/>
  <c r="U374" i="5"/>
  <c r="U484" i="5"/>
  <c r="U466" i="5"/>
  <c r="U465" i="5"/>
  <c r="U499" i="5"/>
  <c r="U364" i="5"/>
  <c r="Q361" i="5"/>
  <c r="U463" i="5"/>
  <c r="U186" i="5"/>
  <c r="U351" i="5"/>
  <c r="U409" i="5"/>
  <c r="U350" i="5"/>
  <c r="U358" i="5"/>
  <c r="U464" i="5"/>
  <c r="U355" i="5"/>
  <c r="U469" i="5"/>
  <c r="U338" i="5"/>
  <c r="U498" i="5"/>
  <c r="U12" i="5"/>
  <c r="U414" i="5"/>
  <c r="U372" i="5"/>
  <c r="U183" i="5"/>
  <c r="U179" i="5"/>
  <c r="U181" i="5"/>
  <c r="U178" i="5"/>
  <c r="U184" i="5"/>
  <c r="Q337" i="5"/>
  <c r="Q189" i="5"/>
  <c r="Q351" i="5"/>
  <c r="Q498" i="5"/>
  <c r="Q357" i="5" l="1"/>
  <c r="Q410" i="5"/>
  <c r="Q464" i="5"/>
  <c r="Q368" i="5"/>
  <c r="Q356" i="5"/>
  <c r="Q346" i="5"/>
  <c r="Q12" i="5"/>
  <c r="Q370" i="5"/>
  <c r="Q466" i="5"/>
  <c r="U349" i="5"/>
  <c r="Q462" i="5"/>
  <c r="U462" i="5"/>
  <c r="Q179" i="5"/>
  <c r="Q469" i="5"/>
  <c r="Q413" i="5"/>
  <c r="Q377" i="5"/>
  <c r="Q184" i="5"/>
  <c r="Q183" i="5"/>
  <c r="Q355" i="5"/>
  <c r="Q415" i="5"/>
  <c r="Q484" i="5"/>
  <c r="Q340" i="5"/>
  <c r="Q362" i="5"/>
  <c r="Q349" i="5"/>
  <c r="Q463" i="5"/>
  <c r="Q485" i="5"/>
  <c r="Q13" i="5"/>
  <c r="Q181" i="5"/>
  <c r="Q414" i="5"/>
  <c r="Q358" i="5"/>
  <c r="Q186" i="5"/>
  <c r="Q499" i="5"/>
  <c r="Q374" i="5"/>
  <c r="Q339" i="5"/>
  <c r="Q468" i="5"/>
  <c r="Q412" i="5"/>
  <c r="Q341" i="5"/>
  <c r="Q369" i="5"/>
  <c r="Q175" i="5"/>
  <c r="Q354" i="5"/>
  <c r="Q350" i="5"/>
  <c r="Q174" i="5"/>
  <c r="Q344" i="5"/>
  <c r="Q372" i="5"/>
  <c r="Q500" i="5"/>
  <c r="Q467" i="5"/>
  <c r="Q483" i="5"/>
  <c r="Q177" i="5"/>
  <c r="Q465" i="5"/>
  <c r="Q364" i="5"/>
  <c r="Q178" i="5"/>
  <c r="Q409" i="5"/>
  <c r="Q338" i="5"/>
  <c r="Q367" i="5"/>
  <c r="Q188" i="5"/>
  <c r="Q411" i="5"/>
  <c r="L11" i="5"/>
  <c r="N11" i="5" s="1"/>
  <c r="AA11" i="5" l="1"/>
  <c r="AG11" i="5" s="1"/>
  <c r="AJ11" i="5" s="1"/>
  <c r="Z11" i="5"/>
  <c r="AF11" i="5" s="1"/>
  <c r="AI11" i="5" s="1"/>
  <c r="O11" i="5"/>
  <c r="Q11" i="5" s="1"/>
  <c r="S11" i="5" s="1"/>
  <c r="M11" i="5" a="1"/>
  <c r="M11" i="5" s="1"/>
  <c r="R11" i="5" l="1"/>
  <c r="T11" i="5" s="1"/>
  <c r="U11" i="5"/>
  <c r="D5" i="7" s="1"/>
  <c r="F5" i="7" l="1"/>
  <c r="F18" i="7" s="1"/>
  <c r="D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F10" authorId="0" shapeId="0" xr:uid="{F5E3916D-9EFD-40D7-B12D-AAB0C3F124F3}">
      <text>
        <r>
          <rPr>
            <b/>
            <sz val="9"/>
            <color indexed="81"/>
            <rFont val="Tahoma"/>
            <family val="2"/>
          </rPr>
          <t>Program hours include paid time in program (in ratio), professional learning, planning, set-up, and in meetings mandated by the organization.</t>
        </r>
        <r>
          <rPr>
            <sz val="9"/>
            <color indexed="81"/>
            <rFont val="Tahoma"/>
            <family val="2"/>
          </rPr>
          <t xml:space="preserve">
</t>
        </r>
      </text>
    </comment>
    <comment ref="H10" authorId="0" shapeId="0" xr:uid="{3E5F6026-EB18-4EEF-B189-32CE1E375CF7}">
      <text>
        <r>
          <rPr>
            <b/>
            <sz val="9"/>
            <color indexed="81"/>
            <rFont val="Tahoma"/>
            <family val="2"/>
          </rPr>
          <t>Eligible staff with a base wage of less than $30.59 per hour may receive up to $2 per hour of WEG</t>
        </r>
      </text>
    </comment>
    <comment ref="X10" authorId="0" shapeId="0" xr:uid="{90477995-A092-4060-ABD5-B389DA590AAF}">
      <text>
        <r>
          <rPr>
            <b/>
            <sz val="9"/>
            <color indexed="81"/>
            <rFont val="Tahoma"/>
            <family val="2"/>
          </rPr>
          <t>Program hours include paid time in program (in ratio), professional learning, planning, set-up, and in meetings mandated by the organization.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E10" authorId="0" shapeId="0" xr:uid="{17DB3738-DA25-4576-89A2-743EC03B43B9}">
      <text>
        <r>
          <rPr>
            <b/>
            <sz val="9"/>
            <color indexed="81"/>
            <rFont val="Tahoma"/>
            <family val="2"/>
          </rPr>
          <t xml:space="preserve">Program hours include paid time in program (in ratio), professional learning, planning, set-up, and in meetings mandated by the organization.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G11" authorId="0" shapeId="0" xr:uid="{17E1CF21-47A3-4577-84D9-869A23036A96}">
      <text>
        <r>
          <rPr>
            <b/>
            <sz val="9"/>
            <color indexed="81"/>
            <rFont val="Tahoma"/>
            <family val="2"/>
          </rPr>
          <t xml:space="preserve">Program hours include paid time in program (in ratio), professional learning, planning, set-up, and in meetings mandated by the organization.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<sst xmlns="http://schemas.openxmlformats.org/spreadsheetml/2006/main" count="273" uniqueCount="158">
  <si>
    <t>Wage Floor Rate</t>
  </si>
  <si>
    <t>RECE Program Staff</t>
  </si>
  <si>
    <t>RECE Child Care Supervisor</t>
  </si>
  <si>
    <t>RECE Home Child Care Visitor</t>
  </si>
  <si>
    <t>Total</t>
  </si>
  <si>
    <t>Minimum Wage Off-Set (MWO)</t>
  </si>
  <si>
    <t>Non-RECE Program Staff</t>
  </si>
  <si>
    <t>Non-RECE Child Care Supervisor</t>
  </si>
  <si>
    <t>Non-RECE Home Child Care Visitor</t>
  </si>
  <si>
    <t>*Non-program staff without a RECE designation who spend at least 25% of their time supporting CCEYA ratio requirements, qualify for hours worked in ratio.</t>
  </si>
  <si>
    <t>FOR REFERENCE - Rate for position</t>
  </si>
  <si>
    <t>Per Month</t>
  </si>
  <si>
    <t>Mandatory Benefits %</t>
  </si>
  <si>
    <t>*Non Program Staff</t>
  </si>
  <si>
    <t xml:space="preserve">Note for Mandatory Benefits </t>
  </si>
  <si>
    <r>
      <t xml:space="preserve">Canada-Wide Early Learning and Child Care 
Workforce Compensation Funding (WCF)
Minimum Wage Off-Set (MWO)
</t>
    </r>
    <r>
      <rPr>
        <b/>
        <sz val="20"/>
        <color theme="9" tint="0.59999389629810485"/>
        <rFont val="Calibri"/>
        <family val="2"/>
        <scheme val="minor"/>
      </rPr>
      <t>Please complete all fields highlighted in green</t>
    </r>
  </si>
  <si>
    <t>Staff Initials</t>
  </si>
  <si>
    <t>Wage Enhancement (WEG) per hour</t>
  </si>
  <si>
    <t>Total Minimum Wage and Benefits paid out to staff</t>
  </si>
  <si>
    <t>CWELCC eligible children</t>
  </si>
  <si>
    <t>Children not eligible for CWELCC</t>
  </si>
  <si>
    <t>**If a staff serves both categories, choose the category where they work the most.</t>
  </si>
  <si>
    <t>Summary of MWO</t>
  </si>
  <si>
    <t>Position Category</t>
  </si>
  <si>
    <t>Total number of staff supported by MWO</t>
  </si>
  <si>
    <t>Agency Legal Name:</t>
  </si>
  <si>
    <t>Annual Wage Increase + Wage Floor + Benefits paid out</t>
  </si>
  <si>
    <t>2022 Base Wage per hour as of September 30, 2022</t>
  </si>
  <si>
    <t>Summary of Wage Increase and Wage Floor</t>
  </si>
  <si>
    <t>Total number of staff supported by Wage Increase and Floor</t>
  </si>
  <si>
    <t>* Non-program staff who have a RECE designation and spend at least 25% of their time supporting CCEYA ratio requirements, qualify for hours worked in ratio.</t>
  </si>
  <si>
    <r>
      <t xml:space="preserve">Canada-Wide Early Learning and Child Care 
Workforce Compensation Funding (WCF)
RECE Wage Increase and Floor
</t>
    </r>
    <r>
      <rPr>
        <b/>
        <sz val="20"/>
        <color theme="9" tint="0.59999389629810485"/>
        <rFont val="Calibri"/>
        <family val="2"/>
        <scheme val="minor"/>
      </rPr>
      <t>Please complete all fields highlighted in green</t>
    </r>
  </si>
  <si>
    <t>RECE Wage Increase and Floor</t>
  </si>
  <si>
    <t>*Non Program Staff with RECE Designation</t>
  </si>
  <si>
    <t>*Non Program Staff without RECE Designation</t>
  </si>
  <si>
    <t>Wage Increase</t>
  </si>
  <si>
    <t>Wage Floor</t>
  </si>
  <si>
    <t>Total Wage Increase + Floor and Benefits</t>
  </si>
  <si>
    <t>Non Program Staff with RECE Designation</t>
  </si>
  <si>
    <t>WCF will cover the additional benefits cost up to 17.5%. Benefits cost above 17.5% is ineligible for funding as per CWELCC Guideline.</t>
  </si>
  <si>
    <t>Mandatory Benefits</t>
  </si>
  <si>
    <t>Total MWO + Benefits</t>
  </si>
  <si>
    <r>
      <t xml:space="preserve">**Staff serving CWELCC eligible children (i.e., children under 6 years old) or children not eligible for CWELCC (6 years and older)
</t>
    </r>
    <r>
      <rPr>
        <b/>
        <i/>
        <sz val="11"/>
        <rFont val="Calibri"/>
        <family val="2"/>
        <scheme val="minor"/>
      </rPr>
      <t>(Select from drop down)</t>
    </r>
  </si>
  <si>
    <r>
      <t xml:space="preserve">Position Category
</t>
    </r>
    <r>
      <rPr>
        <b/>
        <i/>
        <sz val="11"/>
        <rFont val="Calibri"/>
        <family val="2"/>
        <scheme val="minor"/>
      </rPr>
      <t>(Select from drop down)</t>
    </r>
  </si>
  <si>
    <t>MWO Wages + Benefits paid out</t>
  </si>
  <si>
    <t>Total MWO Eligibility</t>
  </si>
  <si>
    <t>Total for all employees MWO + Benefits</t>
  </si>
  <si>
    <t>Total for all employees Wage Increase + Wage Floor + Benefits paid out</t>
  </si>
  <si>
    <t>2024 Wage Increase Rate</t>
  </si>
  <si>
    <t>2024 Wage Floor Rate</t>
  </si>
  <si>
    <t>2024 Total Rate increase for Wage Increase + Wage Floor</t>
  </si>
  <si>
    <t xml:space="preserve">2024 Total Wage Increase + Wage Floor </t>
  </si>
  <si>
    <t>Canada-Wide Early Learning and Child Care 
Workforce Compensation Funding (WCF)
January 1 to December 31, 2024
Instructions to complete this template</t>
  </si>
  <si>
    <t>2023 Base Wage per hour as of September 30, 2023</t>
  </si>
  <si>
    <t>MWO Eligibility2</t>
  </si>
  <si>
    <t>Jan to Dec 2024 (Oct 2023 increase)
$16.55 minus Base Wage</t>
  </si>
  <si>
    <t>Total MWO Eligibility2</t>
  </si>
  <si>
    <t>MWO Wages for Jan to Dec 2024</t>
  </si>
  <si>
    <r>
      <t>This 2024 Planning Tool is intended to assist you with the tracking of your CWELCC funding allocation and expenses for Cost Escalation. Please use it internally for your budget planning</t>
    </r>
    <r>
      <rPr>
        <strike/>
        <sz val="11"/>
        <rFont val="Calibri"/>
        <family val="2"/>
        <scheme val="minor"/>
      </rPr>
      <t>,</t>
    </r>
    <r>
      <rPr>
        <sz val="11"/>
        <rFont val="Calibri"/>
        <family val="2"/>
        <scheme val="minor"/>
      </rPr>
      <t xml:space="preserve"> and adjust as needed.</t>
    </r>
  </si>
  <si>
    <t>Instructions</t>
  </si>
  <si>
    <t>Funding and support resources for early years and child care providers - Region of Peel (peelregion.ca)</t>
  </si>
  <si>
    <t>Reference Materials</t>
  </si>
  <si>
    <t xml:space="preserve">You will receive Cost Escalation to address cost increases and support provider viability to participate in the CWELCC program.
</t>
  </si>
  <si>
    <t xml:space="preserve">Overview </t>
  </si>
  <si>
    <t>Tab 1 - Overview and Instructions</t>
  </si>
  <si>
    <t>2024 Cost Escalation Planning Tool</t>
  </si>
  <si>
    <t>Total Inflationary Expenses</t>
  </si>
  <si>
    <t>5)</t>
  </si>
  <si>
    <t>4)</t>
  </si>
  <si>
    <t>3)</t>
  </si>
  <si>
    <t>2)</t>
  </si>
  <si>
    <t>1)</t>
  </si>
  <si>
    <t>Payment to home providers *(LHCC Only)</t>
  </si>
  <si>
    <t>Nutrition/Food Costs</t>
  </si>
  <si>
    <t>Staff salaries and benefits</t>
  </si>
  <si>
    <t>Utilities</t>
  </si>
  <si>
    <t>Mortgage payment (due to higher interest rates)</t>
  </si>
  <si>
    <t>Rent/Lease Costs</t>
  </si>
  <si>
    <t>Plan Total</t>
  </si>
  <si>
    <t>December</t>
  </si>
  <si>
    <t>November</t>
  </si>
  <si>
    <t>October</t>
  </si>
  <si>
    <t>September</t>
  </si>
  <si>
    <t>August</t>
  </si>
  <si>
    <t>July</t>
  </si>
  <si>
    <t>June</t>
  </si>
  <si>
    <t>May</t>
  </si>
  <si>
    <t>April</t>
  </si>
  <si>
    <t>March</t>
  </si>
  <si>
    <t>February</t>
  </si>
  <si>
    <t>January</t>
  </si>
  <si>
    <t>(Over)/Under Expenditure</t>
  </si>
  <si>
    <t>Funding Used</t>
  </si>
  <si>
    <t>Funding Received</t>
  </si>
  <si>
    <t>Summary:</t>
  </si>
  <si>
    <r>
      <t xml:space="preserve">Cost Escalation funding can only be used for children </t>
    </r>
    <r>
      <rPr>
        <b/>
        <i/>
        <u/>
        <sz val="10"/>
        <color theme="1"/>
        <rFont val="Calibri"/>
        <family val="2"/>
        <scheme val="minor"/>
      </rPr>
      <t>ages 0-6</t>
    </r>
    <r>
      <rPr>
        <i/>
        <sz val="10"/>
        <color theme="1"/>
        <rFont val="Calibri"/>
        <family val="2"/>
        <scheme val="minor"/>
      </rPr>
      <t>, who are eligible for the CWELCC program.</t>
    </r>
  </si>
  <si>
    <t>Cost Escalation Instructions:</t>
  </si>
  <si>
    <t>Jan to Dec 2024
(Oct 2023 increase)</t>
  </si>
  <si>
    <t>Jan to Dec 2023
(Oct 2022 increase)</t>
  </si>
  <si>
    <t>Jan to Dec 2023
(Jan 2022 increase)</t>
  </si>
  <si>
    <t>Jan to Dec 2024
(Oct 2023 increase) $16.55 minus Base Wage</t>
  </si>
  <si>
    <t>Jan to Dec 2023
(Oct 2022 increase) $15.5 minus Base Wage</t>
  </si>
  <si>
    <t>Jan to Dec 2023
(Jan 2022 increase) $15 minus Base Wage</t>
  </si>
  <si>
    <t xml:space="preserve">Total MWO Eligibility </t>
  </si>
  <si>
    <t>MWO Eligibility Rate2</t>
  </si>
  <si>
    <t>MWO Eligiblity Rate</t>
  </si>
  <si>
    <t>MWO Eligibility Rate</t>
  </si>
  <si>
    <t>2021 Base Wage per hour as of December 31, 2021</t>
  </si>
  <si>
    <t>The difference between MWO eligible staff’s base hourly wage (without grants) as of September 30, 2023 and the minimum wage ($16.55 as of October 1, 2023), plus up to 17.5% benefits. If you qualified for MWO in 2022 we will continue supporting you with January 2022 Minimum Wage Increase.
Positions created after September 30, 2022, are not eligible for the Minimum Wage Off-set (MWO).</t>
  </si>
  <si>
    <t>Please answer the question below using the drop-down menu</t>
  </si>
  <si>
    <t>In which year did your organization qualify for MWO?</t>
  </si>
  <si>
    <t xml:space="preserve">Refer to the 2024 CWELCC Funding Guideline for more information on Cost Escalation. You can access the guideline and other related materials: </t>
  </si>
  <si>
    <t>Eligible non-discretionary cost increases</t>
  </si>
  <si>
    <t>Accomodation costs:</t>
  </si>
  <si>
    <t>Salaries, wages, and benefit costs:</t>
  </si>
  <si>
    <t>Insurance policies</t>
  </si>
  <si>
    <t>Operational costs:</t>
  </si>
  <si>
    <t>Other Eligible non-discretionary costs (list as needed):</t>
  </si>
  <si>
    <t>OVERVIEW:</t>
  </si>
  <si>
    <t>WAGE INCREASE AND WAGE FLOOR:</t>
  </si>
  <si>
    <t>TAB B - MWO - JAN + OCT 2023:</t>
  </si>
  <si>
    <t>The difference between MWO eligible staff’s base hourly wage (without grants) as of September 30, 2023 and the minimum wage ($16.55 as of October 1, 2023), plus up to 17.5% benefits.
Positions created after September 30, 2023, are not eligible for the Minimum Wage Off-set (MWO).</t>
  </si>
  <si>
    <t>Other 1)</t>
  </si>
  <si>
    <t>Other 2)</t>
  </si>
  <si>
    <t>Other 3)</t>
  </si>
  <si>
    <t>Other 4)</t>
  </si>
  <si>
    <t>Other 5)</t>
  </si>
  <si>
    <t>Canada-Wide Early Learning and Child Care 
Minimum Wage Offset (MWO)
January 1 to December 31, 2024
Instructions to complete this template</t>
  </si>
  <si>
    <t>Estimated program hours worked from Jan to Dec 2024</t>
  </si>
  <si>
    <t>INSTRUCTIONS FOR TAB A - MWO - OCT 2023:</t>
  </si>
  <si>
    <t xml:space="preserve">This table of instructions is for providers that wish to calculate the offset (for eligible staff) from October 1, 2022 ($15.50/hour) to October 1, 2023 ($16.55/hour).  </t>
  </si>
  <si>
    <t>Providers that reported expenses for positions that qualified for MWO in 2022 and 2023 may continue to use MWO to offset previous minimum wage increases. This table of instructions is for providers that wish to calculate the offsets (for eligible staff) for January 1, 2022 and October 1, 2022.</t>
  </si>
  <si>
    <t>MWO Wages - Oct 2023</t>
  </si>
  <si>
    <t xml:space="preserve">The incremental amount needed to bring eligible RECE wages (after base wage, WEG and RECE Wage Increase has been applied) to the wage ceiling, plus up to 17.5% benefits. In 2024 the wage ceiling is $26/hour for RECE program staff and $29/hour for RECE Supervisors and Home Visitors.
The incremental amount needed to bring eligible RECE wages (after base wage, WEG and RECE Wage Increase has been applied) to the wage floor, plus up to 17.5% benefits. In 2024 the wage floor is $23.86/hour for RECE Program staff and $24.86/hour for RECE Supervisors and Home Visitors. 
</t>
  </si>
  <si>
    <t>Total MWO</t>
  </si>
  <si>
    <t>Wage Ceiling Rate</t>
  </si>
  <si>
    <t>Retroactive Calculation</t>
  </si>
  <si>
    <t>Retroactive payment to be paid per staff</t>
  </si>
  <si>
    <t>Revised amount to be paid per staff (2024 Total Wage Increase + Wage Floor)</t>
  </si>
  <si>
    <t>Total retroactive payment for all employees to be paid out</t>
  </si>
  <si>
    <t>Estimated program hours worked from July 1st to Dec 31st 2024</t>
  </si>
  <si>
    <r>
      <rPr>
        <b/>
        <u/>
        <sz val="11"/>
        <rFont val="Calibri"/>
        <family val="2"/>
        <scheme val="minor"/>
      </rPr>
      <t>Actual</t>
    </r>
    <r>
      <rPr>
        <b/>
        <sz val="11"/>
        <rFont val="Calibri"/>
        <family val="2"/>
        <scheme val="minor"/>
      </rPr>
      <t xml:space="preserve"> program hours worked from Jan 1st to June 30th 2024</t>
    </r>
  </si>
  <si>
    <t>MWO Wages - Jan- Oct 2023</t>
  </si>
  <si>
    <t>MWO Wages -Jan - Oct 2023</t>
  </si>
  <si>
    <t xml:space="preserve"> </t>
  </si>
  <si>
    <t>Total of columns O + W</t>
  </si>
  <si>
    <t>Mandatory Benefits paid per staff from Jan 1st to June 30th 2024</t>
  </si>
  <si>
    <t>Total of columns P + AA</t>
  </si>
  <si>
    <t>Base Wage per hour as of January 1, 2024</t>
  </si>
  <si>
    <t>Base Wage + WEG as of January 1, 2024</t>
  </si>
  <si>
    <t>Base Wage + WEG +  Wage increase as of January 1, 2024</t>
  </si>
  <si>
    <t>Base Wage + WEG +  Wage increase + Wage floor as of January 1, 2024</t>
  </si>
  <si>
    <t>Please note columns V through Y are calculating the retroactive payment to be paid out to all staff for the period of Jan 1, 2024 - June 30, 2024 as a result of the wage increase. These numbers should come directly from payroll.</t>
  </si>
  <si>
    <t>WCF Wages paid out</t>
  </si>
  <si>
    <t>Retroactive benefits owed per staff</t>
  </si>
  <si>
    <t>Revised benefits amount owed per staff</t>
  </si>
  <si>
    <t>Total retroactive benefits owed for all employees</t>
  </si>
  <si>
    <r>
      <rPr>
        <b/>
        <u/>
        <sz val="11"/>
        <rFont val="Calibri"/>
        <family val="2"/>
        <scheme val="minor"/>
      </rPr>
      <t>Benefit</t>
    </r>
    <r>
      <rPr>
        <b/>
        <sz val="11"/>
        <rFont val="Calibri"/>
        <family val="2"/>
        <scheme val="minor"/>
      </rPr>
      <t xml:space="preserve"> hours from Jan 1st to June 30th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</si>
</sst>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30"/>
      <color theme="0"/>
      <name val="Calibri"/>
      <family val="2"/>
      <scheme val="minor"/>
    </font>
    <font>
      <b/>
      <sz val="14"/>
      <color rgb="FF242424"/>
      <name val="Calibri"/>
      <family val="2"/>
      <scheme val="minor"/>
    </font>
    <font>
      <b/>
      <sz val="14"/>
      <color theme="1"/>
      <name val="Calibri"/>
      <family val="2"/>
      <scheme val="minor"/>
    </font>
    <font>
      <sz val="8"/>
      <name val="Calibri"/>
      <family val="2"/>
      <scheme val="minor"/>
    </font>
    <font>
      <b/>
      <sz val="24"/>
      <color theme="0"/>
      <name val="Calibri"/>
      <family val="2"/>
      <scheme val="minor"/>
    </font>
    <font>
      <b/>
      <sz val="20"/>
      <color theme="9" tint="0.59999389629810485"/>
      <name val="Calibri"/>
      <family val="2"/>
      <scheme val="minor"/>
    </font>
    <font>
      <b/>
      <sz val="11"/>
      <name val="Calibri"/>
      <family val="2"/>
      <scheme val="minor"/>
    </font>
    <font>
      <b/>
      <i/>
      <sz val="11"/>
      <name val="Calibri"/>
      <family val="2"/>
      <scheme val="minor"/>
    </font>
    <font>
      <b/>
      <sz val="14"/>
      <color theme="0"/>
      <name val="Calibri"/>
      <family val="2"/>
      <scheme val="minor"/>
    </font>
    <font>
      <sz val="10"/>
      <name val="Arial"/>
      <family val="2"/>
    </font>
    <font>
      <b/>
      <sz val="11"/>
      <color theme="0"/>
      <name val="Calibri"/>
      <family val="2"/>
      <scheme val="minor"/>
    </font>
    <font>
      <sz val="11"/>
      <name val="Calibri"/>
      <family val="2"/>
      <scheme val="minor"/>
    </font>
    <font>
      <strike/>
      <sz val="11"/>
      <name val="Calibri"/>
      <family val="2"/>
      <scheme val="minor"/>
    </font>
    <font>
      <b/>
      <sz val="12"/>
      <color theme="0"/>
      <name val="Calibri"/>
      <family val="2"/>
      <scheme val="minor"/>
    </font>
    <font>
      <u/>
      <sz val="11"/>
      <color theme="10"/>
      <name val="Calibri"/>
      <family val="2"/>
      <scheme val="minor"/>
    </font>
    <font>
      <sz val="10"/>
      <color theme="1"/>
      <name val="Calibri"/>
      <family val="2"/>
      <scheme val="minor"/>
    </font>
    <font>
      <b/>
      <sz val="14"/>
      <color theme="1"/>
      <name val="Arial"/>
      <family val="2"/>
    </font>
    <font>
      <b/>
      <sz val="14"/>
      <color theme="8" tint="-0.499984740745262"/>
      <name val="Calibri"/>
      <family val="2"/>
      <scheme val="minor"/>
    </font>
    <font>
      <sz val="11"/>
      <color theme="1"/>
      <name val="Arial"/>
      <family val="2"/>
    </font>
    <font>
      <sz val="11"/>
      <name val="Arial"/>
      <family val="2"/>
    </font>
    <font>
      <b/>
      <sz val="11"/>
      <color rgb="FFFF0000"/>
      <name val="Arial"/>
      <family val="2"/>
    </font>
    <font>
      <b/>
      <sz val="10"/>
      <color rgb="FFFF0000"/>
      <name val="Calibri"/>
      <family val="2"/>
      <scheme val="minor"/>
    </font>
    <font>
      <sz val="10"/>
      <color rgb="FF7030A0"/>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b/>
      <sz val="10"/>
      <color theme="4" tint="-0.499984740745262"/>
      <name val="Calibri"/>
      <family val="2"/>
      <scheme val="minor"/>
    </font>
    <font>
      <sz val="10"/>
      <color rgb="FFC00000"/>
      <name val="Calibri"/>
      <family val="2"/>
      <scheme val="minor"/>
    </font>
    <font>
      <b/>
      <u/>
      <sz val="10"/>
      <color theme="1"/>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u/>
      <sz val="11"/>
      <color theme="1"/>
      <name val="Calibri"/>
      <family val="2"/>
      <scheme val="minor"/>
    </font>
    <font>
      <b/>
      <u/>
      <sz val="14"/>
      <color theme="1"/>
      <name val="Calibri"/>
      <family val="2"/>
      <scheme val="minor"/>
    </font>
    <font>
      <b/>
      <u/>
      <sz val="18"/>
      <color theme="1"/>
      <name val="Calibri"/>
      <family val="2"/>
      <scheme val="minor"/>
    </font>
    <font>
      <b/>
      <sz val="12"/>
      <color rgb="FFFF0000"/>
      <name val="Calibri"/>
      <family val="2"/>
      <scheme val="minor"/>
    </font>
    <font>
      <sz val="14"/>
      <color theme="1"/>
      <name val="Calibri"/>
      <family val="2"/>
      <scheme val="minor"/>
    </font>
    <font>
      <sz val="9"/>
      <color indexed="81"/>
      <name val="Tahoma"/>
      <family val="2"/>
    </font>
    <font>
      <b/>
      <sz val="9"/>
      <color indexed="81"/>
      <name val="Tahoma"/>
      <family val="2"/>
    </font>
    <font>
      <sz val="12"/>
      <color theme="1"/>
      <name val="Arial"/>
      <family val="2"/>
    </font>
    <font>
      <b/>
      <sz val="12"/>
      <name val="Calibri"/>
      <family val="2"/>
      <scheme val="minor"/>
    </font>
    <font>
      <b/>
      <u/>
      <sz val="11"/>
      <name val="Calibri"/>
      <family val="2"/>
      <scheme val="minor"/>
    </font>
    <font>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6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theme="8" tint="0.39991454817346722"/>
      </left>
      <right/>
      <top/>
      <bottom/>
      <diagonal/>
    </border>
    <border>
      <left/>
      <right/>
      <top style="thin">
        <color theme="8" tint="0.39994506668294322"/>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8402966399123"/>
      </left>
      <right style="thin">
        <color theme="8" tint="0.39988402966399123"/>
      </right>
      <top/>
      <bottom style="thin">
        <color theme="8" tint="0.39988402966399123"/>
      </bottom>
      <diagonal/>
    </border>
    <border>
      <left style="thin">
        <color indexed="64"/>
      </left>
      <right style="thin">
        <color indexed="64"/>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top/>
      <bottom/>
      <diagonal/>
    </border>
    <border>
      <left style="thin">
        <color theme="8" tint="0.39994506668294322"/>
      </left>
      <right style="thin">
        <color theme="8" tint="0.39994506668294322"/>
      </right>
      <top/>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style="medium">
        <color indexed="64"/>
      </top>
      <bottom style="medium">
        <color indexed="64"/>
      </bottom>
      <diagonal/>
    </border>
    <border>
      <left style="thin">
        <color indexed="64"/>
      </left>
      <right style="thin">
        <color indexed="64"/>
      </right>
      <top style="thin">
        <color theme="4" tint="0.39997558519241921"/>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xf numFmtId="0" fontId="17" fillId="0" borderId="0" applyNumberFormat="0" applyFill="0" applyBorder="0" applyAlignment="0" applyProtection="0"/>
    <xf numFmtId="9" fontId="1" fillId="0" borderId="0" applyFont="0" applyFill="0" applyBorder="0" applyAlignment="0" applyProtection="0"/>
  </cellStyleXfs>
  <cellXfs count="271">
    <xf numFmtId="0" fontId="0" fillId="0" borderId="0" xfId="0"/>
    <xf numFmtId="164" fontId="0" fillId="7" borderId="15" xfId="0" applyNumberFormat="1" applyFill="1" applyBorder="1"/>
    <xf numFmtId="0" fontId="2" fillId="0" borderId="0" xfId="0" applyFont="1"/>
    <xf numFmtId="164" fontId="0" fillId="0" borderId="0" xfId="0" applyNumberFormat="1"/>
    <xf numFmtId="164" fontId="0" fillId="7" borderId="12" xfId="0" applyNumberFormat="1" applyFill="1" applyBorder="1"/>
    <xf numFmtId="10" fontId="0" fillId="6" borderId="15" xfId="0" applyNumberFormat="1" applyFill="1" applyBorder="1"/>
    <xf numFmtId="0" fontId="0" fillId="5" borderId="12" xfId="0" applyFill="1" applyBorder="1" applyProtection="1">
      <protection locked="0"/>
    </xf>
    <xf numFmtId="164" fontId="0" fillId="5" borderId="12" xfId="0" applyNumberFormat="1" applyFill="1" applyBorder="1" applyProtection="1">
      <protection locked="0"/>
    </xf>
    <xf numFmtId="2" fontId="0" fillId="5" borderId="12" xfId="0" applyNumberFormat="1" applyFill="1" applyBorder="1" applyProtection="1">
      <protection locked="0"/>
    </xf>
    <xf numFmtId="0" fontId="0" fillId="5" borderId="15" xfId="0" applyFill="1" applyBorder="1" applyProtection="1">
      <protection locked="0"/>
    </xf>
    <xf numFmtId="164" fontId="0" fillId="5" borderId="15" xfId="0" applyNumberFormat="1" applyFill="1" applyBorder="1" applyProtection="1">
      <protection locked="0"/>
    </xf>
    <xf numFmtId="2" fontId="0" fillId="5" borderId="15" xfId="0" applyNumberFormat="1" applyFill="1" applyBorder="1" applyProtection="1">
      <protection locked="0"/>
    </xf>
    <xf numFmtId="44" fontId="0" fillId="7" borderId="15" xfId="2" applyFont="1" applyFill="1" applyBorder="1"/>
    <xf numFmtId="43" fontId="0" fillId="5" borderId="12" xfId="1" applyFont="1" applyFill="1" applyBorder="1" applyProtection="1">
      <protection locked="0"/>
    </xf>
    <xf numFmtId="43" fontId="0" fillId="5" borderId="15" xfId="1" applyFont="1" applyFill="1" applyBorder="1" applyProtection="1">
      <protection locked="0"/>
    </xf>
    <xf numFmtId="0" fontId="5" fillId="0" borderId="0" xfId="0" applyFont="1"/>
    <xf numFmtId="10" fontId="0" fillId="6" borderId="12" xfId="2" applyNumberFormat="1" applyFont="1" applyFill="1" applyBorder="1"/>
    <xf numFmtId="10" fontId="0" fillId="6" borderId="15" xfId="2" applyNumberFormat="1" applyFont="1" applyFill="1" applyBorder="1"/>
    <xf numFmtId="0" fontId="0" fillId="5" borderId="27" xfId="0" applyFill="1" applyBorder="1" applyProtection="1">
      <protection locked="0"/>
    </xf>
    <xf numFmtId="0" fontId="0" fillId="5" borderId="28" xfId="0" applyFill="1" applyBorder="1" applyProtection="1">
      <protection locked="0"/>
    </xf>
    <xf numFmtId="0" fontId="0" fillId="0" borderId="29" xfId="0" applyBorder="1"/>
    <xf numFmtId="0" fontId="0" fillId="0" borderId="30" xfId="0" applyBorder="1"/>
    <xf numFmtId="0" fontId="0" fillId="5" borderId="33" xfId="0" applyFill="1" applyBorder="1" applyProtection="1">
      <protection locked="0"/>
    </xf>
    <xf numFmtId="0" fontId="0" fillId="5" borderId="34" xfId="0" applyFill="1" applyBorder="1" applyProtection="1">
      <protection locked="0"/>
    </xf>
    <xf numFmtId="43" fontId="0" fillId="5" borderId="34" xfId="1" applyFont="1" applyFill="1" applyBorder="1" applyProtection="1">
      <protection locked="0"/>
    </xf>
    <xf numFmtId="164" fontId="0" fillId="5" borderId="34" xfId="0" applyNumberFormat="1" applyFill="1" applyBorder="1" applyProtection="1">
      <protection locked="0"/>
    </xf>
    <xf numFmtId="10" fontId="0" fillId="6" borderId="34" xfId="2" applyNumberFormat="1" applyFont="1" applyFill="1" applyBorder="1"/>
    <xf numFmtId="0" fontId="0" fillId="0" borderId="35" xfId="0" applyBorder="1"/>
    <xf numFmtId="0" fontId="9" fillId="4" borderId="31" xfId="0" applyFont="1" applyFill="1" applyBorder="1"/>
    <xf numFmtId="0" fontId="9" fillId="4" borderId="31" xfId="0" applyFont="1" applyFill="1" applyBorder="1" applyAlignment="1">
      <alignment wrapText="1"/>
    </xf>
    <xf numFmtId="0" fontId="9" fillId="4" borderId="23" xfId="0" applyFont="1" applyFill="1" applyBorder="1" applyAlignment="1">
      <alignment wrapText="1"/>
    </xf>
    <xf numFmtId="0" fontId="9" fillId="4" borderId="32" xfId="0" applyFont="1" applyFill="1" applyBorder="1" applyAlignment="1">
      <alignment horizontal="center" wrapText="1"/>
    </xf>
    <xf numFmtId="0" fontId="0" fillId="5" borderId="33" xfId="0" applyFont="1" applyFill="1" applyBorder="1" applyProtection="1">
      <protection locked="0"/>
    </xf>
    <xf numFmtId="0" fontId="0" fillId="5" borderId="34" xfId="0" applyFont="1" applyFill="1" applyBorder="1" applyProtection="1">
      <protection locked="0"/>
    </xf>
    <xf numFmtId="164" fontId="2" fillId="5" borderId="34" xfId="0" applyNumberFormat="1" applyFont="1" applyFill="1" applyBorder="1" applyProtection="1">
      <protection locked="0"/>
    </xf>
    <xf numFmtId="164" fontId="2" fillId="0" borderId="20" xfId="1" applyNumberFormat="1" applyFont="1" applyBorder="1"/>
    <xf numFmtId="2" fontId="0" fillId="5" borderId="34" xfId="0" applyNumberFormat="1" applyFill="1" applyBorder="1" applyProtection="1">
      <protection locked="0"/>
    </xf>
    <xf numFmtId="0" fontId="9" fillId="4" borderId="31" xfId="0" applyFont="1" applyFill="1" applyBorder="1" applyAlignment="1">
      <alignment horizontal="center"/>
    </xf>
    <xf numFmtId="0" fontId="9" fillId="4" borderId="23" xfId="0" applyFont="1" applyFill="1" applyBorder="1" applyAlignment="1">
      <alignment horizontal="center" wrapText="1"/>
    </xf>
    <xf numFmtId="0" fontId="9" fillId="4" borderId="24" xfId="0" applyFont="1" applyFill="1" applyBorder="1" applyAlignment="1">
      <alignment horizontal="center" wrapText="1"/>
    </xf>
    <xf numFmtId="0" fontId="9" fillId="4" borderId="10" xfId="0" applyFont="1" applyFill="1" applyBorder="1" applyAlignment="1">
      <alignment horizontal="center" wrapText="1"/>
    </xf>
    <xf numFmtId="0" fontId="9" fillId="4" borderId="22" xfId="0" applyFont="1" applyFill="1" applyBorder="1" applyAlignment="1">
      <alignment horizontal="center" wrapText="1"/>
    </xf>
    <xf numFmtId="0" fontId="9" fillId="4" borderId="23" xfId="0" applyFont="1" applyFill="1" applyBorder="1" applyAlignment="1">
      <alignment horizontal="center"/>
    </xf>
    <xf numFmtId="0" fontId="9" fillId="4" borderId="21" xfId="0" applyFont="1" applyFill="1" applyBorder="1" applyAlignment="1">
      <alignment wrapText="1"/>
    </xf>
    <xf numFmtId="44" fontId="0" fillId="0" borderId="0" xfId="0" applyNumberFormat="1"/>
    <xf numFmtId="0" fontId="9" fillId="4" borderId="40" xfId="0" applyFont="1" applyFill="1" applyBorder="1" applyAlignment="1">
      <alignment horizontal="center" wrapText="1"/>
    </xf>
    <xf numFmtId="164" fontId="2" fillId="0" borderId="41" xfId="1" applyNumberFormat="1" applyFont="1" applyBorder="1"/>
    <xf numFmtId="0" fontId="9" fillId="4" borderId="40" xfId="0" applyFont="1" applyFill="1" applyBorder="1" applyAlignment="1">
      <alignment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wrapText="1"/>
    </xf>
    <xf numFmtId="164" fontId="0" fillId="5" borderId="43" xfId="0" applyNumberFormat="1" applyFill="1" applyBorder="1" applyProtection="1">
      <protection locked="0"/>
    </xf>
    <xf numFmtId="0" fontId="9" fillId="4" borderId="42" xfId="0" applyFont="1" applyFill="1" applyBorder="1" applyAlignment="1">
      <alignment horizontal="center"/>
    </xf>
    <xf numFmtId="0" fontId="9" fillId="4" borderId="38" xfId="0" applyFont="1" applyFill="1" applyBorder="1" applyAlignment="1">
      <alignment horizontal="center" wrapText="1"/>
    </xf>
    <xf numFmtId="0" fontId="9" fillId="4" borderId="36" xfId="0" applyFont="1" applyFill="1" applyBorder="1" applyAlignment="1">
      <alignment horizontal="center" wrapText="1"/>
    </xf>
    <xf numFmtId="164" fontId="0" fillId="7" borderId="43" xfId="0" applyNumberFormat="1" applyFill="1" applyBorder="1"/>
    <xf numFmtId="0" fontId="9" fillId="4" borderId="44" xfId="0" applyFont="1" applyFill="1" applyBorder="1" applyAlignment="1">
      <alignment horizontal="center" wrapText="1"/>
    </xf>
    <xf numFmtId="0" fontId="9" fillId="4" borderId="37" xfId="0" applyFont="1" applyFill="1" applyBorder="1" applyAlignment="1">
      <alignment horizontal="center" wrapText="1"/>
    </xf>
    <xf numFmtId="10" fontId="0" fillId="6" borderId="43" xfId="0" applyNumberFormat="1" applyFill="1" applyBorder="1"/>
    <xf numFmtId="0" fontId="4" fillId="3" borderId="9" xfId="0" applyFont="1" applyFill="1" applyBorder="1" applyAlignment="1">
      <alignment horizontal="center" vertical="top" wrapText="1"/>
    </xf>
    <xf numFmtId="0" fontId="16" fillId="0" borderId="33" xfId="0" applyFont="1" applyBorder="1" applyAlignment="1">
      <alignment horizontal="left" wrapText="1"/>
    </xf>
    <xf numFmtId="0" fontId="16" fillId="0" borderId="47" xfId="0" applyFont="1" applyBorder="1" applyAlignment="1">
      <alignment horizontal="left" wrapText="1"/>
    </xf>
    <xf numFmtId="0" fontId="16" fillId="0" borderId="35" xfId="0" applyFont="1" applyBorder="1" applyAlignment="1">
      <alignment horizontal="left" wrapText="1"/>
    </xf>
    <xf numFmtId="0" fontId="0" fillId="0" borderId="45" xfId="0" applyBorder="1" applyAlignment="1">
      <alignment horizontal="left" vertical="top" wrapText="1" indent="1"/>
    </xf>
    <xf numFmtId="0" fontId="0" fillId="0" borderId="39" xfId="0" applyBorder="1" applyAlignment="1">
      <alignment horizontal="left" vertical="top" wrapText="1" indent="1"/>
    </xf>
    <xf numFmtId="0" fontId="17" fillId="0" borderId="46" xfId="4" applyBorder="1" applyAlignment="1">
      <alignment horizontal="left" vertical="center" indent="1"/>
    </xf>
    <xf numFmtId="0" fontId="17" fillId="0" borderId="0" xfId="4"/>
    <xf numFmtId="0" fontId="0" fillId="0" borderId="33" xfId="0" applyBorder="1"/>
    <xf numFmtId="0" fontId="0" fillId="0" borderId="47" xfId="0" applyBorder="1"/>
    <xf numFmtId="0" fontId="18" fillId="0" borderId="0" xfId="0" applyFont="1" applyAlignment="1">
      <alignment horizontal="left" vertical="top" wrapText="1" indent="2"/>
    </xf>
    <xf numFmtId="0" fontId="19" fillId="7" borderId="35" xfId="0" applyFont="1" applyFill="1" applyBorder="1"/>
    <xf numFmtId="0" fontId="21" fillId="0" borderId="0" xfId="0" applyFont="1"/>
    <xf numFmtId="9" fontId="21" fillId="0" borderId="0" xfId="5" applyFont="1" applyProtection="1"/>
    <xf numFmtId="9" fontId="21" fillId="0" borderId="0" xfId="0" applyNumberFormat="1" applyFont="1"/>
    <xf numFmtId="0" fontId="22" fillId="0" borderId="0" xfId="0" applyFont="1"/>
    <xf numFmtId="0" fontId="23" fillId="0" borderId="0" xfId="0" applyFont="1" applyAlignment="1">
      <alignment horizontal="left"/>
    </xf>
    <xf numFmtId="4" fontId="18" fillId="0" borderId="0" xfId="0" applyNumberFormat="1" applyFont="1"/>
    <xf numFmtId="4" fontId="24" fillId="0" borderId="0" xfId="0" applyNumberFormat="1" applyFont="1"/>
    <xf numFmtId="0" fontId="18" fillId="0" borderId="0" xfId="0" applyFont="1"/>
    <xf numFmtId="0" fontId="25" fillId="0" borderId="0" xfId="0" applyFont="1"/>
    <xf numFmtId="0" fontId="21" fillId="0" borderId="0" xfId="0" applyFont="1" applyAlignment="1">
      <alignment vertical="center"/>
    </xf>
    <xf numFmtId="4" fontId="18" fillId="9" borderId="0" xfId="0" applyNumberFormat="1" applyFont="1" applyFill="1" applyAlignment="1">
      <alignment vertical="center"/>
    </xf>
    <xf numFmtId="4" fontId="18" fillId="9" borderId="48" xfId="0" applyNumberFormat="1" applyFont="1" applyFill="1" applyBorder="1" applyAlignment="1">
      <alignment vertical="center"/>
    </xf>
    <xf numFmtId="44" fontId="26" fillId="0" borderId="0" xfId="2" applyFont="1" applyFill="1" applyBorder="1" applyAlignment="1" applyProtection="1">
      <alignment vertical="center"/>
    </xf>
    <xf numFmtId="0" fontId="27" fillId="0" borderId="0" xfId="0" applyFont="1" applyAlignment="1">
      <alignment horizontal="left" vertical="center" wrapText="1" indent="1"/>
    </xf>
    <xf numFmtId="44" fontId="26" fillId="0" borderId="49" xfId="2" applyFont="1" applyFill="1" applyBorder="1" applyAlignment="1" applyProtection="1">
      <alignment vertical="center"/>
    </xf>
    <xf numFmtId="44" fontId="26" fillId="0" borderId="43" xfId="2" applyFont="1" applyFill="1" applyBorder="1" applyAlignment="1" applyProtection="1">
      <alignment vertical="center"/>
    </xf>
    <xf numFmtId="44" fontId="26" fillId="0" borderId="50" xfId="2" applyFont="1" applyFill="1" applyBorder="1" applyAlignment="1" applyProtection="1">
      <alignment vertical="center"/>
    </xf>
    <xf numFmtId="0" fontId="27" fillId="0" borderId="51" xfId="0" applyFont="1" applyBorder="1" applyAlignment="1">
      <alignment horizontal="left" vertical="center" wrapText="1" indent="1"/>
    </xf>
    <xf numFmtId="44" fontId="26" fillId="0" borderId="52" xfId="2" applyFont="1" applyFill="1" applyBorder="1" applyAlignment="1" applyProtection="1">
      <alignment vertical="center"/>
    </xf>
    <xf numFmtId="43" fontId="26" fillId="10" borderId="53" xfId="1" applyFont="1" applyFill="1" applyBorder="1" applyAlignment="1" applyProtection="1">
      <alignment vertical="center"/>
      <protection locked="0"/>
    </xf>
    <xf numFmtId="43" fontId="26" fillId="10" borderId="54" xfId="1" applyFont="1" applyFill="1" applyBorder="1" applyAlignment="1" applyProtection="1">
      <alignment vertical="center"/>
      <protection locked="0"/>
    </xf>
    <xf numFmtId="0" fontId="18" fillId="0" borderId="51" xfId="0" applyFont="1" applyBorder="1" applyAlignment="1">
      <alignment horizontal="left" vertical="center" wrapText="1" indent="1"/>
    </xf>
    <xf numFmtId="0" fontId="28" fillId="8" borderId="34" xfId="0" applyFont="1" applyFill="1" applyBorder="1" applyAlignment="1">
      <alignment horizontal="center" vertical="center" wrapText="1"/>
    </xf>
    <xf numFmtId="0" fontId="28" fillId="8" borderId="55" xfId="0" applyFont="1" applyFill="1" applyBorder="1" applyAlignment="1">
      <alignment horizontal="center" vertical="center" wrapText="1"/>
    </xf>
    <xf numFmtId="0" fontId="28" fillId="8" borderId="56" xfId="0" applyFont="1" applyFill="1" applyBorder="1" applyAlignment="1">
      <alignment horizontal="center" vertical="center" wrapText="1"/>
    </xf>
    <xf numFmtId="0" fontId="29" fillId="11" borderId="57" xfId="0" applyFont="1" applyFill="1" applyBorder="1" applyAlignment="1">
      <alignment horizontal="left" vertical="center"/>
    </xf>
    <xf numFmtId="0" fontId="30" fillId="0" borderId="0" xfId="0" applyFont="1"/>
    <xf numFmtId="0" fontId="31" fillId="0" borderId="0" xfId="0" applyFont="1"/>
    <xf numFmtId="0" fontId="27" fillId="0" borderId="0" xfId="0" applyFont="1"/>
    <xf numFmtId="44" fontId="18" fillId="0" borderId="58" xfId="0" applyNumberFormat="1" applyFont="1" applyBorder="1"/>
    <xf numFmtId="44" fontId="18" fillId="0" borderId="0" xfId="2" applyFont="1"/>
    <xf numFmtId="0" fontId="32" fillId="0" borderId="0" xfId="0" applyFont="1"/>
    <xf numFmtId="0" fontId="33" fillId="0" borderId="0" xfId="0" applyFont="1"/>
    <xf numFmtId="0" fontId="11" fillId="8" borderId="0" xfId="3" applyFont="1" applyFill="1"/>
    <xf numFmtId="10" fontId="0" fillId="6" borderId="12" xfId="0" applyNumberFormat="1" applyFill="1" applyBorder="1"/>
    <xf numFmtId="0" fontId="0" fillId="0" borderId="16" xfId="0" applyBorder="1"/>
    <xf numFmtId="0" fontId="0" fillId="5" borderId="14" xfId="0" applyFill="1" applyBorder="1" applyProtection="1">
      <protection locked="0"/>
    </xf>
    <xf numFmtId="0" fontId="0" fillId="0" borderId="13" xfId="0" applyBorder="1"/>
    <xf numFmtId="164" fontId="2" fillId="7" borderId="43" xfId="0" applyNumberFormat="1" applyFont="1" applyFill="1" applyBorder="1"/>
    <xf numFmtId="0" fontId="0" fillId="5" borderId="11" xfId="0" applyFill="1" applyBorder="1" applyProtection="1">
      <protection locked="0"/>
    </xf>
    <xf numFmtId="0" fontId="9" fillId="4" borderId="21" xfId="0" applyFont="1" applyFill="1" applyBorder="1" applyAlignment="1">
      <alignment vertical="top" wrapText="1"/>
    </xf>
    <xf numFmtId="0" fontId="9" fillId="4" borderId="42" xfId="0" applyFont="1" applyFill="1" applyBorder="1" applyAlignment="1">
      <alignment horizontal="center" wrapText="1"/>
    </xf>
    <xf numFmtId="0" fontId="9" fillId="4" borderId="8" xfId="0" applyFont="1" applyFill="1" applyBorder="1" applyAlignment="1">
      <alignment horizontal="center" wrapText="1"/>
    </xf>
    <xf numFmtId="0" fontId="4" fillId="3" borderId="4" xfId="0" applyFont="1" applyFill="1" applyBorder="1" applyAlignment="1">
      <alignment vertical="top"/>
    </xf>
    <xf numFmtId="0" fontId="5" fillId="0" borderId="0" xfId="0" applyFont="1" applyBorder="1"/>
    <xf numFmtId="0" fontId="0" fillId="2" borderId="0" xfId="0" applyFill="1"/>
    <xf numFmtId="0" fontId="36" fillId="0" borderId="0" xfId="0" applyFont="1"/>
    <xf numFmtId="0" fontId="37" fillId="0" borderId="0" xfId="0" applyFont="1"/>
    <xf numFmtId="0" fontId="29" fillId="0" borderId="51" xfId="0" applyFont="1" applyFill="1" applyBorder="1" applyAlignment="1">
      <alignment horizontal="left" vertical="center"/>
    </xf>
    <xf numFmtId="0" fontId="28" fillId="12" borderId="56" xfId="0" applyFont="1" applyFill="1" applyBorder="1" applyAlignment="1">
      <alignment horizontal="center" vertical="center" wrapText="1"/>
    </xf>
    <xf numFmtId="0" fontId="28" fillId="12" borderId="55" xfId="0" applyFont="1" applyFill="1" applyBorder="1" applyAlignment="1">
      <alignment horizontal="center" vertical="center" wrapText="1"/>
    </xf>
    <xf numFmtId="0" fontId="28" fillId="12" borderId="23" xfId="0" applyFont="1" applyFill="1" applyBorder="1" applyAlignment="1">
      <alignment horizontal="center" vertical="center" wrapText="1"/>
    </xf>
    <xf numFmtId="43" fontId="26" fillId="12" borderId="54" xfId="1" applyFont="1" applyFill="1" applyBorder="1" applyAlignment="1" applyProtection="1">
      <alignment vertical="center"/>
      <protection locked="0"/>
    </xf>
    <xf numFmtId="43" fontId="26" fillId="12" borderId="53" xfId="1" applyFont="1" applyFill="1" applyBorder="1" applyAlignment="1" applyProtection="1">
      <alignment vertical="center"/>
      <protection locked="0"/>
    </xf>
    <xf numFmtId="44" fontId="26" fillId="12" borderId="52" xfId="2" applyFont="1" applyFill="1" applyBorder="1" applyAlignment="1" applyProtection="1">
      <alignment vertical="center"/>
    </xf>
    <xf numFmtId="0" fontId="38" fillId="0" borderId="0" xfId="0" applyFont="1"/>
    <xf numFmtId="0" fontId="39" fillId="0" borderId="0" xfId="0" applyFont="1"/>
    <xf numFmtId="0" fontId="37" fillId="0" borderId="0" xfId="0" applyFont="1" applyFill="1"/>
    <xf numFmtId="44" fontId="18" fillId="10" borderId="0" xfId="2" applyFont="1" applyFill="1" applyProtection="1">
      <protection locked="0"/>
    </xf>
    <xf numFmtId="0" fontId="18" fillId="10" borderId="51" xfId="0" applyFont="1" applyFill="1" applyBorder="1" applyAlignment="1" applyProtection="1">
      <alignment horizontal="left" vertical="center" wrapText="1" indent="1"/>
      <protection locked="0"/>
    </xf>
    <xf numFmtId="0" fontId="40" fillId="5" borderId="40" xfId="0" applyFont="1" applyFill="1" applyBorder="1" applyProtection="1">
      <protection locked="0"/>
    </xf>
    <xf numFmtId="0" fontId="35" fillId="0" borderId="0" xfId="0" applyFont="1" applyProtection="1"/>
    <xf numFmtId="0" fontId="14" fillId="0" borderId="0" xfId="0" applyFont="1" applyProtection="1"/>
    <xf numFmtId="0" fontId="44" fillId="0" borderId="0" xfId="0" applyFont="1" applyProtection="1"/>
    <xf numFmtId="0" fontId="9" fillId="4" borderId="38" xfId="0" applyFont="1" applyFill="1" applyBorder="1" applyProtection="1"/>
    <xf numFmtId="0" fontId="9" fillId="4" borderId="36" xfId="0" applyFont="1" applyFill="1" applyBorder="1" applyAlignment="1" applyProtection="1">
      <alignment wrapText="1"/>
    </xf>
    <xf numFmtId="0" fontId="9" fillId="4" borderId="37" xfId="0" applyFont="1" applyFill="1" applyBorder="1" applyAlignment="1" applyProtection="1">
      <alignment wrapText="1"/>
    </xf>
    <xf numFmtId="0" fontId="14" fillId="0" borderId="11" xfId="0" applyFont="1" applyBorder="1" applyProtection="1"/>
    <xf numFmtId="0" fontId="14" fillId="0" borderId="12" xfId="0" applyFont="1" applyBorder="1" applyProtection="1"/>
    <xf numFmtId="43" fontId="14" fillId="0" borderId="13" xfId="1" applyFont="1" applyBorder="1" applyProtection="1"/>
    <xf numFmtId="0" fontId="14" fillId="0" borderId="14" xfId="0" applyFont="1" applyBorder="1" applyProtection="1"/>
    <xf numFmtId="0" fontId="14" fillId="0" borderId="15" xfId="0" applyFont="1" applyBorder="1" applyProtection="1"/>
    <xf numFmtId="43" fontId="14" fillId="0" borderId="15" xfId="1" applyFont="1" applyBorder="1" applyProtection="1"/>
    <xf numFmtId="43" fontId="14" fillId="0" borderId="16" xfId="1" applyFont="1" applyBorder="1" applyProtection="1"/>
    <xf numFmtId="0" fontId="9" fillId="0" borderId="14" xfId="0" applyFont="1" applyBorder="1" applyProtection="1"/>
    <xf numFmtId="0" fontId="14" fillId="0" borderId="17" xfId="0" applyFont="1" applyBorder="1" applyProtection="1"/>
    <xf numFmtId="0" fontId="14" fillId="0" borderId="18" xfId="0" applyFont="1" applyBorder="1" applyProtection="1"/>
    <xf numFmtId="43" fontId="14" fillId="0" borderId="18" xfId="1" applyFont="1" applyBorder="1" applyProtection="1"/>
    <xf numFmtId="43" fontId="14" fillId="0" borderId="19" xfId="1" applyFont="1" applyBorder="1" applyProtection="1"/>
    <xf numFmtId="0" fontId="9" fillId="0" borderId="17" xfId="0" applyFont="1" applyBorder="1" applyProtection="1"/>
    <xf numFmtId="0" fontId="9" fillId="0" borderId="0" xfId="0" applyFont="1" applyProtection="1"/>
    <xf numFmtId="43" fontId="9" fillId="0" borderId="20" xfId="0" applyNumberFormat="1" applyFont="1" applyBorder="1" applyProtection="1"/>
    <xf numFmtId="0" fontId="0" fillId="5" borderId="43" xfId="0" applyFill="1" applyBorder="1" applyProtection="1">
      <protection locked="0"/>
    </xf>
    <xf numFmtId="0" fontId="0" fillId="6" borderId="43" xfId="0" applyFill="1" applyBorder="1" applyProtection="1">
      <protection locked="0"/>
    </xf>
    <xf numFmtId="0" fontId="9" fillId="4" borderId="36" xfId="0" applyFont="1" applyFill="1" applyBorder="1" applyAlignment="1">
      <alignment wrapText="1"/>
    </xf>
    <xf numFmtId="44" fontId="0" fillId="7" borderId="43" xfId="2" applyNumberFormat="1" applyFont="1" applyFill="1" applyBorder="1"/>
    <xf numFmtId="44" fontId="9" fillId="4" borderId="37" xfId="0" applyNumberFormat="1" applyFont="1" applyFill="1" applyBorder="1" applyAlignment="1">
      <alignment wrapText="1"/>
    </xf>
    <xf numFmtId="44" fontId="0" fillId="7" borderId="43" xfId="2" applyFont="1" applyFill="1" applyBorder="1"/>
    <xf numFmtId="0" fontId="9" fillId="4" borderId="38" xfId="0" applyFont="1" applyFill="1" applyBorder="1" applyAlignment="1">
      <alignment wrapText="1"/>
    </xf>
    <xf numFmtId="0" fontId="14" fillId="0" borderId="43" xfId="0" applyFont="1" applyBorder="1" applyProtection="1"/>
    <xf numFmtId="0" fontId="9" fillId="0" borderId="59" xfId="0" applyFont="1" applyBorder="1" applyProtection="1"/>
    <xf numFmtId="43" fontId="14" fillId="0" borderId="43" xfId="1" applyFont="1" applyBorder="1" applyProtection="1"/>
    <xf numFmtId="0" fontId="9" fillId="0" borderId="15" xfId="0" applyFont="1" applyBorder="1" applyProtection="1"/>
    <xf numFmtId="0" fontId="9" fillId="0" borderId="43" xfId="0" applyFont="1" applyBorder="1" applyProtection="1"/>
    <xf numFmtId="0" fontId="9" fillId="4" borderId="18" xfId="0" applyFont="1" applyFill="1" applyBorder="1" applyProtection="1"/>
    <xf numFmtId="0" fontId="9" fillId="4" borderId="18" xfId="0" applyFont="1" applyFill="1" applyBorder="1" applyAlignment="1" applyProtection="1">
      <alignment wrapText="1"/>
    </xf>
    <xf numFmtId="0" fontId="9" fillId="0" borderId="18" xfId="0" applyFont="1" applyBorder="1" applyProtection="1"/>
    <xf numFmtId="0" fontId="9" fillId="4" borderId="6" xfId="0" applyFont="1" applyFill="1" applyBorder="1" applyAlignment="1">
      <alignment horizontal="center" wrapText="1"/>
    </xf>
    <xf numFmtId="164" fontId="9" fillId="4" borderId="0" xfId="0" applyNumberFormat="1" applyFont="1" applyFill="1" applyBorder="1" applyAlignment="1">
      <alignment vertical="top" wrapText="1"/>
    </xf>
    <xf numFmtId="164" fontId="0" fillId="0" borderId="12" xfId="0" applyNumberFormat="1" applyFill="1" applyBorder="1"/>
    <xf numFmtId="0" fontId="14" fillId="0" borderId="3" xfId="0" applyFont="1" applyBorder="1" applyProtection="1"/>
    <xf numFmtId="0" fontId="14" fillId="0" borderId="5" xfId="0" applyFont="1" applyBorder="1" applyProtection="1"/>
    <xf numFmtId="0" fontId="14" fillId="0" borderId="6" xfId="0" applyFont="1" applyBorder="1" applyProtection="1"/>
    <xf numFmtId="0" fontId="14" fillId="0" borderId="7" xfId="0" applyFont="1" applyBorder="1" applyProtection="1"/>
    <xf numFmtId="0" fontId="14" fillId="0" borderId="8" xfId="0" applyFont="1" applyBorder="1" applyProtection="1"/>
    <xf numFmtId="0" fontId="14" fillId="0" borderId="10" xfId="0" applyNumberFormat="1" applyFont="1" applyBorder="1" applyProtection="1"/>
    <xf numFmtId="0" fontId="14" fillId="0" borderId="10" xfId="0" applyFont="1" applyBorder="1" applyProtection="1"/>
    <xf numFmtId="0" fontId="3" fillId="0" borderId="0" xfId="0" applyFont="1" applyFill="1" applyAlignment="1">
      <alignment horizontal="center" wrapText="1"/>
    </xf>
    <xf numFmtId="0" fontId="0" fillId="0" borderId="0" xfId="0" applyFill="1"/>
    <xf numFmtId="0" fontId="4" fillId="0" borderId="0" xfId="0" applyFont="1" applyFill="1" applyBorder="1" applyAlignment="1">
      <alignment horizontal="center" vertical="center"/>
    </xf>
    <xf numFmtId="43" fontId="0" fillId="5" borderId="43" xfId="1" applyFont="1" applyFill="1" applyBorder="1" applyProtection="1">
      <protection locked="0"/>
    </xf>
    <xf numFmtId="44" fontId="0" fillId="7" borderId="60" xfId="2" applyNumberFormat="1" applyFont="1" applyFill="1" applyBorder="1"/>
    <xf numFmtId="0" fontId="9" fillId="0" borderId="0" xfId="0" applyFont="1" applyFill="1" applyBorder="1" applyAlignment="1">
      <alignment horizontal="center" wrapText="1"/>
    </xf>
    <xf numFmtId="164" fontId="2" fillId="0" borderId="0" xfId="1" applyNumberFormat="1" applyFont="1" applyFill="1" applyBorder="1"/>
    <xf numFmtId="0" fontId="9" fillId="4" borderId="36" xfId="0" applyFont="1" applyFill="1" applyBorder="1" applyAlignment="1" applyProtection="1">
      <alignment horizontal="center" wrapText="1"/>
    </xf>
    <xf numFmtId="0" fontId="9" fillId="4" borderId="38" xfId="0" applyFont="1" applyFill="1" applyBorder="1" applyAlignment="1" applyProtection="1">
      <alignment horizontal="center" wrapText="1"/>
    </xf>
    <xf numFmtId="0" fontId="9" fillId="4" borderId="37" xfId="0" applyFont="1" applyFill="1" applyBorder="1" applyAlignment="1" applyProtection="1">
      <alignment horizontal="center" wrapText="1"/>
    </xf>
    <xf numFmtId="10" fontId="0" fillId="6" borderId="43" xfId="2" applyNumberFormat="1" applyFont="1" applyFill="1" applyBorder="1"/>
    <xf numFmtId="0" fontId="0" fillId="0" borderId="16" xfId="0" applyFont="1" applyBorder="1"/>
    <xf numFmtId="0" fontId="0" fillId="13" borderId="16" xfId="0" applyFont="1" applyFill="1" applyBorder="1"/>
    <xf numFmtId="0" fontId="0" fillId="6" borderId="15" xfId="0" applyFill="1" applyBorder="1" applyProtection="1">
      <protection locked="0"/>
    </xf>
    <xf numFmtId="0" fontId="0" fillId="6" borderId="23" xfId="0" applyNumberFormat="1" applyFill="1" applyBorder="1" applyProtection="1">
      <protection locked="0"/>
    </xf>
    <xf numFmtId="0" fontId="9" fillId="4" borderId="37" xfId="0" applyFont="1" applyFill="1" applyBorder="1" applyAlignment="1">
      <alignment wrapText="1"/>
    </xf>
    <xf numFmtId="0" fontId="0" fillId="0" borderId="15" xfId="0" applyFill="1" applyBorder="1"/>
    <xf numFmtId="0" fontId="0" fillId="0" borderId="43" xfId="0" applyFill="1" applyBorder="1"/>
    <xf numFmtId="0" fontId="0" fillId="0" borderId="19" xfId="0" applyFont="1" applyBorder="1"/>
    <xf numFmtId="0" fontId="0" fillId="13" borderId="63" xfId="0" applyFont="1" applyFill="1" applyBorder="1"/>
    <xf numFmtId="0" fontId="9" fillId="4" borderId="2" xfId="0" applyFont="1" applyFill="1" applyBorder="1" applyAlignment="1">
      <alignment horizontal="center" wrapText="1"/>
    </xf>
    <xf numFmtId="43" fontId="0" fillId="5" borderId="59" xfId="1" applyFont="1" applyFill="1" applyBorder="1" applyProtection="1">
      <protection locked="0"/>
    </xf>
    <xf numFmtId="164" fontId="2" fillId="0" borderId="63" xfId="1" applyNumberFormat="1" applyFont="1" applyBorder="1" applyAlignment="1">
      <alignment horizontal="right"/>
    </xf>
    <xf numFmtId="43" fontId="0" fillId="5" borderId="14" xfId="1" applyFont="1" applyFill="1" applyBorder="1" applyProtection="1">
      <protection locked="0"/>
    </xf>
    <xf numFmtId="43" fontId="0" fillId="5" borderId="17" xfId="1" applyFont="1" applyFill="1" applyBorder="1" applyProtection="1">
      <protection locked="0"/>
    </xf>
    <xf numFmtId="44" fontId="0" fillId="7" borderId="62" xfId="2" applyNumberFormat="1" applyFont="1" applyFill="1" applyBorder="1"/>
    <xf numFmtId="43" fontId="0" fillId="5" borderId="18" xfId="1" applyFont="1" applyFill="1" applyBorder="1" applyProtection="1">
      <protection locked="0"/>
    </xf>
    <xf numFmtId="10" fontId="0" fillId="6" borderId="42" xfId="2" applyNumberFormat="1" applyFont="1" applyFill="1" applyBorder="1"/>
    <xf numFmtId="164" fontId="2" fillId="0" borderId="44" xfId="1" applyNumberFormat="1" applyFont="1" applyBorder="1" applyAlignment="1">
      <alignment horizontal="right"/>
    </xf>
    <xf numFmtId="164" fontId="0" fillId="5" borderId="15" xfId="0" applyNumberFormat="1" applyFont="1" applyFill="1" applyBorder="1" applyProtection="1">
      <protection locked="0"/>
    </xf>
    <xf numFmtId="164" fontId="0" fillId="5" borderId="43" xfId="0" applyNumberFormat="1" applyFont="1" applyFill="1" applyBorder="1" applyProtection="1">
      <protection locked="0"/>
    </xf>
    <xf numFmtId="164" fontId="0" fillId="5" borderId="23" xfId="0" applyNumberFormat="1" applyFont="1" applyFill="1" applyBorder="1" applyProtection="1">
      <protection locked="0"/>
    </xf>
    <xf numFmtId="0" fontId="4" fillId="3" borderId="2" xfId="0" applyFont="1" applyFill="1" applyBorder="1" applyAlignment="1">
      <alignment horizontal="center" vertical="center" wrapText="1"/>
    </xf>
    <xf numFmtId="43" fontId="0" fillId="5" borderId="45" xfId="1" applyFont="1" applyFill="1" applyBorder="1" applyProtection="1">
      <protection locked="0"/>
    </xf>
    <xf numFmtId="43" fontId="0" fillId="5" borderId="64" xfId="1" applyFont="1" applyFill="1" applyBorder="1" applyProtection="1">
      <protection locked="0"/>
    </xf>
    <xf numFmtId="0" fontId="9" fillId="4" borderId="26" xfId="0" applyFont="1" applyFill="1" applyBorder="1" applyAlignment="1">
      <alignment horizontal="center" wrapText="1"/>
    </xf>
    <xf numFmtId="0" fontId="9" fillId="4" borderId="26" xfId="0" applyFont="1" applyFill="1" applyBorder="1" applyAlignment="1">
      <alignment horizontal="center" vertical="center" wrapText="1"/>
    </xf>
    <xf numFmtId="0" fontId="9" fillId="14" borderId="65" xfId="0" applyFont="1" applyFill="1" applyBorder="1" applyAlignment="1">
      <alignment horizontal="center" wrapText="1"/>
    </xf>
    <xf numFmtId="164" fontId="2" fillId="0" borderId="40" xfId="1" applyNumberFormat="1" applyFont="1" applyBorder="1"/>
    <xf numFmtId="0" fontId="4" fillId="0" borderId="0" xfId="0" applyFont="1" applyFill="1" applyBorder="1" applyAlignment="1">
      <alignment horizontal="center" vertical="center" wrapText="1"/>
    </xf>
    <xf numFmtId="164" fontId="2" fillId="0" borderId="0" xfId="1" applyNumberFormat="1" applyFont="1" applyFill="1" applyBorder="1" applyAlignment="1">
      <alignment horizontal="right"/>
    </xf>
    <xf numFmtId="164" fontId="2" fillId="0" borderId="46" xfId="1" applyNumberFormat="1" applyFont="1" applyBorder="1" applyAlignment="1">
      <alignment horizontal="right"/>
    </xf>
    <xf numFmtId="0" fontId="0" fillId="0" borderId="0" xfId="0" applyFill="1" applyBorder="1"/>
    <xf numFmtId="0" fontId="0" fillId="0" borderId="63" xfId="0" applyFont="1" applyBorder="1"/>
    <xf numFmtId="44" fontId="0" fillId="7" borderId="42" xfId="2" applyNumberFormat="1" applyFont="1" applyFill="1" applyBorder="1"/>
    <xf numFmtId="0" fontId="0" fillId="13" borderId="19" xfId="0" applyFont="1" applyFill="1" applyBorder="1"/>
    <xf numFmtId="0" fontId="14" fillId="0" borderId="32" xfId="0" applyFont="1" applyBorder="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14" fillId="0" borderId="31" xfId="0" applyFont="1" applyBorder="1" applyAlignment="1" applyProtection="1">
      <alignment horizontal="center" vertical="top" wrapText="1"/>
      <protection locked="0"/>
    </xf>
    <xf numFmtId="0" fontId="13" fillId="8" borderId="35" xfId="0" applyFont="1" applyFill="1" applyBorder="1" applyAlignment="1">
      <alignment horizontal="center" wrapText="1"/>
    </xf>
    <xf numFmtId="0" fontId="13" fillId="8" borderId="47" xfId="0" applyFont="1" applyFill="1" applyBorder="1" applyAlignment="1">
      <alignment horizontal="center" wrapText="1"/>
    </xf>
    <xf numFmtId="0" fontId="13" fillId="8" borderId="33" xfId="0" applyFont="1" applyFill="1" applyBorder="1" applyAlignment="1">
      <alignment horizontal="center" wrapText="1"/>
    </xf>
    <xf numFmtId="0" fontId="14" fillId="0" borderId="46" xfId="0" applyFont="1" applyBorder="1" applyAlignment="1">
      <alignment horizontal="left" vertical="top" wrapText="1" indent="2"/>
    </xf>
    <xf numFmtId="0" fontId="14" fillId="0" borderId="39" xfId="0" applyFont="1" applyBorder="1" applyAlignment="1">
      <alignment horizontal="left" vertical="top" wrapText="1" indent="2"/>
    </xf>
    <xf numFmtId="0" fontId="14" fillId="0" borderId="45" xfId="0" applyFont="1" applyBorder="1" applyAlignment="1">
      <alignment horizontal="left" vertical="top" wrapText="1" indent="2"/>
    </xf>
    <xf numFmtId="0" fontId="5" fillId="0" borderId="0" xfId="3" applyFont="1" applyAlignment="1">
      <alignment horizontal="left"/>
    </xf>
    <xf numFmtId="0" fontId="20" fillId="0" borderId="0" xfId="0" applyFont="1" applyAlignment="1">
      <alignment horizontal="left"/>
    </xf>
    <xf numFmtId="0" fontId="13" fillId="8" borderId="0" xfId="0" applyFont="1" applyFill="1" applyAlignment="1">
      <alignment horizontal="center" wrapText="1"/>
    </xf>
    <xf numFmtId="0" fontId="17" fillId="0" borderId="0" xfId="4" applyFill="1" applyAlignment="1" applyProtection="1">
      <alignment horizontal="center"/>
      <protection locked="0"/>
    </xf>
    <xf numFmtId="0" fontId="17" fillId="0" borderId="31" xfId="4" applyFill="1" applyBorder="1" applyAlignment="1" applyProtection="1">
      <alignment horizontal="center"/>
      <protection locked="0"/>
    </xf>
    <xf numFmtId="0" fontId="7" fillId="2" borderId="0" xfId="0" applyFont="1" applyFill="1" applyAlignment="1">
      <alignment horizontal="center" wrapText="1"/>
    </xf>
    <xf numFmtId="0" fontId="46"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3" fillId="2" borderId="0" xfId="0" applyFont="1" applyFill="1" applyAlignment="1">
      <alignment horizontal="center" wrapText="1"/>
    </xf>
    <xf numFmtId="0" fontId="0" fillId="5"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3" fillId="0" borderId="0" xfId="0" applyFont="1" applyAlignment="1">
      <alignment horizontal="left" vertical="center"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35" fillId="3" borderId="8" xfId="0" applyFont="1" applyFill="1" applyBorder="1" applyAlignment="1">
      <alignment horizontal="center" vertical="top" wrapText="1"/>
    </xf>
    <xf numFmtId="0" fontId="35" fillId="3" borderId="9" xfId="0" applyFont="1" applyFill="1" applyBorder="1" applyAlignment="1">
      <alignment horizontal="center" vertical="top" wrapText="1"/>
    </xf>
    <xf numFmtId="0" fontId="9" fillId="0" borderId="1" xfId="0" applyFont="1" applyBorder="1" applyAlignment="1" applyProtection="1">
      <alignment horizontal="center"/>
    </xf>
    <xf numFmtId="0" fontId="9" fillId="0" borderId="2" xfId="0" applyFont="1" applyBorder="1" applyAlignment="1" applyProtection="1">
      <alignment horizontal="center"/>
    </xf>
  </cellXfs>
  <cellStyles count="6">
    <cellStyle name="Comma" xfId="1" builtinId="3"/>
    <cellStyle name="Currency" xfId="2" builtinId="4"/>
    <cellStyle name="Hyperlink" xfId="4" builtinId="8"/>
    <cellStyle name="Normal" xfId="0" builtinId="0"/>
    <cellStyle name="Normal 2" xfId="3" xr:uid="{652CBCB3-A451-46DA-B376-7B44153F2F06}"/>
    <cellStyle name="Percent 2" xfId="5" xr:uid="{FDF523C7-505F-42E7-90B8-EA067663D681}"/>
  </cellStyles>
  <dxfs count="60">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color rgb="FFFF0000"/>
      </font>
    </dxf>
    <dxf>
      <border diagonalUp="0" diagonalDown="0">
        <left style="thin">
          <color indexed="64"/>
        </left>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vertical/>
        <horizontal/>
      </border>
    </dxf>
    <dxf>
      <numFmt numFmtId="2" formatCode="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outline="0">
        <left style="thin">
          <color indexed="64"/>
        </left>
        <right style="thin">
          <color indexed="64"/>
        </right>
        <top style="thin">
          <color indexed="64"/>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color rgb="FFFF0000"/>
      </font>
    </dxf>
    <dxf>
      <font>
        <color rgb="FFFF0000"/>
      </font>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solid">
          <fgColor indexed="64"/>
          <bgColor theme="5" tint="0.59999389629810485"/>
        </patternFill>
      </fill>
      <border diagonalUp="0" diagonalDown="0">
        <left style="thin">
          <color indexed="64"/>
        </left>
        <right style="thin">
          <color indexed="64"/>
        </right>
        <top/>
        <bottom/>
        <vertical/>
        <horizontal/>
      </border>
      <protection locked="0" hidden="0"/>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FF0000"/>
      </font>
    </dxf>
    <dxf>
      <font>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xdr:rowOff>
    </xdr:from>
    <xdr:to>
      <xdr:col>8</xdr:col>
      <xdr:colOff>551874</xdr:colOff>
      <xdr:row>25</xdr:row>
      <xdr:rowOff>94162</xdr:rowOff>
    </xdr:to>
    <xdr:pic>
      <xdr:nvPicPr>
        <xdr:cNvPr id="3" name="Picture 2">
          <a:extLst>
            <a:ext uri="{FF2B5EF4-FFF2-40B4-BE49-F238E27FC236}">
              <a16:creationId xmlns:a16="http://schemas.microsoft.com/office/drawing/2014/main" id="{92CB2533-7AB3-E747-43C9-0E977558876D}"/>
            </a:ext>
          </a:extLst>
        </xdr:cNvPr>
        <xdr:cNvPicPr>
          <a:picLocks noChangeAspect="1"/>
        </xdr:cNvPicPr>
      </xdr:nvPicPr>
      <xdr:blipFill>
        <a:blip xmlns:r="http://schemas.openxmlformats.org/officeDocument/2006/relationships" r:embed="rId1"/>
        <a:stretch>
          <a:fillRect/>
        </a:stretch>
      </xdr:blipFill>
      <xdr:spPr>
        <a:xfrm>
          <a:off x="0" y="2144485"/>
          <a:ext cx="9441693" cy="3701144"/>
        </a:xfrm>
        <a:prstGeom prst="rect">
          <a:avLst/>
        </a:prstGeom>
      </xdr:spPr>
    </xdr:pic>
    <xdr:clientData/>
  </xdr:twoCellAnchor>
  <xdr:twoCellAnchor editAs="oneCell">
    <xdr:from>
      <xdr:col>0</xdr:col>
      <xdr:colOff>0</xdr:colOff>
      <xdr:row>27</xdr:row>
      <xdr:rowOff>74987</xdr:rowOff>
    </xdr:from>
    <xdr:to>
      <xdr:col>7</xdr:col>
      <xdr:colOff>973628</xdr:colOff>
      <xdr:row>97</xdr:row>
      <xdr:rowOff>196565</xdr:rowOff>
    </xdr:to>
    <xdr:pic>
      <xdr:nvPicPr>
        <xdr:cNvPr id="2" name="Picture 1">
          <a:extLst>
            <a:ext uri="{FF2B5EF4-FFF2-40B4-BE49-F238E27FC236}">
              <a16:creationId xmlns:a16="http://schemas.microsoft.com/office/drawing/2014/main" id="{ACD4C3D7-3F6A-3230-2309-5E5DBF8B8681}"/>
            </a:ext>
          </a:extLst>
        </xdr:cNvPr>
        <xdr:cNvPicPr>
          <a:picLocks noChangeAspect="1"/>
        </xdr:cNvPicPr>
      </xdr:nvPicPr>
      <xdr:blipFill>
        <a:blip xmlns:r="http://schemas.openxmlformats.org/officeDocument/2006/relationships" r:embed="rId2"/>
        <a:stretch>
          <a:fillRect/>
        </a:stretch>
      </xdr:blipFill>
      <xdr:spPr>
        <a:xfrm>
          <a:off x="0" y="6032442"/>
          <a:ext cx="8866909" cy="12225082"/>
        </a:xfrm>
        <a:prstGeom prst="rect">
          <a:avLst/>
        </a:prstGeom>
      </xdr:spPr>
    </xdr:pic>
    <xdr:clientData/>
  </xdr:twoCellAnchor>
  <xdr:twoCellAnchor editAs="oneCell">
    <xdr:from>
      <xdr:col>0</xdr:col>
      <xdr:colOff>0</xdr:colOff>
      <xdr:row>98</xdr:row>
      <xdr:rowOff>124689</xdr:rowOff>
    </xdr:from>
    <xdr:to>
      <xdr:col>8</xdr:col>
      <xdr:colOff>720437</xdr:colOff>
      <xdr:row>135</xdr:row>
      <xdr:rowOff>163946</xdr:rowOff>
    </xdr:to>
    <xdr:pic>
      <xdr:nvPicPr>
        <xdr:cNvPr id="4" name="Picture 3">
          <a:extLst>
            <a:ext uri="{FF2B5EF4-FFF2-40B4-BE49-F238E27FC236}">
              <a16:creationId xmlns:a16="http://schemas.microsoft.com/office/drawing/2014/main" id="{0A065139-4539-AE59-CBB9-83075612A504}"/>
            </a:ext>
          </a:extLst>
        </xdr:cNvPr>
        <xdr:cNvPicPr>
          <a:picLocks noChangeAspect="1"/>
        </xdr:cNvPicPr>
      </xdr:nvPicPr>
      <xdr:blipFill>
        <a:blip xmlns:r="http://schemas.openxmlformats.org/officeDocument/2006/relationships" r:embed="rId3"/>
        <a:stretch>
          <a:fillRect/>
        </a:stretch>
      </xdr:blipFill>
      <xdr:spPr>
        <a:xfrm>
          <a:off x="0" y="19950544"/>
          <a:ext cx="9642764" cy="6703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26446</xdr:rowOff>
    </xdr:from>
    <xdr:to>
      <xdr:col>8</xdr:col>
      <xdr:colOff>609</xdr:colOff>
      <xdr:row>25</xdr:row>
      <xdr:rowOff>135660</xdr:rowOff>
    </xdr:to>
    <xdr:pic>
      <xdr:nvPicPr>
        <xdr:cNvPr id="2" name="Picture 1">
          <a:extLst>
            <a:ext uri="{FF2B5EF4-FFF2-40B4-BE49-F238E27FC236}">
              <a16:creationId xmlns:a16="http://schemas.microsoft.com/office/drawing/2014/main" id="{00EAED41-84CF-1767-E5BE-C99FE784B9C0}"/>
            </a:ext>
          </a:extLst>
        </xdr:cNvPr>
        <xdr:cNvPicPr>
          <a:picLocks noChangeAspect="1"/>
        </xdr:cNvPicPr>
      </xdr:nvPicPr>
      <xdr:blipFill>
        <a:blip xmlns:r="http://schemas.openxmlformats.org/officeDocument/2006/relationships" r:embed="rId1"/>
        <a:stretch>
          <a:fillRect/>
        </a:stretch>
      </xdr:blipFill>
      <xdr:spPr>
        <a:xfrm>
          <a:off x="0" y="3085652"/>
          <a:ext cx="6544844" cy="2611712"/>
        </a:xfrm>
        <a:prstGeom prst="rect">
          <a:avLst/>
        </a:prstGeom>
      </xdr:spPr>
    </xdr:pic>
    <xdr:clientData/>
  </xdr:twoCellAnchor>
  <xdr:twoCellAnchor editAs="oneCell">
    <xdr:from>
      <xdr:col>0</xdr:col>
      <xdr:colOff>0</xdr:colOff>
      <xdr:row>76</xdr:row>
      <xdr:rowOff>88640</xdr:rowOff>
    </xdr:from>
    <xdr:to>
      <xdr:col>8</xdr:col>
      <xdr:colOff>58034</xdr:colOff>
      <xdr:row>132</xdr:row>
      <xdr:rowOff>132540</xdr:rowOff>
    </xdr:to>
    <xdr:pic>
      <xdr:nvPicPr>
        <xdr:cNvPr id="4" name="Picture 3">
          <a:extLst>
            <a:ext uri="{FF2B5EF4-FFF2-40B4-BE49-F238E27FC236}">
              <a16:creationId xmlns:a16="http://schemas.microsoft.com/office/drawing/2014/main" id="{FF2D827E-9E4A-4822-9DC0-754391FC76B4}"/>
            </a:ext>
          </a:extLst>
        </xdr:cNvPr>
        <xdr:cNvPicPr>
          <a:picLocks noChangeAspect="1"/>
        </xdr:cNvPicPr>
      </xdr:nvPicPr>
      <xdr:blipFill>
        <a:blip xmlns:r="http://schemas.openxmlformats.org/officeDocument/2006/relationships" r:embed="rId2"/>
        <a:stretch>
          <a:fillRect/>
        </a:stretch>
      </xdr:blipFill>
      <xdr:spPr>
        <a:xfrm>
          <a:off x="0" y="15485522"/>
          <a:ext cx="6598459" cy="10088181"/>
        </a:xfrm>
        <a:prstGeom prst="rect">
          <a:avLst/>
        </a:prstGeom>
      </xdr:spPr>
    </xdr:pic>
    <xdr:clientData/>
  </xdr:twoCellAnchor>
  <xdr:twoCellAnchor editAs="oneCell">
    <xdr:from>
      <xdr:col>0</xdr:col>
      <xdr:colOff>0</xdr:colOff>
      <xdr:row>28</xdr:row>
      <xdr:rowOff>85836</xdr:rowOff>
    </xdr:from>
    <xdr:to>
      <xdr:col>8</xdr:col>
      <xdr:colOff>93457</xdr:colOff>
      <xdr:row>73</xdr:row>
      <xdr:rowOff>22346</xdr:rowOff>
    </xdr:to>
    <xdr:pic>
      <xdr:nvPicPr>
        <xdr:cNvPr id="6" name="Picture 5">
          <a:extLst>
            <a:ext uri="{FF2B5EF4-FFF2-40B4-BE49-F238E27FC236}">
              <a16:creationId xmlns:a16="http://schemas.microsoft.com/office/drawing/2014/main" id="{0DFB8AF4-6AEE-5CD3-45D6-F2D82F02B4B7}"/>
            </a:ext>
          </a:extLst>
        </xdr:cNvPr>
        <xdr:cNvPicPr>
          <a:picLocks noChangeAspect="1"/>
        </xdr:cNvPicPr>
      </xdr:nvPicPr>
      <xdr:blipFill>
        <a:blip xmlns:r="http://schemas.openxmlformats.org/officeDocument/2006/relationships" r:embed="rId3"/>
        <a:stretch>
          <a:fillRect/>
        </a:stretch>
      </xdr:blipFill>
      <xdr:spPr>
        <a:xfrm>
          <a:off x="0" y="6473189"/>
          <a:ext cx="6637692" cy="80047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Capacity%20Building%20and%20Resource%20Centres\2019\CDRCP%20Capacity%20Building\Quarterly%20Reporting\Q1\For%20Harnoor.xlsm?9B132C4E" TargetMode="External"/><Relationship Id="rId1" Type="http://schemas.openxmlformats.org/officeDocument/2006/relationships/externalLinkPath" Target="file:///\\9B132C4E\For%20Harnoor.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2018%20Funding\EarlyON\Triannual%20Reporting\3.Reports%20FROM%20providers\T3\T3%20%20BridgeWay%20with%20SFA-POSA%20comments.xlsm?8AED443D" TargetMode="External"/><Relationship Id="rId1" Type="http://schemas.openxmlformats.org/officeDocument/2006/relationships/externalLinkPath" Target="file:///\\8AED443D\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3361A6-8B1F-4585-9AF1-B693AE92A5F9}" name="Table1" displayName="Table1" ref="A10:S500" totalsRowShown="0" headerRowDxfId="56" tableBorderDxfId="55">
  <tableColumns count="19">
    <tableColumn id="1" xr3:uid="{C6BA96C9-1742-4D8D-AA33-03996DBF403B}" name="Staff Initials" dataDxfId="54"/>
    <tableColumn id="2" xr3:uid="{6FAF609A-5462-43BA-A6DD-61C22CE53472}" name="**Staff serving CWELCC eligible children (i.e., children under 6 years old) or children not eligible for CWELCC (6 years and older)_x000a_(Select from drop down)" dataDxfId="53"/>
    <tableColumn id="3" xr3:uid="{0FF04CA9-A447-4E46-967A-5A83BF634B75}" name="Position Category_x000a_(Select from drop down)" dataDxfId="52"/>
    <tableColumn id="4" xr3:uid="{1E8E8467-3267-4483-90AD-5DFC05BCF2E7}" name="Wage Floor Rate" dataDxfId="51">
      <calculatedColumnFormula>IF(ISERROR(VLOOKUP(C11,KPIs!$F$91:$G$94,2,FALSE)),"",(VLOOKUP(C11,KPIs!$F$91:$G$94,2,FALSE)))</calculatedColumnFormula>
    </tableColumn>
    <tableColumn id="21" xr3:uid="{EDE6BF94-EB27-49CD-A0C4-A96C9C6D5499}" name="Wage Ceiling Rate" dataDxfId="50">
      <calculatedColumnFormula>IF(ISERROR(VLOOKUP(C11,KPIs!$H$91:$I$94,2,FALSE)),"",(VLOOKUP(C11,KPIs!$H$91:$I$94,2,FALSE)))</calculatedColumnFormula>
    </tableColumn>
    <tableColumn id="5" xr3:uid="{D8EA9A84-8D46-4BAF-BDD9-59B440E862A1}" name="Estimated program hours worked from July 1st to Dec 31st 2024" dataDxfId="49" dataCellStyle="Comma"/>
    <tableColumn id="6" xr3:uid="{60B6CA9C-8281-4F41-B491-FE293882B489}" name="Base Wage per hour as of January 1, 2024" dataDxfId="48"/>
    <tableColumn id="7" xr3:uid="{290B44BA-4252-4788-B7D9-D78243FE3C86}" name="Wage Enhancement (WEG) per hour" dataDxfId="47"/>
    <tableColumn id="8" xr3:uid="{B8BED2ED-FF14-410F-9452-A0B20029C1D4}" name="Base Wage + WEG as of January 1, 2024" dataDxfId="46" dataCellStyle="Currency">
      <calculatedColumnFormula>G11+H11</calculatedColumnFormula>
    </tableColumn>
    <tableColumn id="9" xr3:uid="{207BB4EC-7E98-40F9-BFF8-22830DAEBC5B}" name="2024 Wage Increase Rate" dataDxfId="45" dataCellStyle="Currency">
      <calculatedColumnFormula array="1">IFERROR((_xlfn.IFS(E11-I11&lt;=0,0,E11-I11&lt;=0,0,E11-I11&gt;=2,2,E11-I11&lt;2,E11-I11)),"")</calculatedColumnFormula>
    </tableColumn>
    <tableColumn id="10" xr3:uid="{AEBA1C93-1361-4AFA-AFB6-F96778472ECC}" name="Base Wage + WEG +  Wage increase as of January 1, 2024" dataDxfId="44" dataCellStyle="Currency">
      <calculatedColumnFormula array="1">_xlfn.IFS(I11=0,0,I11&gt;=0,I11+J11)</calculatedColumnFormula>
    </tableColumn>
    <tableColumn id="11" xr3:uid="{70CEEA48-05CC-4F98-999C-B81D67B9C297}" name="2024 Wage Floor Rate" dataDxfId="43" dataCellStyle="Currency">
      <calculatedColumnFormula>IF(ISERROR(IF(K11&lt;D11,D11-K11,0)),"",IF(K11&lt;D11,D11-K11,0))</calculatedColumnFormula>
    </tableColumn>
    <tableColumn id="12" xr3:uid="{E6DF7F1E-7205-49A8-B11C-02E27D840255}" name="Base Wage + WEG +  Wage increase + Wage floor as of January 1, 2024" dataDxfId="42" dataCellStyle="Currency">
      <calculatedColumnFormula array="1">_xlfn.IFS(K11=0,0,K11&gt;=0,K11+L11)</calculatedColumnFormula>
    </tableColumn>
    <tableColumn id="13" xr3:uid="{0D29135C-F5FA-42DE-B00A-DD2ED9C2D6FA}" name="2024 Total Rate increase for Wage Increase + Wage Floor" dataDxfId="41" dataCellStyle="Currency">
      <calculatedColumnFormula>IFERROR(J11+L11,"")</calculatedColumnFormula>
    </tableColumn>
    <tableColumn id="14" xr3:uid="{5805DE26-247C-4AD7-9FB2-05FFD4723730}" name="2024 Total Wage Increase + Wage Floor " dataDxfId="40" dataCellStyle="Currency">
      <calculatedColumnFormula>IFERROR(N11*F11,"")</calculatedColumnFormula>
    </tableColumn>
    <tableColumn id="15" xr3:uid="{6F9DC782-0B12-4C3E-917F-200914409EDF}" name="Mandatory Benefits" dataDxfId="39"/>
    <tableColumn id="16" xr3:uid="{2C58FF47-A133-4E20-97E6-A84ED0E65091}" name="Mandatory Benefits %" dataDxfId="38" dataCellStyle="Currency">
      <calculatedColumnFormula>IFERROR(P11/(O11),"")</calculatedColumnFormula>
    </tableColumn>
    <tableColumn id="17" xr3:uid="{51170D0D-BFAF-4A5D-BE2A-032B8F86C6FE}" name="Annual Wage Increase + Wage Floor + Benefits paid out" dataDxfId="37" dataCellStyle="Currency">
      <calculatedColumnFormula>SUM(O11:P11)</calculatedColumnFormula>
    </tableColumn>
    <tableColumn id="18" xr3:uid="{74279969-52FA-4B0E-8C80-D8259B681FF1}" name="WCF will cover the additional benefits cost up to 17.5%. Benefits cost above 17.5% is ineligible for funding as per CWELCC Guideline." dataDxfId="36">
      <calculatedColumnFormula>IF(P11="","",IF(Q11&gt;17.5%,"Benefits should not be more than 17.5%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3CDB72-3AFD-4F65-9CF2-973D32AF2A7C}" name="Table2" displayName="Table2" ref="A10:K101" totalsRowShown="0" headerRowDxfId="33" tableBorderDxfId="32">
  <tableColumns count="11">
    <tableColumn id="1" xr3:uid="{610FFFB4-6A48-476F-AFBC-11FFAF141ACE}" name="Staff Initials" dataDxfId="31"/>
    <tableColumn id="2" xr3:uid="{61C83306-8D5A-421E-A86F-D0B174EA09E5}" name="**Staff serving CWELCC eligible children (i.e., children under 6 years old) or children not eligible for CWELCC (6 years and older)_x000a_(Select from drop down)" dataDxfId="30"/>
    <tableColumn id="3" xr3:uid="{5159C551-0F08-43F0-90A2-4F6353A8638C}" name="Position Category_x000a_(Select from drop down)" dataDxfId="29"/>
    <tableColumn id="12" xr3:uid="{0EEEEEF4-6420-4AE1-970F-BCC255DA292E}" name="2023 Base Wage per hour as of September 30, 2023" dataDxfId="28"/>
    <tableColumn id="5" xr3:uid="{5E503AAB-22C0-412A-AC65-C7AE8118F1F9}" name="Estimated program hours worked from Jan to Dec 2024" dataDxfId="27"/>
    <tableColumn id="13" xr3:uid="{1DD5162E-0567-44BB-ACD9-FDA31B3EA048}" name="MWO Eligibility2" dataDxfId="26"/>
    <tableColumn id="14" xr3:uid="{5194B18B-4292-45A8-9E8F-E1E8EA145B3D}" name="Total MWO Eligibility2" dataDxfId="25"/>
    <tableColumn id="8" xr3:uid="{3410A3B8-2C65-4AF8-878D-111C4849E4CF}" name="Mandatory Benefits" dataDxfId="24"/>
    <tableColumn id="9" xr3:uid="{D13F7033-3528-42F8-B206-1F1D43F896A0}" name="Mandatory Benefits %" dataDxfId="23">
      <calculatedColumnFormula>IFERROR((H11/(#REF!)),"")</calculatedColumnFormula>
    </tableColumn>
    <tableColumn id="10" xr3:uid="{AA32438D-5446-4F8A-B6F3-E3CAB1EB013C}" name="Total MWO + Benefits" dataDxfId="22">
      <calculatedColumnFormula>#REF!+H11</calculatedColumnFormula>
    </tableColumn>
    <tableColumn id="11" xr3:uid="{46E30488-4C7F-4F0C-9047-EDF1EF7806BC}" name="WCF will cover the additional benefits cost up to 17.5%. Benefits cost above 17.5% is ineligible for funding as per CWELCC Guideline." dataDxfId="21">
      <calculatedColumnFormula>IF(H11="","",IF(I11&gt;17.5%,"Benefits should not be more than 17.5%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73DA0A-CE01-4909-A929-BCEF21403157}" name="Table3" displayName="Table3" ref="A11:R101" totalsRowShown="0" headerRowDxfId="19" tableBorderDxfId="18">
  <tableColumns count="18">
    <tableColumn id="1" xr3:uid="{661EF6BC-B65A-4AD6-A42B-AF8EEA1C2034}" name="Staff Initials" dataDxfId="17"/>
    <tableColumn id="2" xr3:uid="{E7C86943-0C08-4522-870D-22AC5FB19F31}" name="**Staff serving CWELCC eligible children (i.e., children under 6 years old) or children not eligible for CWELCC (6 years and older)_x000a_(Select from drop down)" dataDxfId="16"/>
    <tableColumn id="3" xr3:uid="{42A66BA2-9524-43CC-BC1C-2A53C6AB099C}" name="Position Category_x000a_(Select from drop down)" dataDxfId="15"/>
    <tableColumn id="4" xr3:uid="{692E2436-32D3-4543-A794-FE49AFC711C5}" name="2021 Base Wage per hour as of December 31, 2021" dataDxfId="14"/>
    <tableColumn id="5" xr3:uid="{D7C4BA6E-697A-4F81-9500-D76C3C529045}" name="2022 Base Wage per hour as of September 30, 2022" dataDxfId="13"/>
    <tableColumn id="17" xr3:uid="{A3578CC8-D8D9-4C19-8741-D9E667539068}" name="2023 Base Wage per hour as of September 30, 2023" dataDxfId="12"/>
    <tableColumn id="6" xr3:uid="{77CB856F-FA62-4099-869A-8A856D79808B}" name="Estimated program hours worked from Jan to Dec 2024" dataDxfId="11"/>
    <tableColumn id="7" xr3:uid="{C1AA9E38-D32A-44B4-826D-15D43E657DAF}" name="MWO Eligibility Rate" dataDxfId="10">
      <calculatedColumnFormula>IF(D12="",0,IF(D12&lt;15,15-D12,0))</calculatedColumnFormula>
    </tableColumn>
    <tableColumn id="8" xr3:uid="{8D84A216-4C70-4E04-A9D3-D56210FF6BE0}" name="MWO Eligiblity Rate" dataDxfId="9">
      <calculatedColumnFormula>IF(E12="",0,IF(E12&lt;15.5,15.5-E12,0))</calculatedColumnFormula>
    </tableColumn>
    <tableColumn id="15" xr3:uid="{BC5D49F2-8421-4E44-AA34-97D8D5D8F55E}" name="MWO Eligibility Rate2" dataDxfId="8"/>
    <tableColumn id="9" xr3:uid="{B904561B-75BA-46F2-9554-90047377EDA9}" name="Total MWO Eligibility " dataDxfId="7">
      <calculatedColumnFormula>H12*G12</calculatedColumnFormula>
    </tableColumn>
    <tableColumn id="10" xr3:uid="{3283A30D-4C5D-460C-A0C3-A8BD38B25AD7}" name="Total MWO Eligibility" dataDxfId="6">
      <calculatedColumnFormula>I12*G12</calculatedColumnFormula>
    </tableColumn>
    <tableColumn id="16" xr3:uid="{85103C0E-15FE-4FAC-96DB-60367C2C3AF2}" name="Total MWO Eligibility2" dataDxfId="5"/>
    <tableColumn id="18" xr3:uid="{B973165C-4152-4C53-A6B8-1F36215AA454}" name="Total MWO" dataDxfId="4">
      <calculatedColumnFormula>Table3[[#This Row],[Total MWO Eligibility ]]+Table3[[#This Row],[Total MWO Eligibility]]+Table3[[#This Row],[Total MWO Eligibility2]]</calculatedColumnFormula>
    </tableColumn>
    <tableColumn id="11" xr3:uid="{492728C7-FAAB-425E-B77D-3A11E58DF57A}" name="Mandatory Benefits" dataDxfId="3"/>
    <tableColumn id="12" xr3:uid="{01A74557-A4F3-4815-B77E-C2BA3A4017A2}" name="Mandatory Benefits %" dataDxfId="2">
      <calculatedColumnFormula>IFERROR((O12/(K12+L12)),"")</calculatedColumnFormula>
    </tableColumn>
    <tableColumn id="13" xr3:uid="{42FD03BC-F2AE-4764-A724-910CE7A0E4B3}" name="Total MWO + Benefits" dataDxfId="1">
      <calculatedColumnFormula>K12+L12+O12</calculatedColumnFormula>
    </tableColumn>
    <tableColumn id="14" xr3:uid="{58263C69-E16D-4968-AB54-36BEDC21CBC8}" name="WCF will cover the additional benefits cost up to 17.5%. Benefits cost above 17.5% is ineligible for funding as per CWELCC Guideline." dataDxfId="0">
      <calculatedColumnFormula>IF(O12="","",IF(P12&gt;17.5%,"Benefits should not be more than 17.5%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lregion.ca/children/operators-and-partners/funding-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DAA9-3343-4E0D-BBC0-2DC0FE3C9CF5}">
  <sheetPr>
    <tabColor theme="9" tint="-0.249977111117893"/>
    <pageSetUpPr fitToPage="1"/>
  </sheetPr>
  <dimension ref="A1:H16"/>
  <sheetViews>
    <sheetView showGridLines="0" zoomScale="115" zoomScaleNormal="115" workbookViewId="0">
      <selection activeCell="I16" sqref="I16"/>
    </sheetView>
  </sheetViews>
  <sheetFormatPr defaultColWidth="8.77734375" defaultRowHeight="14.4" x14ac:dyDescent="0.3"/>
  <cols>
    <col min="1" max="1" width="19" customWidth="1"/>
    <col min="2" max="2" width="19.109375" customWidth="1"/>
    <col min="3" max="3" width="9.77734375" customWidth="1"/>
    <col min="4" max="4" width="17" customWidth="1"/>
    <col min="5" max="5" width="14.109375" customWidth="1"/>
    <col min="6" max="6" width="10.109375" customWidth="1"/>
    <col min="7" max="7" width="31.21875" customWidth="1"/>
  </cols>
  <sheetData>
    <row r="1" spans="1:8" ht="18" x14ac:dyDescent="0.35">
      <c r="A1" s="232" t="s">
        <v>65</v>
      </c>
      <c r="B1" s="232"/>
      <c r="C1" s="232"/>
      <c r="D1" s="232"/>
      <c r="E1" s="232"/>
      <c r="F1" s="232"/>
      <c r="G1" s="232"/>
    </row>
    <row r="2" spans="1:8" ht="18" x14ac:dyDescent="0.35">
      <c r="A2" s="233" t="s">
        <v>64</v>
      </c>
      <c r="B2" s="233"/>
      <c r="C2" s="233"/>
      <c r="D2" s="233"/>
      <c r="E2" s="233"/>
      <c r="F2" s="233"/>
      <c r="G2" s="233"/>
    </row>
    <row r="3" spans="1:8" ht="22.05" customHeight="1" x14ac:dyDescent="0.3"/>
    <row r="4" spans="1:8" ht="15" customHeight="1" x14ac:dyDescent="0.3">
      <c r="A4" s="234" t="s">
        <v>63</v>
      </c>
      <c r="B4" s="234"/>
      <c r="C4" s="234"/>
      <c r="D4" s="234"/>
      <c r="E4" s="234"/>
      <c r="F4" s="234"/>
      <c r="G4" s="234"/>
    </row>
    <row r="5" spans="1:8" ht="11.25" customHeight="1" x14ac:dyDescent="0.3">
      <c r="A5" s="69"/>
      <c r="B5" s="67"/>
      <c r="C5" s="67"/>
      <c r="D5" s="67"/>
      <c r="E5" s="67"/>
      <c r="F5" s="67"/>
      <c r="G5" s="66"/>
    </row>
    <row r="6" spans="1:8" ht="35.4" customHeight="1" x14ac:dyDescent="0.3">
      <c r="A6" s="229" t="s">
        <v>62</v>
      </c>
      <c r="B6" s="230"/>
      <c r="C6" s="230"/>
      <c r="D6" s="230"/>
      <c r="E6" s="230"/>
      <c r="F6" s="230"/>
      <c r="G6" s="231"/>
    </row>
    <row r="7" spans="1:8" ht="22.05" customHeight="1" x14ac:dyDescent="0.3">
      <c r="A7" s="68"/>
      <c r="B7" s="68"/>
      <c r="C7" s="68"/>
      <c r="D7" s="68"/>
      <c r="E7" s="68"/>
      <c r="F7" s="68"/>
      <c r="G7" s="68"/>
    </row>
    <row r="8" spans="1:8" ht="15" customHeight="1" x14ac:dyDescent="0.3">
      <c r="A8" s="234" t="s">
        <v>61</v>
      </c>
      <c r="B8" s="234"/>
      <c r="C8" s="234"/>
      <c r="D8" s="234"/>
      <c r="E8" s="234"/>
      <c r="F8" s="234"/>
      <c r="G8" s="234"/>
    </row>
    <row r="9" spans="1:8" ht="11.25" customHeight="1" x14ac:dyDescent="0.3">
      <c r="A9" s="27"/>
      <c r="B9" s="67"/>
      <c r="C9" s="67"/>
      <c r="D9" s="67"/>
      <c r="E9" s="67"/>
      <c r="F9" s="67"/>
      <c r="G9" s="66"/>
    </row>
    <row r="10" spans="1:8" ht="22.2" customHeight="1" x14ac:dyDescent="0.3">
      <c r="A10" s="223" t="s">
        <v>111</v>
      </c>
      <c r="B10" s="224"/>
      <c r="C10" s="224"/>
      <c r="D10" s="224"/>
      <c r="E10" s="224"/>
      <c r="F10" s="224"/>
      <c r="G10" s="225"/>
      <c r="H10" s="65"/>
    </row>
    <row r="11" spans="1:8" x14ac:dyDescent="0.3">
      <c r="A11" s="235" t="s">
        <v>60</v>
      </c>
      <c r="B11" s="235"/>
      <c r="C11" s="235"/>
      <c r="D11" s="235"/>
      <c r="E11" s="235"/>
      <c r="F11" s="235"/>
      <c r="G11" s="236"/>
    </row>
    <row r="12" spans="1:8" x14ac:dyDescent="0.3">
      <c r="A12" s="64"/>
      <c r="B12" s="63"/>
      <c r="C12" s="63"/>
      <c r="D12" s="63"/>
      <c r="E12" s="63"/>
      <c r="F12" s="63"/>
      <c r="G12" s="62"/>
    </row>
    <row r="14" spans="1:8" ht="15" customHeight="1" x14ac:dyDescent="0.3">
      <c r="A14" s="226" t="s">
        <v>59</v>
      </c>
      <c r="B14" s="227"/>
      <c r="C14" s="227"/>
      <c r="D14" s="227"/>
      <c r="E14" s="227"/>
      <c r="F14" s="227"/>
      <c r="G14" s="228"/>
    </row>
    <row r="15" spans="1:8" ht="11.25" customHeight="1" x14ac:dyDescent="0.3">
      <c r="A15" s="61"/>
      <c r="B15" s="60"/>
      <c r="C15" s="60"/>
      <c r="D15" s="60"/>
      <c r="E15" s="60"/>
      <c r="F15" s="60"/>
      <c r="G15" s="59"/>
    </row>
    <row r="16" spans="1:8" ht="48" customHeight="1" x14ac:dyDescent="0.3">
      <c r="A16" s="229" t="s">
        <v>58</v>
      </c>
      <c r="B16" s="230"/>
      <c r="C16" s="230"/>
      <c r="D16" s="230"/>
      <c r="E16" s="230"/>
      <c r="F16" s="230"/>
      <c r="G16" s="231"/>
    </row>
  </sheetData>
  <sheetProtection algorithmName="SHA-512" hashValue="/qTPwH1ZqsvKqqd/GToOJHkcPI65fNddTfNL0/ZlFpHSTJLcglC31Kkvrwcny0oA+yG33Qbvqcx8VCec5a2ahQ==" saltValue="QxWcyiXcSNluOWpAo37ipw==" spinCount="100000" sheet="1" selectLockedCells="1" selectUnlockedCells="1"/>
  <mergeCells count="9">
    <mergeCell ref="A10:G10"/>
    <mergeCell ref="A14:G14"/>
    <mergeCell ref="A16:G16"/>
    <mergeCell ref="A1:G1"/>
    <mergeCell ref="A2:G2"/>
    <mergeCell ref="A4:G4"/>
    <mergeCell ref="A6:G6"/>
    <mergeCell ref="A8:G8"/>
    <mergeCell ref="A11:G11"/>
  </mergeCells>
  <hyperlinks>
    <hyperlink ref="A11:G11" r:id="rId1" display="Funding and support resources for early years and child care providers - Region of Peel (peelregion.ca)" xr:uid="{84431839-579F-444E-B94E-2C10EF80B747}"/>
  </hyperlinks>
  <pageMargins left="0.7" right="0.7" top="0.5" bottom="0" header="0.3" footer="0.3"/>
  <pageSetup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3BAC-8B3C-474A-9EB6-45C50410BBB8}">
  <sheetPr>
    <tabColor theme="9" tint="-0.249977111117893"/>
  </sheetPr>
  <dimension ref="A1:Q58"/>
  <sheetViews>
    <sheetView showGridLines="0" zoomScale="85" zoomScaleNormal="85" workbookViewId="0">
      <selection activeCell="C8" sqref="C8"/>
    </sheetView>
  </sheetViews>
  <sheetFormatPr defaultColWidth="8.77734375" defaultRowHeight="13.8" x14ac:dyDescent="0.25"/>
  <cols>
    <col min="1" max="1" width="53.109375" style="70" customWidth="1"/>
    <col min="2" max="2" width="14.109375" style="70" customWidth="1"/>
    <col min="3" max="3" width="15.33203125" style="70" customWidth="1"/>
    <col min="4" max="4" width="13.88671875" style="70" customWidth="1"/>
    <col min="5" max="5" width="13.109375" style="70" customWidth="1"/>
    <col min="6" max="7" width="15.5546875" style="70" customWidth="1"/>
    <col min="8" max="8" width="14.5546875" style="70" customWidth="1"/>
    <col min="9" max="9" width="14.77734375" style="70" customWidth="1"/>
    <col min="10" max="14" width="15.5546875" style="70" customWidth="1"/>
    <col min="15" max="15" width="9.88671875" style="70" customWidth="1"/>
    <col min="16" max="16384" width="8.77734375" style="70"/>
  </cols>
  <sheetData>
    <row r="1" spans="1:14" ht="18" x14ac:dyDescent="0.35">
      <c r="A1" s="103" t="s">
        <v>65</v>
      </c>
      <c r="B1" s="103"/>
      <c r="C1" s="103"/>
      <c r="D1" s="103"/>
      <c r="E1" s="103"/>
      <c r="F1" s="103"/>
      <c r="G1" s="103"/>
      <c r="H1" s="103"/>
      <c r="I1" s="103"/>
      <c r="J1" s="103"/>
      <c r="K1" s="103"/>
      <c r="L1" s="103"/>
      <c r="M1" s="103"/>
      <c r="N1" s="103"/>
    </row>
    <row r="2" spans="1:14" ht="14.4" x14ac:dyDescent="0.3">
      <c r="A2" s="77"/>
      <c r="B2" s="77"/>
      <c r="C2" s="98"/>
      <c r="D2" s="77"/>
      <c r="E2" s="97"/>
      <c r="K2" s="96"/>
      <c r="L2" s="96"/>
      <c r="M2" s="96"/>
      <c r="N2" s="77"/>
    </row>
    <row r="3" spans="1:14" ht="14.4" x14ac:dyDescent="0.3">
      <c r="B3" s="77"/>
      <c r="C3" s="98"/>
      <c r="D3" s="77"/>
      <c r="E3" s="97"/>
      <c r="K3" s="96"/>
      <c r="L3" s="96"/>
      <c r="M3" s="96"/>
      <c r="N3" s="77"/>
    </row>
    <row r="4" spans="1:14" ht="14.4" x14ac:dyDescent="0.3">
      <c r="A4" s="101" t="s">
        <v>96</v>
      </c>
      <c r="B4" s="77"/>
      <c r="C4" s="98"/>
      <c r="D4" s="77"/>
      <c r="E4" s="97"/>
      <c r="K4" s="96"/>
      <c r="L4" s="96"/>
      <c r="M4" s="96"/>
      <c r="N4" s="77"/>
    </row>
    <row r="5" spans="1:14" ht="14.4" x14ac:dyDescent="0.3">
      <c r="A5" s="102" t="s">
        <v>95</v>
      </c>
      <c r="B5" s="77"/>
      <c r="C5" s="98"/>
      <c r="D5" s="77"/>
      <c r="E5" s="97"/>
      <c r="K5" s="96"/>
      <c r="L5" s="96"/>
      <c r="M5" s="96"/>
      <c r="N5" s="77"/>
    </row>
    <row r="6" spans="1:14" ht="14.4" x14ac:dyDescent="0.3">
      <c r="A6" s="77"/>
      <c r="B6" s="77"/>
      <c r="C6" s="98"/>
      <c r="D6" s="77"/>
      <c r="E6" s="97"/>
      <c r="K6" s="96"/>
      <c r="L6" s="96"/>
      <c r="M6" s="96"/>
      <c r="N6" s="77"/>
    </row>
    <row r="7" spans="1:14" ht="14.4" x14ac:dyDescent="0.3">
      <c r="A7" s="101" t="s">
        <v>94</v>
      </c>
      <c r="B7" s="77"/>
      <c r="C7" s="98"/>
      <c r="D7" s="77"/>
      <c r="E7" s="97"/>
      <c r="K7" s="96"/>
      <c r="L7" s="96"/>
      <c r="M7" s="96"/>
      <c r="N7" s="77"/>
    </row>
    <row r="8" spans="1:14" ht="14.4" x14ac:dyDescent="0.3">
      <c r="A8" s="77" t="s">
        <v>93</v>
      </c>
      <c r="B8" s="128"/>
      <c r="C8" s="98"/>
      <c r="D8" s="77"/>
      <c r="E8" s="97"/>
      <c r="K8" s="96"/>
      <c r="L8" s="96"/>
      <c r="M8" s="96"/>
      <c r="N8" s="77"/>
    </row>
    <row r="9" spans="1:14" ht="14.4" x14ac:dyDescent="0.3">
      <c r="A9" s="77" t="s">
        <v>92</v>
      </c>
      <c r="B9" s="100">
        <f>N46</f>
        <v>0</v>
      </c>
      <c r="C9" s="98"/>
      <c r="D9" s="77"/>
      <c r="E9" s="97"/>
      <c r="K9" s="96"/>
      <c r="L9" s="96"/>
      <c r="M9" s="96"/>
      <c r="N9" s="77"/>
    </row>
    <row r="10" spans="1:14" ht="15" thickBot="1" x14ac:dyDescent="0.35">
      <c r="A10" s="77" t="s">
        <v>91</v>
      </c>
      <c r="B10" s="99">
        <f>B8-B9</f>
        <v>0</v>
      </c>
      <c r="C10" s="98"/>
      <c r="D10" s="77"/>
      <c r="E10" s="97"/>
      <c r="K10" s="96"/>
      <c r="L10" s="96"/>
      <c r="M10" s="96"/>
      <c r="N10" s="77"/>
    </row>
    <row r="11" spans="1:14" ht="14.4" x14ac:dyDescent="0.3">
      <c r="A11" s="77"/>
      <c r="B11" s="77"/>
      <c r="C11" s="98"/>
      <c r="D11" s="77"/>
      <c r="E11" s="97"/>
      <c r="K11" s="96"/>
      <c r="L11" s="96"/>
      <c r="M11" s="96"/>
      <c r="N11" s="77"/>
    </row>
    <row r="12" spans="1:14" s="79" customFormat="1" x14ac:dyDescent="0.3">
      <c r="A12" s="83"/>
      <c r="B12" s="82"/>
      <c r="C12" s="82"/>
      <c r="D12" s="82"/>
      <c r="E12" s="82"/>
      <c r="F12" s="82"/>
      <c r="G12" s="82"/>
      <c r="H12" s="82"/>
      <c r="I12" s="82"/>
      <c r="J12" s="82"/>
      <c r="K12" s="82"/>
      <c r="L12" s="82"/>
      <c r="M12" s="82"/>
      <c r="N12" s="82"/>
    </row>
    <row r="13" spans="1:14" s="79" customFormat="1" x14ac:dyDescent="0.3">
      <c r="A13" s="83"/>
      <c r="B13" s="82"/>
      <c r="C13" s="82"/>
      <c r="D13" s="82"/>
      <c r="E13" s="82"/>
      <c r="F13" s="82"/>
      <c r="G13" s="82"/>
      <c r="H13" s="82"/>
      <c r="I13" s="82"/>
      <c r="J13" s="82"/>
      <c r="K13" s="82"/>
      <c r="L13" s="82"/>
      <c r="M13" s="82"/>
      <c r="N13" s="82"/>
    </row>
    <row r="14" spans="1:14" s="79" customFormat="1" x14ac:dyDescent="0.3">
      <c r="A14" s="95" t="s">
        <v>112</v>
      </c>
      <c r="B14" s="94" t="s">
        <v>90</v>
      </c>
      <c r="C14" s="94" t="s">
        <v>89</v>
      </c>
      <c r="D14" s="94" t="s">
        <v>88</v>
      </c>
      <c r="E14" s="94" t="s">
        <v>87</v>
      </c>
      <c r="F14" s="94" t="s">
        <v>86</v>
      </c>
      <c r="G14" s="94" t="s">
        <v>85</v>
      </c>
      <c r="H14" s="94" t="s">
        <v>84</v>
      </c>
      <c r="I14" s="94" t="s">
        <v>83</v>
      </c>
      <c r="J14" s="94" t="s">
        <v>82</v>
      </c>
      <c r="K14" s="94" t="s">
        <v>81</v>
      </c>
      <c r="L14" s="94" t="s">
        <v>80</v>
      </c>
      <c r="M14" s="93" t="s">
        <v>79</v>
      </c>
      <c r="N14" s="92" t="s">
        <v>78</v>
      </c>
    </row>
    <row r="15" spans="1:14" s="79" customFormat="1" x14ac:dyDescent="0.3">
      <c r="A15" s="118" t="s">
        <v>113</v>
      </c>
      <c r="B15" s="119"/>
      <c r="C15" s="119"/>
      <c r="D15" s="119"/>
      <c r="E15" s="119"/>
      <c r="F15" s="119"/>
      <c r="G15" s="119"/>
      <c r="H15" s="119"/>
      <c r="I15" s="119"/>
      <c r="J15" s="119"/>
      <c r="K15" s="119"/>
      <c r="L15" s="119"/>
      <c r="M15" s="120"/>
      <c r="N15" s="121"/>
    </row>
    <row r="16" spans="1:14" s="79" customFormat="1" x14ac:dyDescent="0.3">
      <c r="A16" s="91" t="s">
        <v>77</v>
      </c>
      <c r="B16" s="90"/>
      <c r="C16" s="90"/>
      <c r="D16" s="90"/>
      <c r="E16" s="90"/>
      <c r="F16" s="90"/>
      <c r="G16" s="90"/>
      <c r="H16" s="90"/>
      <c r="I16" s="90"/>
      <c r="J16" s="90"/>
      <c r="K16" s="90"/>
      <c r="L16" s="90"/>
      <c r="M16" s="89"/>
      <c r="N16" s="88">
        <f t="shared" ref="N16:N45" si="0">SUM(B16:M16)</f>
        <v>0</v>
      </c>
    </row>
    <row r="17" spans="1:14" s="79" customFormat="1" x14ac:dyDescent="0.3">
      <c r="A17" s="91" t="s">
        <v>76</v>
      </c>
      <c r="B17" s="90"/>
      <c r="C17" s="90"/>
      <c r="D17" s="90"/>
      <c r="E17" s="90"/>
      <c r="F17" s="90"/>
      <c r="G17" s="90"/>
      <c r="H17" s="90"/>
      <c r="I17" s="90"/>
      <c r="J17" s="90"/>
      <c r="K17" s="90"/>
      <c r="L17" s="90"/>
      <c r="M17" s="89"/>
      <c r="N17" s="88">
        <f t="shared" si="0"/>
        <v>0</v>
      </c>
    </row>
    <row r="18" spans="1:14" s="79" customFormat="1" x14ac:dyDescent="0.3">
      <c r="A18" s="91" t="s">
        <v>75</v>
      </c>
      <c r="B18" s="90"/>
      <c r="C18" s="90"/>
      <c r="D18" s="90"/>
      <c r="E18" s="90"/>
      <c r="F18" s="90"/>
      <c r="G18" s="90"/>
      <c r="H18" s="90"/>
      <c r="I18" s="90"/>
      <c r="J18" s="90"/>
      <c r="K18" s="90"/>
      <c r="L18" s="90"/>
      <c r="M18" s="89"/>
      <c r="N18" s="88">
        <f t="shared" si="0"/>
        <v>0</v>
      </c>
    </row>
    <row r="19" spans="1:14" s="79" customFormat="1" x14ac:dyDescent="0.3">
      <c r="A19" s="129" t="s">
        <v>122</v>
      </c>
      <c r="B19" s="90"/>
      <c r="C19" s="90"/>
      <c r="D19" s="90"/>
      <c r="E19" s="90"/>
      <c r="F19" s="90"/>
      <c r="G19" s="90"/>
      <c r="H19" s="90"/>
      <c r="I19" s="90"/>
      <c r="J19" s="90"/>
      <c r="K19" s="90"/>
      <c r="L19" s="90"/>
      <c r="M19" s="89"/>
      <c r="N19" s="88">
        <f t="shared" si="0"/>
        <v>0</v>
      </c>
    </row>
    <row r="20" spans="1:14" s="79" customFormat="1" x14ac:dyDescent="0.3">
      <c r="A20" s="129" t="s">
        <v>123</v>
      </c>
      <c r="B20" s="90"/>
      <c r="C20" s="90"/>
      <c r="D20" s="90"/>
      <c r="E20" s="90"/>
      <c r="F20" s="90"/>
      <c r="G20" s="90"/>
      <c r="H20" s="90"/>
      <c r="I20" s="90"/>
      <c r="J20" s="90"/>
      <c r="K20" s="90"/>
      <c r="L20" s="90"/>
      <c r="M20" s="89"/>
      <c r="N20" s="88">
        <f t="shared" si="0"/>
        <v>0</v>
      </c>
    </row>
    <row r="21" spans="1:14" s="79" customFormat="1" x14ac:dyDescent="0.3">
      <c r="A21" s="129" t="s">
        <v>124</v>
      </c>
      <c r="B21" s="90"/>
      <c r="C21" s="90"/>
      <c r="D21" s="90"/>
      <c r="E21" s="90"/>
      <c r="F21" s="90"/>
      <c r="G21" s="90"/>
      <c r="H21" s="90"/>
      <c r="I21" s="90"/>
      <c r="J21" s="90"/>
      <c r="K21" s="90"/>
      <c r="L21" s="90"/>
      <c r="M21" s="89"/>
      <c r="N21" s="88">
        <f t="shared" si="0"/>
        <v>0</v>
      </c>
    </row>
    <row r="22" spans="1:14" s="79" customFormat="1" x14ac:dyDescent="0.3">
      <c r="A22" s="129" t="s">
        <v>125</v>
      </c>
      <c r="B22" s="90"/>
      <c r="C22" s="90"/>
      <c r="D22" s="90"/>
      <c r="E22" s="90"/>
      <c r="F22" s="90"/>
      <c r="G22" s="90"/>
      <c r="H22" s="90"/>
      <c r="I22" s="90"/>
      <c r="J22" s="90"/>
      <c r="K22" s="90"/>
      <c r="L22" s="90"/>
      <c r="M22" s="89"/>
      <c r="N22" s="88">
        <f t="shared" si="0"/>
        <v>0</v>
      </c>
    </row>
    <row r="23" spans="1:14" s="79" customFormat="1" x14ac:dyDescent="0.3">
      <c r="A23" s="129" t="s">
        <v>126</v>
      </c>
      <c r="B23" s="90"/>
      <c r="C23" s="90"/>
      <c r="D23" s="90"/>
      <c r="E23" s="90"/>
      <c r="F23" s="90"/>
      <c r="G23" s="90"/>
      <c r="H23" s="90"/>
      <c r="I23" s="90"/>
      <c r="J23" s="90"/>
      <c r="K23" s="90"/>
      <c r="L23" s="90"/>
      <c r="M23" s="89"/>
      <c r="N23" s="88">
        <f t="shared" si="0"/>
        <v>0</v>
      </c>
    </row>
    <row r="24" spans="1:14" s="79" customFormat="1" x14ac:dyDescent="0.3">
      <c r="A24" s="118" t="s">
        <v>114</v>
      </c>
      <c r="B24" s="122"/>
      <c r="C24" s="122"/>
      <c r="D24" s="122"/>
      <c r="E24" s="122"/>
      <c r="F24" s="122"/>
      <c r="G24" s="122"/>
      <c r="H24" s="122"/>
      <c r="I24" s="122"/>
      <c r="J24" s="122"/>
      <c r="K24" s="122"/>
      <c r="L24" s="122"/>
      <c r="M24" s="123"/>
      <c r="N24" s="124"/>
    </row>
    <row r="25" spans="1:14" s="79" customFormat="1" x14ac:dyDescent="0.3">
      <c r="A25" s="91" t="s">
        <v>74</v>
      </c>
      <c r="B25" s="90"/>
      <c r="C25" s="90"/>
      <c r="D25" s="90"/>
      <c r="E25" s="90"/>
      <c r="F25" s="90"/>
      <c r="G25" s="90"/>
      <c r="H25" s="90"/>
      <c r="I25" s="90"/>
      <c r="J25" s="90"/>
      <c r="K25" s="90"/>
      <c r="L25" s="90"/>
      <c r="M25" s="89"/>
      <c r="N25" s="88">
        <f t="shared" si="0"/>
        <v>0</v>
      </c>
    </row>
    <row r="26" spans="1:14" s="79" customFormat="1" x14ac:dyDescent="0.3">
      <c r="A26" s="129" t="s">
        <v>122</v>
      </c>
      <c r="B26" s="90"/>
      <c r="C26" s="90"/>
      <c r="D26" s="90"/>
      <c r="E26" s="90"/>
      <c r="F26" s="90"/>
      <c r="G26" s="90"/>
      <c r="H26" s="90"/>
      <c r="I26" s="90"/>
      <c r="J26" s="90"/>
      <c r="K26" s="90"/>
      <c r="L26" s="90"/>
      <c r="M26" s="89"/>
      <c r="N26" s="88">
        <f t="shared" si="0"/>
        <v>0</v>
      </c>
    </row>
    <row r="27" spans="1:14" s="79" customFormat="1" x14ac:dyDescent="0.3">
      <c r="A27" s="129" t="s">
        <v>123</v>
      </c>
      <c r="B27" s="90"/>
      <c r="C27" s="90"/>
      <c r="D27" s="90"/>
      <c r="E27" s="90"/>
      <c r="F27" s="90"/>
      <c r="G27" s="90"/>
      <c r="H27" s="90"/>
      <c r="I27" s="90"/>
      <c r="J27" s="90"/>
      <c r="K27" s="90"/>
      <c r="L27" s="90"/>
      <c r="M27" s="89"/>
      <c r="N27" s="88">
        <f t="shared" si="0"/>
        <v>0</v>
      </c>
    </row>
    <row r="28" spans="1:14" s="79" customFormat="1" x14ac:dyDescent="0.3">
      <c r="A28" s="129" t="s">
        <v>124</v>
      </c>
      <c r="B28" s="90"/>
      <c r="C28" s="90"/>
      <c r="D28" s="90"/>
      <c r="E28" s="90"/>
      <c r="F28" s="90"/>
      <c r="G28" s="90"/>
      <c r="H28" s="90"/>
      <c r="I28" s="90"/>
      <c r="J28" s="90"/>
      <c r="K28" s="90"/>
      <c r="L28" s="90"/>
      <c r="M28" s="89"/>
      <c r="N28" s="88">
        <f t="shared" si="0"/>
        <v>0</v>
      </c>
    </row>
    <row r="29" spans="1:14" s="79" customFormat="1" x14ac:dyDescent="0.3">
      <c r="A29" s="129" t="s">
        <v>125</v>
      </c>
      <c r="B29" s="90"/>
      <c r="C29" s="90"/>
      <c r="D29" s="90"/>
      <c r="E29" s="90"/>
      <c r="F29" s="90"/>
      <c r="G29" s="90"/>
      <c r="H29" s="90"/>
      <c r="I29" s="90"/>
      <c r="J29" s="90"/>
      <c r="K29" s="90"/>
      <c r="L29" s="90"/>
      <c r="M29" s="89"/>
      <c r="N29" s="88">
        <f t="shared" si="0"/>
        <v>0</v>
      </c>
    </row>
    <row r="30" spans="1:14" s="79" customFormat="1" x14ac:dyDescent="0.3">
      <c r="A30" s="129" t="s">
        <v>126</v>
      </c>
      <c r="B30" s="90"/>
      <c r="C30" s="90"/>
      <c r="D30" s="90"/>
      <c r="E30" s="90"/>
      <c r="F30" s="90"/>
      <c r="G30" s="90"/>
      <c r="H30" s="90"/>
      <c r="I30" s="90"/>
      <c r="J30" s="90"/>
      <c r="K30" s="90"/>
      <c r="L30" s="90"/>
      <c r="M30" s="89"/>
      <c r="N30" s="88">
        <f t="shared" si="0"/>
        <v>0</v>
      </c>
    </row>
    <row r="31" spans="1:14" s="79" customFormat="1" x14ac:dyDescent="0.3">
      <c r="A31" s="118" t="s">
        <v>116</v>
      </c>
      <c r="B31" s="122"/>
      <c r="C31" s="122"/>
      <c r="D31" s="122"/>
      <c r="E31" s="122"/>
      <c r="F31" s="122"/>
      <c r="G31" s="122"/>
      <c r="H31" s="122"/>
      <c r="I31" s="122"/>
      <c r="J31" s="122"/>
      <c r="K31" s="122"/>
      <c r="L31" s="122"/>
      <c r="M31" s="123"/>
      <c r="N31" s="124"/>
    </row>
    <row r="32" spans="1:14" s="79" customFormat="1" x14ac:dyDescent="0.3">
      <c r="A32" s="91" t="s">
        <v>115</v>
      </c>
      <c r="B32" s="90"/>
      <c r="C32" s="90"/>
      <c r="D32" s="90"/>
      <c r="E32" s="90"/>
      <c r="F32" s="90"/>
      <c r="G32" s="90"/>
      <c r="H32" s="90"/>
      <c r="I32" s="90"/>
      <c r="J32" s="90"/>
      <c r="K32" s="90"/>
      <c r="L32" s="90"/>
      <c r="M32" s="89"/>
      <c r="N32" s="88">
        <f t="shared" si="0"/>
        <v>0</v>
      </c>
    </row>
    <row r="33" spans="1:17" s="79" customFormat="1" x14ac:dyDescent="0.3">
      <c r="A33" s="91" t="s">
        <v>73</v>
      </c>
      <c r="B33" s="90"/>
      <c r="C33" s="90"/>
      <c r="D33" s="90"/>
      <c r="E33" s="90"/>
      <c r="F33" s="90"/>
      <c r="G33" s="90"/>
      <c r="H33" s="90"/>
      <c r="I33" s="90"/>
      <c r="J33" s="90"/>
      <c r="K33" s="90"/>
      <c r="L33" s="90"/>
      <c r="M33" s="89"/>
      <c r="N33" s="88">
        <f t="shared" si="0"/>
        <v>0</v>
      </c>
    </row>
    <row r="34" spans="1:17" s="79" customFormat="1" x14ac:dyDescent="0.3">
      <c r="A34" s="91" t="s">
        <v>72</v>
      </c>
      <c r="B34" s="90"/>
      <c r="C34" s="90"/>
      <c r="D34" s="90"/>
      <c r="E34" s="90"/>
      <c r="F34" s="90"/>
      <c r="G34" s="90"/>
      <c r="H34" s="90"/>
      <c r="I34" s="90"/>
      <c r="J34" s="90"/>
      <c r="K34" s="90"/>
      <c r="L34" s="90"/>
      <c r="M34" s="89"/>
      <c r="N34" s="88">
        <f t="shared" si="0"/>
        <v>0</v>
      </c>
    </row>
    <row r="35" spans="1:17" s="79" customFormat="1" x14ac:dyDescent="0.3">
      <c r="A35" s="129" t="s">
        <v>122</v>
      </c>
      <c r="B35" s="90"/>
      <c r="C35" s="90"/>
      <c r="D35" s="90"/>
      <c r="E35" s="90"/>
      <c r="F35" s="90"/>
      <c r="G35" s="90"/>
      <c r="H35" s="90"/>
      <c r="I35" s="90"/>
      <c r="J35" s="90"/>
      <c r="K35" s="90"/>
      <c r="L35" s="90"/>
      <c r="M35" s="89"/>
      <c r="N35" s="88">
        <f t="shared" si="0"/>
        <v>0</v>
      </c>
    </row>
    <row r="36" spans="1:17" s="79" customFormat="1" x14ac:dyDescent="0.3">
      <c r="A36" s="129" t="s">
        <v>123</v>
      </c>
      <c r="B36" s="90"/>
      <c r="C36" s="90"/>
      <c r="D36" s="90"/>
      <c r="E36" s="90"/>
      <c r="F36" s="90"/>
      <c r="G36" s="90"/>
      <c r="H36" s="90"/>
      <c r="I36" s="90"/>
      <c r="J36" s="90"/>
      <c r="K36" s="90"/>
      <c r="L36" s="90"/>
      <c r="M36" s="89"/>
      <c r="N36" s="88">
        <f t="shared" si="0"/>
        <v>0</v>
      </c>
    </row>
    <row r="37" spans="1:17" s="79" customFormat="1" x14ac:dyDescent="0.3">
      <c r="A37" s="129" t="s">
        <v>124</v>
      </c>
      <c r="B37" s="90"/>
      <c r="C37" s="90"/>
      <c r="D37" s="90"/>
      <c r="E37" s="90"/>
      <c r="F37" s="90"/>
      <c r="G37" s="90"/>
      <c r="H37" s="90"/>
      <c r="I37" s="90"/>
      <c r="J37" s="90"/>
      <c r="K37" s="90"/>
      <c r="L37" s="90"/>
      <c r="M37" s="89"/>
      <c r="N37" s="88">
        <f t="shared" si="0"/>
        <v>0</v>
      </c>
    </row>
    <row r="38" spans="1:17" s="79" customFormat="1" x14ac:dyDescent="0.3">
      <c r="A38" s="129" t="s">
        <v>125</v>
      </c>
      <c r="B38" s="90"/>
      <c r="C38" s="90"/>
      <c r="D38" s="90"/>
      <c r="E38" s="90"/>
      <c r="F38" s="90"/>
      <c r="G38" s="90"/>
      <c r="H38" s="90"/>
      <c r="I38" s="90"/>
      <c r="J38" s="90"/>
      <c r="K38" s="90"/>
      <c r="L38" s="90"/>
      <c r="M38" s="89"/>
      <c r="N38" s="88">
        <f t="shared" si="0"/>
        <v>0</v>
      </c>
    </row>
    <row r="39" spans="1:17" s="79" customFormat="1" x14ac:dyDescent="0.3">
      <c r="A39" s="129" t="s">
        <v>126</v>
      </c>
      <c r="B39" s="90"/>
      <c r="C39" s="90"/>
      <c r="D39" s="90"/>
      <c r="E39" s="90"/>
      <c r="F39" s="90"/>
      <c r="G39" s="90"/>
      <c r="H39" s="90"/>
      <c r="I39" s="90"/>
      <c r="J39" s="90"/>
      <c r="K39" s="90"/>
      <c r="L39" s="90"/>
      <c r="M39" s="89"/>
      <c r="N39" s="88">
        <f t="shared" si="0"/>
        <v>0</v>
      </c>
    </row>
    <row r="40" spans="1:17" s="79" customFormat="1" x14ac:dyDescent="0.3">
      <c r="A40" s="118" t="s">
        <v>117</v>
      </c>
      <c r="B40" s="122"/>
      <c r="C40" s="122"/>
      <c r="D40" s="122"/>
      <c r="E40" s="122"/>
      <c r="F40" s="122"/>
      <c r="G40" s="122"/>
      <c r="H40" s="122"/>
      <c r="I40" s="122"/>
      <c r="J40" s="122"/>
      <c r="K40" s="122"/>
      <c r="L40" s="122"/>
      <c r="M40" s="123"/>
      <c r="N40" s="124"/>
      <c r="O40" s="82"/>
      <c r="P40" s="82"/>
      <c r="Q40" s="77"/>
    </row>
    <row r="41" spans="1:17" s="79" customFormat="1" x14ac:dyDescent="0.3">
      <c r="A41" s="129" t="s">
        <v>71</v>
      </c>
      <c r="B41" s="90"/>
      <c r="C41" s="90"/>
      <c r="D41" s="90"/>
      <c r="E41" s="90"/>
      <c r="F41" s="90"/>
      <c r="G41" s="90"/>
      <c r="H41" s="90"/>
      <c r="I41" s="90"/>
      <c r="J41" s="90"/>
      <c r="K41" s="90"/>
      <c r="L41" s="90"/>
      <c r="M41" s="89"/>
      <c r="N41" s="88">
        <f t="shared" si="0"/>
        <v>0</v>
      </c>
      <c r="O41" s="82"/>
      <c r="P41" s="82"/>
      <c r="Q41" s="77"/>
    </row>
    <row r="42" spans="1:17" s="79" customFormat="1" x14ac:dyDescent="0.3">
      <c r="A42" s="129" t="s">
        <v>70</v>
      </c>
      <c r="B42" s="90"/>
      <c r="C42" s="90"/>
      <c r="D42" s="90"/>
      <c r="E42" s="90"/>
      <c r="F42" s="90"/>
      <c r="G42" s="90"/>
      <c r="H42" s="90"/>
      <c r="I42" s="90"/>
      <c r="J42" s="90"/>
      <c r="K42" s="90"/>
      <c r="L42" s="90"/>
      <c r="M42" s="89"/>
      <c r="N42" s="88">
        <f t="shared" si="0"/>
        <v>0</v>
      </c>
      <c r="O42" s="82"/>
      <c r="P42" s="82"/>
      <c r="Q42" s="77"/>
    </row>
    <row r="43" spans="1:17" s="79" customFormat="1" x14ac:dyDescent="0.3">
      <c r="A43" s="129" t="s">
        <v>69</v>
      </c>
      <c r="B43" s="90"/>
      <c r="C43" s="90"/>
      <c r="D43" s="90"/>
      <c r="E43" s="90"/>
      <c r="F43" s="90"/>
      <c r="G43" s="90"/>
      <c r="H43" s="90"/>
      <c r="I43" s="90"/>
      <c r="J43" s="90"/>
      <c r="K43" s="90"/>
      <c r="L43" s="90"/>
      <c r="M43" s="89"/>
      <c r="N43" s="88">
        <f t="shared" si="0"/>
        <v>0</v>
      </c>
      <c r="O43" s="82"/>
      <c r="P43" s="82"/>
      <c r="Q43" s="77"/>
    </row>
    <row r="44" spans="1:17" s="79" customFormat="1" x14ac:dyDescent="0.3">
      <c r="A44" s="129" t="s">
        <v>68</v>
      </c>
      <c r="B44" s="90"/>
      <c r="C44" s="90"/>
      <c r="D44" s="90"/>
      <c r="E44" s="90"/>
      <c r="F44" s="90"/>
      <c r="G44" s="90"/>
      <c r="H44" s="90"/>
      <c r="I44" s="90"/>
      <c r="J44" s="90"/>
      <c r="K44" s="90"/>
      <c r="L44" s="90"/>
      <c r="M44" s="89"/>
      <c r="N44" s="88">
        <f t="shared" si="0"/>
        <v>0</v>
      </c>
      <c r="O44" s="82"/>
      <c r="P44" s="82"/>
      <c r="Q44" s="77"/>
    </row>
    <row r="45" spans="1:17" s="79" customFormat="1" x14ac:dyDescent="0.3">
      <c r="A45" s="129" t="s">
        <v>67</v>
      </c>
      <c r="B45" s="90"/>
      <c r="C45" s="90"/>
      <c r="D45" s="90"/>
      <c r="E45" s="90"/>
      <c r="F45" s="90"/>
      <c r="G45" s="90"/>
      <c r="H45" s="90"/>
      <c r="I45" s="90"/>
      <c r="J45" s="90"/>
      <c r="K45" s="90"/>
      <c r="L45" s="90"/>
      <c r="M45" s="89"/>
      <c r="N45" s="88">
        <f t="shared" si="0"/>
        <v>0</v>
      </c>
      <c r="O45" s="82"/>
      <c r="P45" s="82"/>
      <c r="Q45" s="77"/>
    </row>
    <row r="46" spans="1:17" s="79" customFormat="1" x14ac:dyDescent="0.3">
      <c r="A46" s="87" t="s">
        <v>66</v>
      </c>
      <c r="B46" s="86">
        <f t="shared" ref="B46:M46" si="1">SUM(B16:B45)</f>
        <v>0</v>
      </c>
      <c r="C46" s="86">
        <f t="shared" si="1"/>
        <v>0</v>
      </c>
      <c r="D46" s="86">
        <f t="shared" si="1"/>
        <v>0</v>
      </c>
      <c r="E46" s="86">
        <f t="shared" si="1"/>
        <v>0</v>
      </c>
      <c r="F46" s="86">
        <f t="shared" si="1"/>
        <v>0</v>
      </c>
      <c r="G46" s="86">
        <f t="shared" si="1"/>
        <v>0</v>
      </c>
      <c r="H46" s="86">
        <f t="shared" si="1"/>
        <v>0</v>
      </c>
      <c r="I46" s="86">
        <f t="shared" si="1"/>
        <v>0</v>
      </c>
      <c r="J46" s="86">
        <f t="shared" si="1"/>
        <v>0</v>
      </c>
      <c r="K46" s="86">
        <f t="shared" si="1"/>
        <v>0</v>
      </c>
      <c r="L46" s="86">
        <f t="shared" si="1"/>
        <v>0</v>
      </c>
      <c r="M46" s="86">
        <f t="shared" si="1"/>
        <v>0</v>
      </c>
      <c r="N46" s="85">
        <f>SUM(N16:N45)</f>
        <v>0</v>
      </c>
    </row>
    <row r="47" spans="1:17" s="79" customFormat="1" x14ac:dyDescent="0.3">
      <c r="A47" s="83"/>
      <c r="B47" s="82"/>
      <c r="C47" s="82"/>
      <c r="D47" s="82"/>
      <c r="E47" s="82"/>
      <c r="F47" s="82"/>
      <c r="G47" s="82"/>
      <c r="H47" s="84"/>
      <c r="I47" s="84"/>
      <c r="J47" s="84"/>
      <c r="K47" s="84"/>
      <c r="L47" s="84"/>
      <c r="M47" s="84"/>
      <c r="N47" s="82"/>
    </row>
    <row r="48" spans="1:17" s="79" customFormat="1" x14ac:dyDescent="0.3">
      <c r="A48" s="83"/>
      <c r="B48" s="82"/>
      <c r="C48" s="82"/>
      <c r="D48" s="82"/>
      <c r="E48" s="82"/>
      <c r="F48" s="82"/>
      <c r="G48" s="82"/>
      <c r="H48" s="82"/>
      <c r="I48" s="82"/>
      <c r="J48" s="82"/>
      <c r="K48" s="82"/>
      <c r="L48" s="82"/>
      <c r="M48" s="82"/>
      <c r="N48" s="82"/>
    </row>
    <row r="49" spans="1:14" s="79" customFormat="1" x14ac:dyDescent="0.3">
      <c r="A49" s="83"/>
      <c r="B49" s="82"/>
      <c r="C49" s="82"/>
      <c r="D49" s="82"/>
      <c r="E49" s="82"/>
      <c r="F49" s="82"/>
      <c r="G49" s="82"/>
      <c r="H49" s="82"/>
      <c r="I49" s="82"/>
      <c r="J49" s="82"/>
      <c r="K49" s="82"/>
      <c r="L49" s="82"/>
      <c r="M49" s="82"/>
      <c r="N49" s="82"/>
    </row>
    <row r="50" spans="1:14" s="79" customFormat="1" x14ac:dyDescent="0.3">
      <c r="A50" s="81"/>
      <c r="B50" s="80"/>
      <c r="C50" s="80"/>
      <c r="D50" s="80"/>
      <c r="E50" s="80"/>
      <c r="F50" s="80"/>
      <c r="G50" s="80"/>
      <c r="H50" s="80"/>
      <c r="I50" s="80"/>
      <c r="J50" s="80"/>
      <c r="K50" s="80"/>
      <c r="L50" s="80"/>
      <c r="M50" s="80"/>
      <c r="N50" s="80"/>
    </row>
    <row r="51" spans="1:14" ht="14.4" x14ac:dyDescent="0.3">
      <c r="A51" s="77"/>
      <c r="B51" s="77"/>
      <c r="C51" s="77"/>
      <c r="D51" s="77"/>
      <c r="E51" s="75"/>
      <c r="F51" s="75"/>
      <c r="G51" s="75"/>
      <c r="H51" s="75"/>
      <c r="I51" s="75"/>
      <c r="J51" s="75"/>
      <c r="K51" s="75"/>
      <c r="L51" s="75"/>
      <c r="M51" s="75"/>
      <c r="N51" s="75"/>
    </row>
    <row r="52" spans="1:14" ht="14.4" x14ac:dyDescent="0.3">
      <c r="A52" s="78"/>
      <c r="B52" s="78"/>
      <c r="C52" s="78"/>
      <c r="D52" s="78"/>
      <c r="E52" s="75"/>
      <c r="F52" s="75"/>
      <c r="G52" s="75"/>
      <c r="H52" s="75"/>
      <c r="I52" s="75"/>
      <c r="J52" s="75"/>
      <c r="K52" s="75"/>
      <c r="L52" s="75"/>
      <c r="M52" s="75"/>
      <c r="N52" s="75"/>
    </row>
    <row r="53" spans="1:14" ht="14.4" x14ac:dyDescent="0.3">
      <c r="A53" s="77"/>
      <c r="B53" s="77"/>
      <c r="C53" s="77"/>
      <c r="D53" s="77"/>
      <c r="E53" s="75"/>
      <c r="F53" s="76"/>
      <c r="G53" s="75"/>
      <c r="H53" s="75"/>
      <c r="I53" s="75"/>
      <c r="J53" s="75"/>
      <c r="K53" s="75"/>
      <c r="L53" s="75"/>
      <c r="M53" s="75"/>
      <c r="N53" s="75"/>
    </row>
    <row r="54" spans="1:14" x14ac:dyDescent="0.25">
      <c r="A54" s="74"/>
      <c r="B54" s="74"/>
      <c r="C54" s="74"/>
      <c r="D54" s="74"/>
      <c r="E54" s="73"/>
    </row>
    <row r="57" spans="1:14" x14ac:dyDescent="0.25">
      <c r="E57" s="72"/>
    </row>
    <row r="58" spans="1:14" x14ac:dyDescent="0.25">
      <c r="G58" s="71"/>
    </row>
  </sheetData>
  <sheetProtection algorithmName="SHA-512" hashValue="0FWzOT6AqmvZyyLtDTCCWwxWaJSrrjBI2FM+oqY4atFwQvgrr43fS1iTZdUoolPBituQVbXluBftgGu0moPeww==" saltValue="/Ewn01YgBvw/hDDzdljwwg==" spinCount="100000" sheet="1" objects="1" scenarios="1"/>
  <conditionalFormatting sqref="B10">
    <cfRule type="cellIs" dxfId="59"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AB1A-E11E-4BFB-B061-F50EA5C0EC50}">
  <sheetPr>
    <tabColor rgb="FF92D050"/>
  </sheetPr>
  <dimension ref="A1:N98"/>
  <sheetViews>
    <sheetView showGridLines="0" tabSelected="1" zoomScale="55" zoomScaleNormal="55" workbookViewId="0">
      <selection activeCell="K114" sqref="K114"/>
    </sheetView>
  </sheetViews>
  <sheetFormatPr defaultRowHeight="14.4" x14ac:dyDescent="0.3"/>
  <cols>
    <col min="1" max="1" width="16.88671875" customWidth="1"/>
    <col min="2" max="5" width="15.77734375" customWidth="1"/>
    <col min="6" max="6" width="18.5546875" customWidth="1"/>
    <col min="7" max="9" width="15.77734375" customWidth="1"/>
  </cols>
  <sheetData>
    <row r="1" spans="1:9" ht="14.4" customHeight="1" x14ac:dyDescent="0.3">
      <c r="A1" s="237" t="s">
        <v>52</v>
      </c>
      <c r="B1" s="237"/>
      <c r="C1" s="237"/>
      <c r="D1" s="237"/>
      <c r="E1" s="237"/>
      <c r="F1" s="237"/>
      <c r="G1" s="237"/>
      <c r="H1" s="237"/>
      <c r="I1" s="237"/>
    </row>
    <row r="2" spans="1:9" ht="14.4" customHeight="1" x14ac:dyDescent="0.3">
      <c r="A2" s="237"/>
      <c r="B2" s="237"/>
      <c r="C2" s="237"/>
      <c r="D2" s="237"/>
      <c r="E2" s="237"/>
      <c r="F2" s="237"/>
      <c r="G2" s="237"/>
      <c r="H2" s="237"/>
      <c r="I2" s="237"/>
    </row>
    <row r="3" spans="1:9" ht="14.4" customHeight="1" x14ac:dyDescent="0.3">
      <c r="A3" s="237"/>
      <c r="B3" s="237"/>
      <c r="C3" s="237"/>
      <c r="D3" s="237"/>
      <c r="E3" s="237"/>
      <c r="F3" s="237"/>
      <c r="G3" s="237"/>
      <c r="H3" s="237"/>
      <c r="I3" s="237"/>
    </row>
    <row r="4" spans="1:9" ht="87.6" customHeight="1" x14ac:dyDescent="0.3">
      <c r="A4" s="237"/>
      <c r="B4" s="237"/>
      <c r="C4" s="237"/>
      <c r="D4" s="237"/>
      <c r="E4" s="237"/>
      <c r="F4" s="237"/>
      <c r="G4" s="237"/>
      <c r="H4" s="237"/>
      <c r="I4" s="237"/>
    </row>
    <row r="6" spans="1:9" ht="23.4" x14ac:dyDescent="0.45">
      <c r="A6" s="125" t="s">
        <v>118</v>
      </c>
    </row>
    <row r="13" spans="1:9" ht="18" x14ac:dyDescent="0.35">
      <c r="A13" s="15"/>
    </row>
    <row r="21" spans="1:1" ht="18" x14ac:dyDescent="0.35">
      <c r="A21" s="15"/>
    </row>
    <row r="27" spans="1:1" ht="23.4" x14ac:dyDescent="0.45">
      <c r="A27" s="125" t="s">
        <v>119</v>
      </c>
    </row>
    <row r="85" spans="14:14" x14ac:dyDescent="0.3">
      <c r="N85" t="s">
        <v>144</v>
      </c>
    </row>
    <row r="92" spans="14:14" ht="12" customHeight="1" x14ac:dyDescent="0.3"/>
    <row r="98" spans="1:9" ht="88.8" customHeight="1" x14ac:dyDescent="0.3">
      <c r="A98" s="238" t="s">
        <v>152</v>
      </c>
      <c r="B98" s="238"/>
      <c r="C98" s="238"/>
      <c r="D98" s="238"/>
      <c r="E98" s="238"/>
      <c r="F98" s="238"/>
      <c r="G98" s="238"/>
      <c r="H98" s="238"/>
      <c r="I98" s="238"/>
    </row>
  </sheetData>
  <sheetProtection algorithmName="SHA-512" hashValue="M53ib6ZKYirGy3ptjttmhsdcUV8MxTGtHaWr3/x9DHpJaFRpQkyOjDhZh+VSuxW27J1Idsm5LLnW6B9hRkG1Zg==" saltValue="5eXXIz7ioDMg37iVhK7DbA==" spinCount="100000" sheet="1" objects="1" scenarios="1"/>
  <mergeCells count="2">
    <mergeCell ref="A1:I4"/>
    <mergeCell ref="A98:I98"/>
  </mergeCells>
  <phoneticPr fontId="6" type="noConversion"/>
  <pageMargins left="0.7" right="0.7" top="0.75" bottom="0.75" header="0.3" footer="0.3"/>
  <pageSetup scale="58" orientation="portrait" r:id="rId1"/>
  <rowBreaks count="2" manualBreakCount="2">
    <brk id="30" max="16383" man="1"/>
    <brk id="84"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FEF0-EE1D-4A0B-A921-BCFAFDA2EDDF}">
  <sheetPr>
    <tabColor rgb="FF92D050"/>
  </sheetPr>
  <dimension ref="A1:AJ501"/>
  <sheetViews>
    <sheetView showGridLines="0" topLeftCell="S8" zoomScale="85" zoomScaleNormal="85" workbookViewId="0">
      <selection activeCell="X11" sqref="X11"/>
    </sheetView>
  </sheetViews>
  <sheetFormatPr defaultRowHeight="14.4" outlineLevelRow="1" x14ac:dyDescent="0.3"/>
  <cols>
    <col min="1" max="1" width="17.88671875" customWidth="1"/>
    <col min="2" max="2" width="32.21875" bestFit="1" customWidth="1"/>
    <col min="3" max="3" width="32.88671875" customWidth="1"/>
    <col min="4" max="4" width="12" hidden="1" customWidth="1"/>
    <col min="5" max="5" width="8.109375" hidden="1" customWidth="1"/>
    <col min="6" max="6" width="18" customWidth="1"/>
    <col min="7" max="7" width="17.33203125" customWidth="1"/>
    <col min="8" max="8" width="15.77734375" customWidth="1"/>
    <col min="9" max="9" width="15.77734375" style="44" customWidth="1"/>
    <col min="10" max="12" width="15.77734375" customWidth="1"/>
    <col min="13" max="13" width="18" customWidth="1"/>
    <col min="14" max="14" width="20.109375" customWidth="1"/>
    <col min="15" max="16" width="15.77734375" customWidth="1"/>
    <col min="17" max="17" width="11.88671875" hidden="1" customWidth="1"/>
    <col min="18" max="18" width="15.77734375" customWidth="1"/>
    <col min="19" max="19" width="40.77734375" customWidth="1"/>
    <col min="20" max="20" width="14" customWidth="1"/>
    <col min="21" max="21" width="13.6640625" style="178" hidden="1" customWidth="1"/>
    <col min="22" max="22" width="11.6640625" style="178" hidden="1" customWidth="1"/>
    <col min="24" max="25" width="14.109375" customWidth="1"/>
    <col min="26" max="29" width="16.77734375" style="178" customWidth="1"/>
    <col min="30" max="30" width="11" style="178" hidden="1" customWidth="1"/>
    <col min="31" max="31" width="36.109375" style="178" bestFit="1" customWidth="1"/>
    <col min="32" max="33" width="16.6640625" customWidth="1"/>
    <col min="34" max="34" width="8.6640625" style="219" customWidth="1"/>
    <col min="35" max="35" width="16.33203125" customWidth="1"/>
    <col min="36" max="36" width="18" customWidth="1"/>
  </cols>
  <sheetData>
    <row r="1" spans="1:36" ht="14.4" customHeight="1" x14ac:dyDescent="0.7">
      <c r="A1" s="245" t="s">
        <v>31</v>
      </c>
      <c r="B1" s="245"/>
      <c r="C1" s="245"/>
      <c r="D1" s="245"/>
      <c r="E1" s="245"/>
      <c r="F1" s="245"/>
      <c r="G1" s="245"/>
      <c r="H1" s="245"/>
      <c r="I1" s="245"/>
      <c r="J1" s="245"/>
      <c r="K1" s="245"/>
      <c r="L1" s="245"/>
      <c r="M1" s="245"/>
      <c r="N1" s="245"/>
      <c r="O1" s="245"/>
      <c r="P1" s="245"/>
      <c r="Q1" s="245"/>
      <c r="R1" s="245"/>
      <c r="S1" s="245"/>
      <c r="Z1" s="177"/>
      <c r="AA1" s="177"/>
      <c r="AB1" s="177"/>
      <c r="AC1" s="177"/>
      <c r="AD1" s="177"/>
      <c r="AE1" s="177"/>
    </row>
    <row r="2" spans="1:36" ht="14.4" customHeight="1" x14ac:dyDescent="0.7">
      <c r="A2" s="245"/>
      <c r="B2" s="245"/>
      <c r="C2" s="245"/>
      <c r="D2" s="245"/>
      <c r="E2" s="245"/>
      <c r="F2" s="245"/>
      <c r="G2" s="245"/>
      <c r="H2" s="245"/>
      <c r="I2" s="245"/>
      <c r="J2" s="245"/>
      <c r="K2" s="245"/>
      <c r="L2" s="245"/>
      <c r="M2" s="245"/>
      <c r="N2" s="245"/>
      <c r="O2" s="245"/>
      <c r="P2" s="245"/>
      <c r="Q2" s="245"/>
      <c r="R2" s="245"/>
      <c r="S2" s="245"/>
      <c r="Z2" s="177"/>
      <c r="AA2" s="177"/>
      <c r="AB2" s="177"/>
      <c r="AC2" s="177"/>
      <c r="AD2" s="177"/>
      <c r="AE2" s="177"/>
    </row>
    <row r="3" spans="1:36" ht="100.8" customHeight="1" x14ac:dyDescent="0.7">
      <c r="A3" s="245"/>
      <c r="B3" s="245"/>
      <c r="C3" s="245"/>
      <c r="D3" s="245"/>
      <c r="E3" s="245"/>
      <c r="F3" s="245"/>
      <c r="G3" s="245"/>
      <c r="H3" s="245"/>
      <c r="I3" s="245"/>
      <c r="J3" s="245"/>
      <c r="K3" s="245"/>
      <c r="L3" s="245"/>
      <c r="M3" s="245"/>
      <c r="N3" s="245"/>
      <c r="O3" s="245"/>
      <c r="P3" s="245"/>
      <c r="Q3" s="245"/>
      <c r="R3" s="245"/>
      <c r="S3" s="245"/>
      <c r="Z3" s="177"/>
      <c r="AA3" s="177"/>
      <c r="AB3" s="177"/>
      <c r="AC3" s="177"/>
      <c r="AD3" s="177"/>
      <c r="AE3" s="177"/>
    </row>
    <row r="4" spans="1:36" ht="14.4" customHeight="1" x14ac:dyDescent="0.7">
      <c r="A4" s="245"/>
      <c r="B4" s="245"/>
      <c r="C4" s="245"/>
      <c r="D4" s="245"/>
      <c r="E4" s="245"/>
      <c r="F4" s="245"/>
      <c r="G4" s="245"/>
      <c r="H4" s="245"/>
      <c r="I4" s="245"/>
      <c r="J4" s="245"/>
      <c r="K4" s="245"/>
      <c r="L4" s="245"/>
      <c r="M4" s="245"/>
      <c r="N4" s="245"/>
      <c r="O4" s="245"/>
      <c r="P4" s="245"/>
      <c r="Q4" s="245"/>
      <c r="R4" s="245"/>
      <c r="S4" s="245"/>
      <c r="Z4" s="177"/>
      <c r="AA4" s="177"/>
      <c r="AB4" s="177"/>
      <c r="AC4" s="177"/>
      <c r="AD4" s="177"/>
      <c r="AE4" s="177"/>
    </row>
    <row r="5" spans="1:36" ht="15" thickBot="1" x14ac:dyDescent="0.35"/>
    <row r="6" spans="1:36" ht="18.600000000000001" thickBot="1" x14ac:dyDescent="0.4">
      <c r="A6" s="2" t="s">
        <v>25</v>
      </c>
      <c r="B6" s="246"/>
      <c r="C6" s="247"/>
      <c r="H6" s="15" t="s">
        <v>30</v>
      </c>
    </row>
    <row r="7" spans="1:36" ht="18.600000000000001" thickBot="1" x14ac:dyDescent="0.4">
      <c r="H7" s="15" t="s">
        <v>21</v>
      </c>
    </row>
    <row r="8" spans="1:36" ht="18" customHeight="1" thickBot="1" x14ac:dyDescent="0.35">
      <c r="A8" s="248" t="s">
        <v>32</v>
      </c>
      <c r="B8" s="249"/>
      <c r="C8" s="249"/>
      <c r="D8" s="249"/>
      <c r="E8" s="249"/>
      <c r="F8" s="249"/>
      <c r="G8" s="249"/>
      <c r="H8" s="249"/>
      <c r="I8" s="250"/>
      <c r="J8" s="256" t="s">
        <v>35</v>
      </c>
      <c r="K8" s="257"/>
      <c r="L8" s="256" t="s">
        <v>36</v>
      </c>
      <c r="M8" s="260"/>
      <c r="N8" s="241" t="s">
        <v>37</v>
      </c>
      <c r="O8" s="241"/>
      <c r="P8" s="241"/>
      <c r="Q8" s="241"/>
      <c r="R8" s="242"/>
      <c r="S8" s="251" t="s">
        <v>14</v>
      </c>
      <c r="Z8" s="179"/>
      <c r="AA8" s="179"/>
      <c r="AB8" s="179"/>
      <c r="AC8" s="179"/>
      <c r="AD8" s="179"/>
      <c r="AE8" s="179"/>
    </row>
    <row r="9" spans="1:36" ht="121.2" customHeight="1" thickBot="1" x14ac:dyDescent="0.35">
      <c r="A9" s="253" t="s">
        <v>133</v>
      </c>
      <c r="B9" s="254"/>
      <c r="C9" s="254"/>
      <c r="D9" s="254"/>
      <c r="E9" s="254"/>
      <c r="F9" s="254"/>
      <c r="G9" s="254"/>
      <c r="H9" s="254"/>
      <c r="I9" s="255"/>
      <c r="J9" s="258"/>
      <c r="K9" s="259"/>
      <c r="L9" s="258"/>
      <c r="M9" s="261"/>
      <c r="N9" s="243"/>
      <c r="O9" s="243"/>
      <c r="P9" s="243"/>
      <c r="Q9" s="243"/>
      <c r="R9" s="244"/>
      <c r="S9" s="252"/>
      <c r="X9" s="239" t="s">
        <v>136</v>
      </c>
      <c r="Y9" s="240"/>
      <c r="Z9" s="240"/>
      <c r="AA9" s="240"/>
      <c r="AB9" s="240"/>
      <c r="AC9" s="240"/>
      <c r="AD9" s="240"/>
      <c r="AE9" s="240"/>
      <c r="AF9" s="240"/>
      <c r="AG9" s="209"/>
      <c r="AH9" s="216"/>
    </row>
    <row r="10" spans="1:36" ht="103.8" customHeight="1" thickBot="1" x14ac:dyDescent="0.35">
      <c r="A10" s="28" t="s">
        <v>16</v>
      </c>
      <c r="B10" s="29" t="s">
        <v>42</v>
      </c>
      <c r="C10" s="30" t="s">
        <v>43</v>
      </c>
      <c r="D10" s="154" t="s">
        <v>0</v>
      </c>
      <c r="E10" s="154" t="s">
        <v>135</v>
      </c>
      <c r="F10" s="30" t="s">
        <v>140</v>
      </c>
      <c r="G10" s="30" t="s">
        <v>148</v>
      </c>
      <c r="H10" s="30" t="s">
        <v>17</v>
      </c>
      <c r="I10" s="156" t="s">
        <v>149</v>
      </c>
      <c r="J10" s="158" t="s">
        <v>48</v>
      </c>
      <c r="K10" s="192" t="s">
        <v>150</v>
      </c>
      <c r="L10" s="158" t="s">
        <v>49</v>
      </c>
      <c r="M10" s="192" t="s">
        <v>151</v>
      </c>
      <c r="N10" s="47" t="s">
        <v>50</v>
      </c>
      <c r="O10" s="158" t="s">
        <v>51</v>
      </c>
      <c r="P10" s="30" t="s">
        <v>40</v>
      </c>
      <c r="Q10" s="30" t="s">
        <v>12</v>
      </c>
      <c r="R10" s="154" t="s">
        <v>26</v>
      </c>
      <c r="S10" s="56" t="s">
        <v>39</v>
      </c>
      <c r="T10" s="45" t="s">
        <v>47</v>
      </c>
      <c r="U10" s="182" t="s">
        <v>145</v>
      </c>
      <c r="V10" s="182" t="s">
        <v>147</v>
      </c>
      <c r="X10" s="212" t="s">
        <v>141</v>
      </c>
      <c r="Y10" s="213" t="s">
        <v>157</v>
      </c>
      <c r="Z10" s="212" t="s">
        <v>138</v>
      </c>
      <c r="AA10" s="212" t="s">
        <v>155</v>
      </c>
      <c r="AB10" s="213" t="s">
        <v>153</v>
      </c>
      <c r="AC10" s="214" t="s">
        <v>146</v>
      </c>
      <c r="AD10" s="111" t="s">
        <v>12</v>
      </c>
      <c r="AE10" s="55" t="s">
        <v>39</v>
      </c>
      <c r="AF10" s="212" t="s">
        <v>137</v>
      </c>
      <c r="AG10" s="212" t="s">
        <v>154</v>
      </c>
      <c r="AH10" s="182"/>
      <c r="AI10" s="45" t="s">
        <v>139</v>
      </c>
      <c r="AJ10" s="197" t="s">
        <v>156</v>
      </c>
    </row>
    <row r="11" spans="1:36" ht="15" thickBot="1" x14ac:dyDescent="0.35">
      <c r="A11" s="18"/>
      <c r="B11" s="6"/>
      <c r="C11" s="6"/>
      <c r="D11" s="153" t="str">
        <f>IF(ISERROR(VLOOKUP(C11,KPIs!$F$91:$G$94,2,FALSE)),"",(VLOOKUP(C11,KPIs!$F$91:$G$94,2,FALSE)))</f>
        <v/>
      </c>
      <c r="E11" s="153" t="str">
        <f>IF(ISERROR(VLOOKUP(C11,KPIs!$H$91:$I$94,2,FALSE)),"",(VLOOKUP(C11,KPIs!$H$91:$I$94,2,FALSE)))</f>
        <v/>
      </c>
      <c r="F11" s="13"/>
      <c r="G11" s="7"/>
      <c r="H11" s="7"/>
      <c r="I11" s="155">
        <f t="shared" ref="I11:I202" si="0">G11+H11</f>
        <v>0</v>
      </c>
      <c r="J11" s="157" t="str" cm="1">
        <f t="array" ref="J11">IFERROR((_xlfn.IFS(E11-I11&lt;=0,0,E11-I11&lt;=0,0,E11-I11&gt;=2,2,E11-I11&lt;2,E11-I11)),"")</f>
        <v/>
      </c>
      <c r="K11" s="157" cm="1">
        <f t="array" ref="K11">_xlfn.IFS(I11=0,0,I11&gt;=0,I11+J11)</f>
        <v>0</v>
      </c>
      <c r="L11" s="157" t="str">
        <f t="shared" ref="L11:L234" si="1">IF(ISERROR(IF(K11&lt;D11,D11-K11,0)),"",IF(K11&lt;D11,D11-K11,0))</f>
        <v/>
      </c>
      <c r="M11" s="157" cm="1">
        <f t="array" ref="M11">_xlfn.IFS(K11=0,0,K11&gt;=0,K11+L11)</f>
        <v>0</v>
      </c>
      <c r="N11" s="157" t="str">
        <f>IFERROR(J11+L11,"")</f>
        <v/>
      </c>
      <c r="O11" s="157" t="str">
        <f t="shared" ref="O11:O234" si="2">IFERROR(N11*F11,"")</f>
        <v/>
      </c>
      <c r="P11" s="7"/>
      <c r="Q11" s="16" t="str">
        <f>IFERROR(P11/(O11),"")</f>
        <v/>
      </c>
      <c r="R11" s="157">
        <f>SUM(O11:P11)</f>
        <v>0</v>
      </c>
      <c r="S11" s="194" t="str">
        <f>IF(P11="","",IF(Q11&gt;17.5%,"Benefits should not be more than 17.5% ",""))</f>
        <v/>
      </c>
      <c r="T11" s="46">
        <f>SUM(R:R)</f>
        <v>0</v>
      </c>
      <c r="U11" s="183" t="str">
        <f>IFERROR(Table1[[#This Row],[2024 Total Wage Increase + Wage Floor ]]+Z11,"")</f>
        <v/>
      </c>
      <c r="V11" s="183">
        <f>IFERROR(Table1[[#This Row],[Mandatory Benefits]]+AC11,"")</f>
        <v>0</v>
      </c>
      <c r="X11" s="198"/>
      <c r="Y11" s="210"/>
      <c r="Z11" s="181" t="str">
        <f>IFERROR((X11*N11),"")</f>
        <v/>
      </c>
      <c r="AA11" s="155" t="str">
        <f>IFERROR(Y11*N11,"")</f>
        <v/>
      </c>
      <c r="AB11" s="180"/>
      <c r="AC11" s="207"/>
      <c r="AD11" s="187" t="str">
        <f>IFERROR(AC11/(AB11),"")</f>
        <v/>
      </c>
      <c r="AE11" s="196" t="str">
        <f>IF(AD11="","",IF(AD11&gt;17.5%,"Benefits should not be more than 17.5% ",""))</f>
        <v/>
      </c>
      <c r="AF11" s="199" t="str">
        <f>IFERROR(Z11-(AB11),"")</f>
        <v/>
      </c>
      <c r="AG11" s="199" t="str">
        <f>IFERROR(AA11-AC11,"")</f>
        <v/>
      </c>
      <c r="AH11" s="217"/>
      <c r="AI11" s="215">
        <f>SUM(AF:AF)</f>
        <v>0</v>
      </c>
      <c r="AJ11" s="215">
        <f>SUM(AG:AG)</f>
        <v>0</v>
      </c>
    </row>
    <row r="12" spans="1:36" ht="15" thickTop="1" x14ac:dyDescent="0.3">
      <c r="A12" s="19"/>
      <c r="B12" s="9"/>
      <c r="C12" s="9"/>
      <c r="D12" s="153" t="str">
        <f>IF(ISERROR(VLOOKUP(C12,KPIs!$F$91:$G$94,2,FALSE)),"",(VLOOKUP(C12,KPIs!$F$91:$G$94,2,FALSE)))</f>
        <v/>
      </c>
      <c r="E12" s="153" t="str">
        <f>IF(ISERROR(VLOOKUP(C12,KPIs!$H$91:$I$94,2,FALSE)),"",(VLOOKUP(C12,KPIs!$H$91:$I$94,2,FALSE)))</f>
        <v/>
      </c>
      <c r="F12" s="14"/>
      <c r="G12" s="10"/>
      <c r="H12" s="10"/>
      <c r="I12" s="155">
        <f t="shared" si="0"/>
        <v>0</v>
      </c>
      <c r="J12" s="12" t="str" cm="1">
        <f t="array" ref="J12">IFERROR((_xlfn.IFS(E12-I12&lt;=0,0,E12-I12&lt;=0,0,E12-I12&gt;=2,2,E12-I12&lt;2,E12-I12)),"")</f>
        <v/>
      </c>
      <c r="K12" s="12" cm="1">
        <f t="array" ref="K12">_xlfn.IFS(I12=0,0,I12&gt;=0,I12+J12)</f>
        <v>0</v>
      </c>
      <c r="L12" s="12" t="str">
        <f t="shared" si="1"/>
        <v/>
      </c>
      <c r="M12" s="12" cm="1">
        <f t="array" ref="M12">_xlfn.IFS(K12=0,0,K12&gt;=0,K12+L12)</f>
        <v>0</v>
      </c>
      <c r="N12" s="157" t="str">
        <f t="shared" ref="N12:N75" si="3">IFERROR(J12+L12,"")</f>
        <v/>
      </c>
      <c r="O12" s="157" t="str">
        <f t="shared" si="2"/>
        <v/>
      </c>
      <c r="P12" s="10"/>
      <c r="Q12" s="17" t="str">
        <f t="shared" ref="Q12:Q176" si="4">IFERROR(P12/(O12),"")</f>
        <v/>
      </c>
      <c r="R12" s="12">
        <f t="shared" ref="R12:R75" si="5">SUM(O12:P12)</f>
        <v>0</v>
      </c>
      <c r="S12" s="193" t="str">
        <f t="shared" ref="S12:S75" si="6">IF(P12="","",IF(Q12&gt;17.5%,"Benefits should not be more than 17.5% ",""))</f>
        <v/>
      </c>
      <c r="U12" s="183" t="str">
        <f>IFERROR(Table1[[#This Row],[2024 Total Wage Increase + Wage Floor ]]+Z12,"")</f>
        <v/>
      </c>
      <c r="V12" s="183">
        <f>IFERROR(Table1[[#This Row],[Mandatory Benefits]]+AC12,"")</f>
        <v>0</v>
      </c>
      <c r="X12" s="200"/>
      <c r="Y12" s="210"/>
      <c r="Z12" s="181" t="str">
        <f t="shared" ref="Z12:Z75" si="7">IFERROR((X12*N12),"")</f>
        <v/>
      </c>
      <c r="AA12" s="155" t="str">
        <f t="shared" ref="AA12:AA75" si="8">IFERROR(Y12*N12,"")</f>
        <v/>
      </c>
      <c r="AB12" s="14"/>
      <c r="AC12" s="208"/>
      <c r="AD12" s="187" t="str">
        <f>IFERROR(AC12/(AB12),"")</f>
        <v/>
      </c>
      <c r="AE12" s="188" t="str">
        <f t="shared" ref="AE12:AE13" si="9">IF(AD12="","",IF(AD12&gt;17.5%,"Benefits should not be more than 17.5% ",""))</f>
        <v/>
      </c>
      <c r="AF12" s="199" t="str">
        <f t="shared" ref="AF12:AF75" si="10">IFERROR(Z12-(AB12),"")</f>
        <v/>
      </c>
      <c r="AG12" s="199" t="str">
        <f t="shared" ref="AG12:AG75" si="11">IFERROR(AA12-AC12,"")</f>
        <v/>
      </c>
      <c r="AH12" s="217"/>
    </row>
    <row r="13" spans="1:36" x14ac:dyDescent="0.3">
      <c r="A13" s="19"/>
      <c r="B13" s="9"/>
      <c r="C13" s="9"/>
      <c r="D13" s="153" t="str">
        <f>IF(ISERROR(VLOOKUP(C13,KPIs!$F$91:$G$94,2,FALSE)),"",(VLOOKUP(C13,KPIs!$F$91:$G$94,2,FALSE)))</f>
        <v/>
      </c>
      <c r="E13" s="153" t="str">
        <f>IF(ISERROR(VLOOKUP(C13,KPIs!$H$91:$I$94,2,FALSE)),"",(VLOOKUP(C13,KPIs!$H$91:$I$94,2,FALSE)))</f>
        <v/>
      </c>
      <c r="F13" s="14"/>
      <c r="G13" s="10"/>
      <c r="H13" s="10"/>
      <c r="I13" s="155">
        <f t="shared" si="0"/>
        <v>0</v>
      </c>
      <c r="J13" s="12" t="str" cm="1">
        <f t="array" ref="J13">IFERROR((_xlfn.IFS(E13-I13&lt;=0,0,E13-I13&lt;=0,0,E13-I13&gt;=2,2,E13-I13&lt;2,E13-I13)),"")</f>
        <v/>
      </c>
      <c r="K13" s="12" cm="1">
        <f t="array" ref="K13">_xlfn.IFS(I13=0,0,I13&gt;=0,I13+J13)</f>
        <v>0</v>
      </c>
      <c r="L13" s="12" t="str">
        <f t="shared" si="1"/>
        <v/>
      </c>
      <c r="M13" s="12" cm="1">
        <f t="array" ref="M13">_xlfn.IFS(K13=0,0,K13&gt;=0,K13+L13)</f>
        <v>0</v>
      </c>
      <c r="N13" s="157" t="str">
        <f t="shared" si="3"/>
        <v/>
      </c>
      <c r="O13" s="157" t="str">
        <f t="shared" si="2"/>
        <v/>
      </c>
      <c r="P13" s="10"/>
      <c r="Q13" s="17" t="str">
        <f t="shared" si="4"/>
        <v/>
      </c>
      <c r="R13" s="12">
        <f t="shared" si="5"/>
        <v>0</v>
      </c>
      <c r="S13" s="193" t="str">
        <f t="shared" si="6"/>
        <v/>
      </c>
      <c r="U13" s="183" t="str">
        <f>IFERROR(Table1[[#This Row],[2024 Total Wage Increase + Wage Floor ]]+Z13,"")</f>
        <v/>
      </c>
      <c r="V13" s="183">
        <f>IFERROR(Table1[[#This Row],[Mandatory Benefits]]+AC13,"")</f>
        <v>0</v>
      </c>
      <c r="X13" s="200"/>
      <c r="Y13" s="210"/>
      <c r="Z13" s="181" t="str">
        <f t="shared" si="7"/>
        <v/>
      </c>
      <c r="AA13" s="155" t="str">
        <f t="shared" si="8"/>
        <v/>
      </c>
      <c r="AB13" s="14"/>
      <c r="AC13" s="206"/>
      <c r="AD13" s="187" t="str">
        <f>IFERROR(AC13/(AB13),"")</f>
        <v/>
      </c>
      <c r="AE13" s="189" t="str">
        <f t="shared" si="9"/>
        <v/>
      </c>
      <c r="AF13" s="199" t="str">
        <f t="shared" si="10"/>
        <v/>
      </c>
      <c r="AG13" s="199" t="str">
        <f t="shared" si="11"/>
        <v/>
      </c>
      <c r="AH13" s="217"/>
    </row>
    <row r="14" spans="1:36" x14ac:dyDescent="0.3">
      <c r="A14" s="19"/>
      <c r="B14" s="9"/>
      <c r="C14" s="9"/>
      <c r="D14" s="190" t="str">
        <f>IF(ISERROR(VLOOKUP(C14,KPIs!$F$91:$G$94,2,FALSE)),"",(VLOOKUP(C14,KPIs!$F$91:$G$94,2,FALSE)))</f>
        <v/>
      </c>
      <c r="E14" s="191" t="str">
        <f>IF(ISERROR(VLOOKUP(C14,KPIs!$H$91:$I$94,2,FALSE)),"",(VLOOKUP(C14,KPIs!$H$91:$I$94,2,FALSE)))</f>
        <v/>
      </c>
      <c r="F14" s="14"/>
      <c r="G14" s="10"/>
      <c r="H14" s="10"/>
      <c r="I14" s="155">
        <f t="shared" si="0"/>
        <v>0</v>
      </c>
      <c r="J14" s="12" t="str" cm="1">
        <f t="array" ref="J14">IFERROR((_xlfn.IFS(E14-I14&lt;=0,0,E14-I14&lt;=0,0,E14-I14&gt;=2,2,E14-I14&lt;2,E14-I14)),"")</f>
        <v/>
      </c>
      <c r="K14" s="12" cm="1">
        <f t="array" ref="K14">_xlfn.IFS(I14=0,0,I14&gt;=0,I14+J14)</f>
        <v>0</v>
      </c>
      <c r="L14" s="12" t="str">
        <f t="shared" si="1"/>
        <v/>
      </c>
      <c r="M14" s="12" cm="1">
        <f t="array" ref="M14">_xlfn.IFS(K14=0,0,K14&gt;=0,K14+L14)</f>
        <v>0</v>
      </c>
      <c r="N14" s="157" t="str">
        <f t="shared" si="3"/>
        <v/>
      </c>
      <c r="O14" s="157" t="str">
        <f t="shared" si="2"/>
        <v/>
      </c>
      <c r="P14" s="10"/>
      <c r="Q14" s="17" t="str">
        <f t="shared" ref="Q14:Q45" si="12">IFERROR(P14/(O14),"")</f>
        <v/>
      </c>
      <c r="R14" s="12">
        <f t="shared" si="5"/>
        <v>0</v>
      </c>
      <c r="S14" s="193" t="str">
        <f t="shared" si="6"/>
        <v/>
      </c>
      <c r="U14" s="183"/>
      <c r="V14" s="183"/>
      <c r="X14" s="200"/>
      <c r="Y14" s="210"/>
      <c r="Z14" s="181" t="str">
        <f t="shared" si="7"/>
        <v/>
      </c>
      <c r="AA14" s="155" t="str">
        <f t="shared" si="8"/>
        <v/>
      </c>
      <c r="AB14" s="14"/>
      <c r="AC14" s="206"/>
      <c r="AD14" s="187"/>
      <c r="AE14" s="188"/>
      <c r="AF14" s="199" t="str">
        <f t="shared" si="10"/>
        <v/>
      </c>
      <c r="AG14" s="199" t="str">
        <f t="shared" si="11"/>
        <v/>
      </c>
      <c r="AH14" s="217"/>
    </row>
    <row r="15" spans="1:36" x14ac:dyDescent="0.3">
      <c r="A15" s="19"/>
      <c r="B15" s="9"/>
      <c r="C15" s="9"/>
      <c r="D15" s="190" t="str">
        <f>IF(ISERROR(VLOOKUP(C15,KPIs!$F$91:$G$94,2,FALSE)),"",(VLOOKUP(C15,KPIs!$F$91:$G$94,2,FALSE)))</f>
        <v/>
      </c>
      <c r="E15" s="191" t="str">
        <f>IF(ISERROR(VLOOKUP(C15,KPIs!$H$91:$I$94,2,FALSE)),"",(VLOOKUP(C15,KPIs!$H$91:$I$94,2,FALSE)))</f>
        <v/>
      </c>
      <c r="F15" s="14"/>
      <c r="G15" s="10"/>
      <c r="H15" s="10"/>
      <c r="I15" s="155">
        <f t="shared" si="0"/>
        <v>0</v>
      </c>
      <c r="J15" s="12" t="str" cm="1">
        <f t="array" ref="J15">IFERROR((_xlfn.IFS(E15-I15&lt;=0,0,E15-I15&lt;=0,0,E15-I15&gt;=2,2,E15-I15&lt;2,E15-I15)),"")</f>
        <v/>
      </c>
      <c r="K15" s="12" cm="1">
        <f t="array" ref="K15">_xlfn.IFS(I15=0,0,I15&gt;=0,I15+J15)</f>
        <v>0</v>
      </c>
      <c r="L15" s="12" t="str">
        <f t="shared" si="1"/>
        <v/>
      </c>
      <c r="M15" s="12" cm="1">
        <f t="array" ref="M15">_xlfn.IFS(K15=0,0,K15&gt;=0,K15+L15)</f>
        <v>0</v>
      </c>
      <c r="N15" s="157" t="str">
        <f t="shared" si="3"/>
        <v/>
      </c>
      <c r="O15" s="157" t="str">
        <f t="shared" si="2"/>
        <v/>
      </c>
      <c r="P15" s="10"/>
      <c r="Q15" s="17" t="str">
        <f t="shared" si="12"/>
        <v/>
      </c>
      <c r="R15" s="12">
        <f t="shared" si="5"/>
        <v>0</v>
      </c>
      <c r="S15" s="193" t="str">
        <f t="shared" si="6"/>
        <v/>
      </c>
      <c r="U15" s="183"/>
      <c r="V15" s="183"/>
      <c r="X15" s="200"/>
      <c r="Y15" s="210"/>
      <c r="Z15" s="181" t="str">
        <f t="shared" si="7"/>
        <v/>
      </c>
      <c r="AA15" s="155" t="str">
        <f t="shared" si="8"/>
        <v/>
      </c>
      <c r="AB15" s="14"/>
      <c r="AC15" s="206"/>
      <c r="AD15" s="187"/>
      <c r="AE15" s="189"/>
      <c r="AF15" s="199" t="str">
        <f t="shared" si="10"/>
        <v/>
      </c>
      <c r="AG15" s="199" t="str">
        <f t="shared" si="11"/>
        <v/>
      </c>
      <c r="AH15" s="217"/>
    </row>
    <row r="16" spans="1:36" x14ac:dyDescent="0.3">
      <c r="A16" s="19"/>
      <c r="B16" s="9"/>
      <c r="C16" s="9"/>
      <c r="D16" s="190" t="str">
        <f>IF(ISERROR(VLOOKUP(C16,KPIs!$F$91:$G$94,2,FALSE)),"",(VLOOKUP(C16,KPIs!$F$91:$G$94,2,FALSE)))</f>
        <v/>
      </c>
      <c r="E16" s="191" t="str">
        <f>IF(ISERROR(VLOOKUP(C16,KPIs!$H$91:$I$94,2,FALSE)),"",(VLOOKUP(C16,KPIs!$H$91:$I$94,2,FALSE)))</f>
        <v/>
      </c>
      <c r="F16" s="14"/>
      <c r="G16" s="10"/>
      <c r="H16" s="10"/>
      <c r="I16" s="155">
        <f t="shared" si="0"/>
        <v>0</v>
      </c>
      <c r="J16" s="12" t="str" cm="1">
        <f t="array" ref="J16">IFERROR((_xlfn.IFS(E16-I16&lt;=0,0,E16-I16&lt;=0,0,E16-I16&gt;=2,2,E16-I16&lt;2,E16-I16)),"")</f>
        <v/>
      </c>
      <c r="K16" s="12" cm="1">
        <f t="array" ref="K16">_xlfn.IFS(I16=0,0,I16&gt;=0,I16+J16)</f>
        <v>0</v>
      </c>
      <c r="L16" s="12" t="str">
        <f t="shared" si="1"/>
        <v/>
      </c>
      <c r="M16" s="12" cm="1">
        <f t="array" ref="M16">_xlfn.IFS(K16=0,0,K16&gt;=0,K16+L16)</f>
        <v>0</v>
      </c>
      <c r="N16" s="157" t="str">
        <f t="shared" si="3"/>
        <v/>
      </c>
      <c r="O16" s="157" t="str">
        <f t="shared" si="2"/>
        <v/>
      </c>
      <c r="P16" s="10"/>
      <c r="Q16" s="17" t="str">
        <f t="shared" si="12"/>
        <v/>
      </c>
      <c r="R16" s="12">
        <f t="shared" si="5"/>
        <v>0</v>
      </c>
      <c r="S16" s="193" t="str">
        <f t="shared" si="6"/>
        <v/>
      </c>
      <c r="U16" s="183"/>
      <c r="V16" s="183"/>
      <c r="X16" s="200"/>
      <c r="Y16" s="210"/>
      <c r="Z16" s="181" t="str">
        <f t="shared" si="7"/>
        <v/>
      </c>
      <c r="AA16" s="155" t="str">
        <f t="shared" si="8"/>
        <v/>
      </c>
      <c r="AB16" s="14"/>
      <c r="AC16" s="206"/>
      <c r="AD16" s="187"/>
      <c r="AE16" s="188"/>
      <c r="AF16" s="199" t="str">
        <f t="shared" si="10"/>
        <v/>
      </c>
      <c r="AG16" s="199" t="str">
        <f t="shared" si="11"/>
        <v/>
      </c>
      <c r="AH16" s="217"/>
    </row>
    <row r="17" spans="1:34" x14ac:dyDescent="0.3">
      <c r="A17" s="19"/>
      <c r="B17" s="9"/>
      <c r="C17" s="9"/>
      <c r="D17" s="190" t="str">
        <f>IF(ISERROR(VLOOKUP(C17,KPIs!$F$91:$G$94,2,FALSE)),"",(VLOOKUP(C17,KPIs!$F$91:$G$94,2,FALSE)))</f>
        <v/>
      </c>
      <c r="E17" s="191" t="str">
        <f>IF(ISERROR(VLOOKUP(C17,KPIs!$H$91:$I$94,2,FALSE)),"",(VLOOKUP(C17,KPIs!$H$91:$I$94,2,FALSE)))</f>
        <v/>
      </c>
      <c r="F17" s="14"/>
      <c r="G17" s="10"/>
      <c r="H17" s="10"/>
      <c r="I17" s="155">
        <f t="shared" si="0"/>
        <v>0</v>
      </c>
      <c r="J17" s="12" t="str" cm="1">
        <f t="array" ref="J17">IFERROR((_xlfn.IFS(E17-I17&lt;=0,0,E17-I17&lt;=0,0,E17-I17&gt;=2,2,E17-I17&lt;2,E17-I17)),"")</f>
        <v/>
      </c>
      <c r="K17" s="12" cm="1">
        <f t="array" ref="K17">_xlfn.IFS(I17=0,0,I17&gt;=0,I17+J17)</f>
        <v>0</v>
      </c>
      <c r="L17" s="12" t="str">
        <f t="shared" si="1"/>
        <v/>
      </c>
      <c r="M17" s="12" cm="1">
        <f t="array" ref="M17">_xlfn.IFS(K17=0,0,K17&gt;=0,K17+L17)</f>
        <v>0</v>
      </c>
      <c r="N17" s="157" t="str">
        <f t="shared" si="3"/>
        <v/>
      </c>
      <c r="O17" s="157" t="str">
        <f t="shared" si="2"/>
        <v/>
      </c>
      <c r="P17" s="10"/>
      <c r="Q17" s="17" t="str">
        <f t="shared" si="12"/>
        <v/>
      </c>
      <c r="R17" s="12">
        <f t="shared" si="5"/>
        <v>0</v>
      </c>
      <c r="S17" s="193" t="str">
        <f t="shared" si="6"/>
        <v/>
      </c>
      <c r="U17" s="183"/>
      <c r="V17" s="183"/>
      <c r="X17" s="200"/>
      <c r="Y17" s="210"/>
      <c r="Z17" s="181" t="str">
        <f t="shared" si="7"/>
        <v/>
      </c>
      <c r="AA17" s="155" t="str">
        <f t="shared" si="8"/>
        <v/>
      </c>
      <c r="AB17" s="14"/>
      <c r="AC17" s="206"/>
      <c r="AD17" s="187"/>
      <c r="AE17" s="189"/>
      <c r="AF17" s="199" t="str">
        <f t="shared" si="10"/>
        <v/>
      </c>
      <c r="AG17" s="199" t="str">
        <f t="shared" si="11"/>
        <v/>
      </c>
      <c r="AH17" s="217"/>
    </row>
    <row r="18" spans="1:34" x14ac:dyDescent="0.3">
      <c r="A18" s="19"/>
      <c r="B18" s="9"/>
      <c r="C18" s="9"/>
      <c r="D18" s="190" t="str">
        <f>IF(ISERROR(VLOOKUP(C18,KPIs!$F$91:$G$94,2,FALSE)),"",(VLOOKUP(C18,KPIs!$F$91:$G$94,2,FALSE)))</f>
        <v/>
      </c>
      <c r="E18" s="191" t="str">
        <f>IF(ISERROR(VLOOKUP(C18,KPIs!$H$91:$I$94,2,FALSE)),"",(VLOOKUP(C18,KPIs!$H$91:$I$94,2,FALSE)))</f>
        <v/>
      </c>
      <c r="F18" s="14"/>
      <c r="G18" s="10"/>
      <c r="H18" s="10"/>
      <c r="I18" s="155">
        <f t="shared" si="0"/>
        <v>0</v>
      </c>
      <c r="J18" s="12" t="str" cm="1">
        <f t="array" ref="J18">IFERROR((_xlfn.IFS(E18-I18&lt;=0,0,E18-I18&lt;=0,0,E18-I18&gt;=2,2,E18-I18&lt;2,E18-I18)),"")</f>
        <v/>
      </c>
      <c r="K18" s="12" cm="1">
        <f t="array" ref="K18">_xlfn.IFS(I18=0,0,I18&gt;=0,I18+J18)</f>
        <v>0</v>
      </c>
      <c r="L18" s="12" t="str">
        <f t="shared" si="1"/>
        <v/>
      </c>
      <c r="M18" s="12" cm="1">
        <f t="array" ref="M18">_xlfn.IFS(K18=0,0,K18&gt;=0,K18+L18)</f>
        <v>0</v>
      </c>
      <c r="N18" s="157" t="str">
        <f t="shared" si="3"/>
        <v/>
      </c>
      <c r="O18" s="157" t="str">
        <f t="shared" si="2"/>
        <v/>
      </c>
      <c r="P18" s="10"/>
      <c r="Q18" s="17" t="str">
        <f t="shared" si="12"/>
        <v/>
      </c>
      <c r="R18" s="12">
        <f t="shared" si="5"/>
        <v>0</v>
      </c>
      <c r="S18" s="193" t="str">
        <f t="shared" si="6"/>
        <v/>
      </c>
      <c r="U18" s="183"/>
      <c r="V18" s="183"/>
      <c r="X18" s="200"/>
      <c r="Y18" s="210"/>
      <c r="Z18" s="181" t="str">
        <f t="shared" si="7"/>
        <v/>
      </c>
      <c r="AA18" s="155" t="str">
        <f t="shared" si="8"/>
        <v/>
      </c>
      <c r="AB18" s="14"/>
      <c r="AC18" s="206"/>
      <c r="AD18" s="187"/>
      <c r="AE18" s="188"/>
      <c r="AF18" s="199" t="str">
        <f t="shared" si="10"/>
        <v/>
      </c>
      <c r="AG18" s="199" t="str">
        <f t="shared" si="11"/>
        <v/>
      </c>
      <c r="AH18" s="217"/>
    </row>
    <row r="19" spans="1:34" x14ac:dyDescent="0.3">
      <c r="A19" s="19"/>
      <c r="B19" s="9"/>
      <c r="C19" s="9"/>
      <c r="D19" s="190" t="str">
        <f>IF(ISERROR(VLOOKUP(C19,KPIs!$F$91:$G$94,2,FALSE)),"",(VLOOKUP(C19,KPIs!$F$91:$G$94,2,FALSE)))</f>
        <v/>
      </c>
      <c r="E19" s="191" t="str">
        <f>IF(ISERROR(VLOOKUP(C19,KPIs!$H$91:$I$94,2,FALSE)),"",(VLOOKUP(C19,KPIs!$H$91:$I$94,2,FALSE)))</f>
        <v/>
      </c>
      <c r="F19" s="14"/>
      <c r="G19" s="10"/>
      <c r="H19" s="10"/>
      <c r="I19" s="155">
        <f t="shared" si="0"/>
        <v>0</v>
      </c>
      <c r="J19" s="12" t="str" cm="1">
        <f t="array" ref="J19">IFERROR((_xlfn.IFS(E19-I19&lt;=0,0,E19-I19&lt;=0,0,E19-I19&gt;=2,2,E19-I19&lt;2,E19-I19)),"")</f>
        <v/>
      </c>
      <c r="K19" s="12" cm="1">
        <f t="array" ref="K19">_xlfn.IFS(I19=0,0,I19&gt;=0,I19+J19)</f>
        <v>0</v>
      </c>
      <c r="L19" s="12" t="str">
        <f t="shared" si="1"/>
        <v/>
      </c>
      <c r="M19" s="12" cm="1">
        <f t="array" ref="M19">_xlfn.IFS(K19=0,0,K19&gt;=0,K19+L19)</f>
        <v>0</v>
      </c>
      <c r="N19" s="157" t="str">
        <f t="shared" si="3"/>
        <v/>
      </c>
      <c r="O19" s="157" t="str">
        <f t="shared" si="2"/>
        <v/>
      </c>
      <c r="P19" s="10"/>
      <c r="Q19" s="17" t="str">
        <f t="shared" si="12"/>
        <v/>
      </c>
      <c r="R19" s="12">
        <f t="shared" si="5"/>
        <v>0</v>
      </c>
      <c r="S19" s="193" t="str">
        <f t="shared" si="6"/>
        <v/>
      </c>
      <c r="U19" s="183"/>
      <c r="V19" s="183"/>
      <c r="X19" s="200"/>
      <c r="Y19" s="210"/>
      <c r="Z19" s="181" t="str">
        <f t="shared" si="7"/>
        <v/>
      </c>
      <c r="AA19" s="155" t="str">
        <f t="shared" si="8"/>
        <v/>
      </c>
      <c r="AB19" s="14"/>
      <c r="AC19" s="206"/>
      <c r="AD19" s="187"/>
      <c r="AE19" s="189"/>
      <c r="AF19" s="199" t="str">
        <f t="shared" si="10"/>
        <v/>
      </c>
      <c r="AG19" s="199" t="str">
        <f t="shared" si="11"/>
        <v/>
      </c>
      <c r="AH19" s="217"/>
    </row>
    <row r="20" spans="1:34" x14ac:dyDescent="0.3">
      <c r="A20" s="19"/>
      <c r="B20" s="9"/>
      <c r="C20" s="9"/>
      <c r="D20" s="190" t="str">
        <f>IF(ISERROR(VLOOKUP(C20,KPIs!$F$91:$G$94,2,FALSE)),"",(VLOOKUP(C20,KPIs!$F$91:$G$94,2,FALSE)))</f>
        <v/>
      </c>
      <c r="E20" s="191" t="str">
        <f>IF(ISERROR(VLOOKUP(C20,KPIs!$H$91:$I$94,2,FALSE)),"",(VLOOKUP(C20,KPIs!$H$91:$I$94,2,FALSE)))</f>
        <v/>
      </c>
      <c r="F20" s="14"/>
      <c r="G20" s="10"/>
      <c r="H20" s="10"/>
      <c r="I20" s="155">
        <f t="shared" si="0"/>
        <v>0</v>
      </c>
      <c r="J20" s="12" t="str" cm="1">
        <f t="array" ref="J20">IFERROR((_xlfn.IFS(E20-I20&lt;=0,0,E20-I20&lt;=0,0,E20-I20&gt;=2,2,E20-I20&lt;2,E20-I20)),"")</f>
        <v/>
      </c>
      <c r="K20" s="12" cm="1">
        <f t="array" ref="K20">_xlfn.IFS(I20=0,0,I20&gt;=0,I20+J20)</f>
        <v>0</v>
      </c>
      <c r="L20" s="12" t="str">
        <f t="shared" si="1"/>
        <v/>
      </c>
      <c r="M20" s="12" cm="1">
        <f t="array" ref="M20">_xlfn.IFS(K20=0,0,K20&gt;=0,K20+L20)</f>
        <v>0</v>
      </c>
      <c r="N20" s="157" t="str">
        <f t="shared" si="3"/>
        <v/>
      </c>
      <c r="O20" s="157" t="str">
        <f t="shared" si="2"/>
        <v/>
      </c>
      <c r="P20" s="10"/>
      <c r="Q20" s="17" t="str">
        <f t="shared" si="12"/>
        <v/>
      </c>
      <c r="R20" s="12">
        <f t="shared" si="5"/>
        <v>0</v>
      </c>
      <c r="S20" s="193" t="str">
        <f t="shared" si="6"/>
        <v/>
      </c>
      <c r="U20" s="183"/>
      <c r="V20" s="183"/>
      <c r="X20" s="200"/>
      <c r="Y20" s="210"/>
      <c r="Z20" s="181" t="str">
        <f t="shared" si="7"/>
        <v/>
      </c>
      <c r="AA20" s="155" t="str">
        <f t="shared" si="8"/>
        <v/>
      </c>
      <c r="AB20" s="14"/>
      <c r="AC20" s="206"/>
      <c r="AD20" s="187"/>
      <c r="AE20" s="188"/>
      <c r="AF20" s="199" t="str">
        <f t="shared" si="10"/>
        <v/>
      </c>
      <c r="AG20" s="199" t="str">
        <f t="shared" si="11"/>
        <v/>
      </c>
      <c r="AH20" s="217"/>
    </row>
    <row r="21" spans="1:34" x14ac:dyDescent="0.3">
      <c r="A21" s="19"/>
      <c r="B21" s="9"/>
      <c r="C21" s="9"/>
      <c r="D21" s="190" t="str">
        <f>IF(ISERROR(VLOOKUP(C21,KPIs!$F$91:$G$94,2,FALSE)),"",(VLOOKUP(C21,KPIs!$F$91:$G$94,2,FALSE)))</f>
        <v/>
      </c>
      <c r="E21" s="191" t="str">
        <f>IF(ISERROR(VLOOKUP(C21,KPIs!$H$91:$I$94,2,FALSE)),"",(VLOOKUP(C21,KPIs!$H$91:$I$94,2,FALSE)))</f>
        <v/>
      </c>
      <c r="F21" s="14"/>
      <c r="G21" s="10"/>
      <c r="H21" s="10"/>
      <c r="I21" s="155">
        <f t="shared" si="0"/>
        <v>0</v>
      </c>
      <c r="J21" s="12" t="str" cm="1">
        <f t="array" ref="J21">IFERROR((_xlfn.IFS(E21-I21&lt;=0,0,E21-I21&lt;=0,0,E21-I21&gt;=2,2,E21-I21&lt;2,E21-I21)),"")</f>
        <v/>
      </c>
      <c r="K21" s="12" cm="1">
        <f t="array" ref="K21">_xlfn.IFS(I21=0,0,I21&gt;=0,I21+J21)</f>
        <v>0</v>
      </c>
      <c r="L21" s="12" t="str">
        <f t="shared" si="1"/>
        <v/>
      </c>
      <c r="M21" s="12" cm="1">
        <f t="array" ref="M21">_xlfn.IFS(K21=0,0,K21&gt;=0,K21+L21)</f>
        <v>0</v>
      </c>
      <c r="N21" s="157" t="str">
        <f t="shared" si="3"/>
        <v/>
      </c>
      <c r="O21" s="157" t="str">
        <f t="shared" si="2"/>
        <v/>
      </c>
      <c r="P21" s="10"/>
      <c r="Q21" s="17" t="str">
        <f t="shared" si="12"/>
        <v/>
      </c>
      <c r="R21" s="12">
        <f t="shared" si="5"/>
        <v>0</v>
      </c>
      <c r="S21" s="193" t="str">
        <f t="shared" si="6"/>
        <v/>
      </c>
      <c r="U21" s="183"/>
      <c r="V21" s="183"/>
      <c r="X21" s="200"/>
      <c r="Y21" s="210"/>
      <c r="Z21" s="181" t="str">
        <f t="shared" si="7"/>
        <v/>
      </c>
      <c r="AA21" s="155" t="str">
        <f t="shared" si="8"/>
        <v/>
      </c>
      <c r="AB21" s="14"/>
      <c r="AC21" s="206"/>
      <c r="AD21" s="187"/>
      <c r="AE21" s="189"/>
      <c r="AF21" s="199" t="str">
        <f t="shared" si="10"/>
        <v/>
      </c>
      <c r="AG21" s="199" t="str">
        <f t="shared" si="11"/>
        <v/>
      </c>
      <c r="AH21" s="217"/>
    </row>
    <row r="22" spans="1:34" x14ac:dyDescent="0.3">
      <c r="A22" s="19"/>
      <c r="B22" s="9"/>
      <c r="C22" s="9"/>
      <c r="D22" s="190" t="str">
        <f>IF(ISERROR(VLOOKUP(C22,KPIs!$F$91:$G$94,2,FALSE)),"",(VLOOKUP(C22,KPIs!$F$91:$G$94,2,FALSE)))</f>
        <v/>
      </c>
      <c r="E22" s="191" t="str">
        <f>IF(ISERROR(VLOOKUP(C22,KPIs!$H$91:$I$94,2,FALSE)),"",(VLOOKUP(C22,KPIs!$H$91:$I$94,2,FALSE)))</f>
        <v/>
      </c>
      <c r="F22" s="14"/>
      <c r="G22" s="10"/>
      <c r="H22" s="10"/>
      <c r="I22" s="155">
        <f t="shared" si="0"/>
        <v>0</v>
      </c>
      <c r="J22" s="12" t="str" cm="1">
        <f t="array" ref="J22">IFERROR((_xlfn.IFS(E22-I22&lt;=0,0,E22-I22&lt;=0,0,E22-I22&gt;=2,2,E22-I22&lt;2,E22-I22)),"")</f>
        <v/>
      </c>
      <c r="K22" s="12" cm="1">
        <f t="array" ref="K22">_xlfn.IFS(I22=0,0,I22&gt;=0,I22+J22)</f>
        <v>0</v>
      </c>
      <c r="L22" s="12" t="str">
        <f t="shared" si="1"/>
        <v/>
      </c>
      <c r="M22" s="12" cm="1">
        <f t="array" ref="M22">_xlfn.IFS(K22=0,0,K22&gt;=0,K22+L22)</f>
        <v>0</v>
      </c>
      <c r="N22" s="157" t="str">
        <f t="shared" si="3"/>
        <v/>
      </c>
      <c r="O22" s="157" t="str">
        <f t="shared" si="2"/>
        <v/>
      </c>
      <c r="P22" s="10"/>
      <c r="Q22" s="17" t="str">
        <f t="shared" si="12"/>
        <v/>
      </c>
      <c r="R22" s="12">
        <f t="shared" si="5"/>
        <v>0</v>
      </c>
      <c r="S22" s="193" t="str">
        <f t="shared" si="6"/>
        <v/>
      </c>
      <c r="U22" s="183"/>
      <c r="V22" s="183"/>
      <c r="X22" s="200"/>
      <c r="Y22" s="210"/>
      <c r="Z22" s="181" t="str">
        <f t="shared" si="7"/>
        <v/>
      </c>
      <c r="AA22" s="155" t="str">
        <f t="shared" si="8"/>
        <v/>
      </c>
      <c r="AB22" s="14"/>
      <c r="AC22" s="206"/>
      <c r="AD22" s="187"/>
      <c r="AE22" s="188"/>
      <c r="AF22" s="199" t="str">
        <f t="shared" si="10"/>
        <v/>
      </c>
      <c r="AG22" s="199" t="str">
        <f t="shared" si="11"/>
        <v/>
      </c>
      <c r="AH22" s="217"/>
    </row>
    <row r="23" spans="1:34" x14ac:dyDescent="0.3">
      <c r="A23" s="19"/>
      <c r="B23" s="9"/>
      <c r="C23" s="9"/>
      <c r="D23" s="190" t="str">
        <f>IF(ISERROR(VLOOKUP(C23,KPIs!$F$91:$G$94,2,FALSE)),"",(VLOOKUP(C23,KPIs!$F$91:$G$94,2,FALSE)))</f>
        <v/>
      </c>
      <c r="E23" s="191" t="str">
        <f>IF(ISERROR(VLOOKUP(C23,KPIs!$H$91:$I$94,2,FALSE)),"",(VLOOKUP(C23,KPIs!$H$91:$I$94,2,FALSE)))</f>
        <v/>
      </c>
      <c r="F23" s="14"/>
      <c r="G23" s="10"/>
      <c r="H23" s="10"/>
      <c r="I23" s="155">
        <f t="shared" si="0"/>
        <v>0</v>
      </c>
      <c r="J23" s="12" t="str" cm="1">
        <f t="array" ref="J23">IFERROR((_xlfn.IFS(E23-I23&lt;=0,0,E23-I23&lt;=0,0,E23-I23&gt;=2,2,E23-I23&lt;2,E23-I23)),"")</f>
        <v/>
      </c>
      <c r="K23" s="12" cm="1">
        <f t="array" ref="K23">_xlfn.IFS(I23=0,0,I23&gt;=0,I23+J23)</f>
        <v>0</v>
      </c>
      <c r="L23" s="12" t="str">
        <f t="shared" si="1"/>
        <v/>
      </c>
      <c r="M23" s="12" cm="1">
        <f t="array" ref="M23">_xlfn.IFS(K23=0,0,K23&gt;=0,K23+L23)</f>
        <v>0</v>
      </c>
      <c r="N23" s="157" t="str">
        <f t="shared" si="3"/>
        <v/>
      </c>
      <c r="O23" s="157" t="str">
        <f t="shared" si="2"/>
        <v/>
      </c>
      <c r="P23" s="10"/>
      <c r="Q23" s="17" t="str">
        <f t="shared" si="12"/>
        <v/>
      </c>
      <c r="R23" s="12">
        <f t="shared" si="5"/>
        <v>0</v>
      </c>
      <c r="S23" s="193" t="str">
        <f t="shared" si="6"/>
        <v/>
      </c>
      <c r="U23" s="183"/>
      <c r="V23" s="183"/>
      <c r="X23" s="200"/>
      <c r="Y23" s="210"/>
      <c r="Z23" s="181" t="str">
        <f t="shared" si="7"/>
        <v/>
      </c>
      <c r="AA23" s="155" t="str">
        <f t="shared" si="8"/>
        <v/>
      </c>
      <c r="AB23" s="14"/>
      <c r="AC23" s="206"/>
      <c r="AD23" s="187"/>
      <c r="AE23" s="189"/>
      <c r="AF23" s="199" t="str">
        <f t="shared" si="10"/>
        <v/>
      </c>
      <c r="AG23" s="199" t="str">
        <f t="shared" si="11"/>
        <v/>
      </c>
      <c r="AH23" s="217"/>
    </row>
    <row r="24" spans="1:34" x14ac:dyDescent="0.3">
      <c r="A24" s="19"/>
      <c r="B24" s="9"/>
      <c r="C24" s="9"/>
      <c r="D24" s="190" t="str">
        <f>IF(ISERROR(VLOOKUP(C24,KPIs!$F$91:$G$94,2,FALSE)),"",(VLOOKUP(C24,KPIs!$F$91:$G$94,2,FALSE)))</f>
        <v/>
      </c>
      <c r="E24" s="191" t="str">
        <f>IF(ISERROR(VLOOKUP(C24,KPIs!$H$91:$I$94,2,FALSE)),"",(VLOOKUP(C24,KPIs!$H$91:$I$94,2,FALSE)))</f>
        <v/>
      </c>
      <c r="F24" s="14"/>
      <c r="G24" s="10"/>
      <c r="H24" s="10"/>
      <c r="I24" s="155">
        <f t="shared" si="0"/>
        <v>0</v>
      </c>
      <c r="J24" s="12" t="str" cm="1">
        <f t="array" ref="J24">IFERROR((_xlfn.IFS(E24-I24&lt;=0,0,E24-I24&lt;=0,0,E24-I24&gt;=2,2,E24-I24&lt;2,E24-I24)),"")</f>
        <v/>
      </c>
      <c r="K24" s="12" cm="1">
        <f t="array" ref="K24">_xlfn.IFS(I24=0,0,I24&gt;=0,I24+J24)</f>
        <v>0</v>
      </c>
      <c r="L24" s="12" t="str">
        <f t="shared" si="1"/>
        <v/>
      </c>
      <c r="M24" s="12" cm="1">
        <f t="array" ref="M24">_xlfn.IFS(K24=0,0,K24&gt;=0,K24+L24)</f>
        <v>0</v>
      </c>
      <c r="N24" s="157" t="str">
        <f t="shared" si="3"/>
        <v/>
      </c>
      <c r="O24" s="157" t="str">
        <f t="shared" si="2"/>
        <v/>
      </c>
      <c r="P24" s="10"/>
      <c r="Q24" s="17" t="str">
        <f t="shared" si="12"/>
        <v/>
      </c>
      <c r="R24" s="12">
        <f t="shared" si="5"/>
        <v>0</v>
      </c>
      <c r="S24" s="193" t="str">
        <f t="shared" si="6"/>
        <v/>
      </c>
      <c r="U24" s="183"/>
      <c r="V24" s="183"/>
      <c r="X24" s="200"/>
      <c r="Y24" s="210"/>
      <c r="Z24" s="181" t="str">
        <f t="shared" si="7"/>
        <v/>
      </c>
      <c r="AA24" s="155" t="str">
        <f t="shared" si="8"/>
        <v/>
      </c>
      <c r="AB24" s="14"/>
      <c r="AC24" s="206"/>
      <c r="AD24" s="187"/>
      <c r="AE24" s="188"/>
      <c r="AF24" s="199" t="str">
        <f t="shared" si="10"/>
        <v/>
      </c>
      <c r="AG24" s="199" t="str">
        <f t="shared" si="11"/>
        <v/>
      </c>
      <c r="AH24" s="217"/>
    </row>
    <row r="25" spans="1:34" x14ac:dyDescent="0.3">
      <c r="A25" s="19"/>
      <c r="B25" s="9"/>
      <c r="C25" s="9"/>
      <c r="D25" s="190" t="str">
        <f>IF(ISERROR(VLOOKUP(C25,KPIs!$F$91:$G$94,2,FALSE)),"",(VLOOKUP(C25,KPIs!$F$91:$G$94,2,FALSE)))</f>
        <v/>
      </c>
      <c r="E25" s="191" t="str">
        <f>IF(ISERROR(VLOOKUP(C25,KPIs!$H$91:$I$94,2,FALSE)),"",(VLOOKUP(C25,KPIs!$H$91:$I$94,2,FALSE)))</f>
        <v/>
      </c>
      <c r="F25" s="14"/>
      <c r="G25" s="10"/>
      <c r="H25" s="10"/>
      <c r="I25" s="155">
        <f t="shared" si="0"/>
        <v>0</v>
      </c>
      <c r="J25" s="12" t="str" cm="1">
        <f t="array" ref="J25">IFERROR((_xlfn.IFS(E25-I25&lt;=0,0,E25-I25&lt;=0,0,E25-I25&gt;=2,2,E25-I25&lt;2,E25-I25)),"")</f>
        <v/>
      </c>
      <c r="K25" s="12" cm="1">
        <f t="array" ref="K25">_xlfn.IFS(I25=0,0,I25&gt;=0,I25+J25)</f>
        <v>0</v>
      </c>
      <c r="L25" s="12" t="str">
        <f t="shared" si="1"/>
        <v/>
      </c>
      <c r="M25" s="12" cm="1">
        <f t="array" ref="M25">_xlfn.IFS(K25=0,0,K25&gt;=0,K25+L25)</f>
        <v>0</v>
      </c>
      <c r="N25" s="157" t="str">
        <f t="shared" si="3"/>
        <v/>
      </c>
      <c r="O25" s="157" t="str">
        <f t="shared" si="2"/>
        <v/>
      </c>
      <c r="P25" s="10"/>
      <c r="Q25" s="17" t="str">
        <f t="shared" si="12"/>
        <v/>
      </c>
      <c r="R25" s="12">
        <f t="shared" si="5"/>
        <v>0</v>
      </c>
      <c r="S25" s="193" t="str">
        <f t="shared" si="6"/>
        <v/>
      </c>
      <c r="U25" s="183"/>
      <c r="V25" s="183"/>
      <c r="X25" s="200"/>
      <c r="Y25" s="210"/>
      <c r="Z25" s="181" t="str">
        <f t="shared" si="7"/>
        <v/>
      </c>
      <c r="AA25" s="155" t="str">
        <f t="shared" si="8"/>
        <v/>
      </c>
      <c r="AB25" s="14"/>
      <c r="AC25" s="206"/>
      <c r="AD25" s="187"/>
      <c r="AE25" s="189"/>
      <c r="AF25" s="199" t="str">
        <f t="shared" si="10"/>
        <v/>
      </c>
      <c r="AG25" s="199" t="str">
        <f t="shared" si="11"/>
        <v/>
      </c>
      <c r="AH25" s="217"/>
    </row>
    <row r="26" spans="1:34" x14ac:dyDescent="0.3">
      <c r="A26" s="19"/>
      <c r="B26" s="9"/>
      <c r="C26" s="9"/>
      <c r="D26" s="190" t="str">
        <f>IF(ISERROR(VLOOKUP(C26,KPIs!$F$91:$G$94,2,FALSE)),"",(VLOOKUP(C26,KPIs!$F$91:$G$94,2,FALSE)))</f>
        <v/>
      </c>
      <c r="E26" s="191" t="str">
        <f>IF(ISERROR(VLOOKUP(C26,KPIs!$H$91:$I$94,2,FALSE)),"",(VLOOKUP(C26,KPIs!$H$91:$I$94,2,FALSE)))</f>
        <v/>
      </c>
      <c r="F26" s="14"/>
      <c r="G26" s="10"/>
      <c r="H26" s="10"/>
      <c r="I26" s="155">
        <f t="shared" si="0"/>
        <v>0</v>
      </c>
      <c r="J26" s="12" t="str" cm="1">
        <f t="array" ref="J26">IFERROR((_xlfn.IFS(E26-I26&lt;=0,0,E26-I26&lt;=0,0,E26-I26&gt;=2,2,E26-I26&lt;2,E26-I26)),"")</f>
        <v/>
      </c>
      <c r="K26" s="12" cm="1">
        <f t="array" ref="K26">_xlfn.IFS(I26=0,0,I26&gt;=0,I26+J26)</f>
        <v>0</v>
      </c>
      <c r="L26" s="12" t="str">
        <f t="shared" si="1"/>
        <v/>
      </c>
      <c r="M26" s="12" cm="1">
        <f t="array" ref="M26">_xlfn.IFS(K26=0,0,K26&gt;=0,K26+L26)</f>
        <v>0</v>
      </c>
      <c r="N26" s="157" t="str">
        <f t="shared" si="3"/>
        <v/>
      </c>
      <c r="O26" s="157" t="str">
        <f t="shared" si="2"/>
        <v/>
      </c>
      <c r="P26" s="10"/>
      <c r="Q26" s="17" t="str">
        <f t="shared" si="12"/>
        <v/>
      </c>
      <c r="R26" s="12">
        <f t="shared" si="5"/>
        <v>0</v>
      </c>
      <c r="S26" s="193" t="str">
        <f t="shared" si="6"/>
        <v/>
      </c>
      <c r="U26" s="183"/>
      <c r="V26" s="183"/>
      <c r="X26" s="200"/>
      <c r="Y26" s="210"/>
      <c r="Z26" s="181" t="str">
        <f t="shared" si="7"/>
        <v/>
      </c>
      <c r="AA26" s="155" t="str">
        <f t="shared" si="8"/>
        <v/>
      </c>
      <c r="AB26" s="14"/>
      <c r="AC26" s="206"/>
      <c r="AD26" s="187"/>
      <c r="AE26" s="188"/>
      <c r="AF26" s="199" t="str">
        <f t="shared" si="10"/>
        <v/>
      </c>
      <c r="AG26" s="199" t="str">
        <f t="shared" si="11"/>
        <v/>
      </c>
      <c r="AH26" s="217"/>
    </row>
    <row r="27" spans="1:34" x14ac:dyDescent="0.3">
      <c r="A27" s="19"/>
      <c r="B27" s="9"/>
      <c r="C27" s="9"/>
      <c r="D27" s="190" t="str">
        <f>IF(ISERROR(VLOOKUP(C27,KPIs!$F$91:$G$94,2,FALSE)),"",(VLOOKUP(C27,KPIs!$F$91:$G$94,2,FALSE)))</f>
        <v/>
      </c>
      <c r="E27" s="191" t="str">
        <f>IF(ISERROR(VLOOKUP(C27,KPIs!$H$91:$I$94,2,FALSE)),"",(VLOOKUP(C27,KPIs!$H$91:$I$94,2,FALSE)))</f>
        <v/>
      </c>
      <c r="F27" s="14"/>
      <c r="G27" s="10"/>
      <c r="H27" s="10"/>
      <c r="I27" s="155">
        <f t="shared" si="0"/>
        <v>0</v>
      </c>
      <c r="J27" s="12" t="str" cm="1">
        <f t="array" ref="J27">IFERROR((_xlfn.IFS(E27-I27&lt;=0,0,E27-I27&lt;=0,0,E27-I27&gt;=2,2,E27-I27&lt;2,E27-I27)),"")</f>
        <v/>
      </c>
      <c r="K27" s="12" cm="1">
        <f t="array" ref="K27">_xlfn.IFS(I27=0,0,I27&gt;=0,I27+J27)</f>
        <v>0</v>
      </c>
      <c r="L27" s="12" t="str">
        <f t="shared" si="1"/>
        <v/>
      </c>
      <c r="M27" s="12" cm="1">
        <f t="array" ref="M27">_xlfn.IFS(K27=0,0,K27&gt;=0,K27+L27)</f>
        <v>0</v>
      </c>
      <c r="N27" s="157" t="str">
        <f t="shared" si="3"/>
        <v/>
      </c>
      <c r="O27" s="157" t="str">
        <f t="shared" si="2"/>
        <v/>
      </c>
      <c r="P27" s="10"/>
      <c r="Q27" s="17" t="str">
        <f t="shared" si="12"/>
        <v/>
      </c>
      <c r="R27" s="12">
        <f t="shared" si="5"/>
        <v>0</v>
      </c>
      <c r="S27" s="193" t="str">
        <f t="shared" si="6"/>
        <v/>
      </c>
      <c r="U27" s="183"/>
      <c r="V27" s="183"/>
      <c r="X27" s="200"/>
      <c r="Y27" s="210"/>
      <c r="Z27" s="181" t="str">
        <f t="shared" si="7"/>
        <v/>
      </c>
      <c r="AA27" s="155" t="str">
        <f t="shared" si="8"/>
        <v/>
      </c>
      <c r="AB27" s="14"/>
      <c r="AC27" s="206"/>
      <c r="AD27" s="187"/>
      <c r="AE27" s="189"/>
      <c r="AF27" s="199" t="str">
        <f t="shared" si="10"/>
        <v/>
      </c>
      <c r="AG27" s="199" t="str">
        <f t="shared" si="11"/>
        <v/>
      </c>
      <c r="AH27" s="217"/>
    </row>
    <row r="28" spans="1:34" x14ac:dyDescent="0.3">
      <c r="A28" s="19"/>
      <c r="B28" s="9"/>
      <c r="C28" s="9"/>
      <c r="D28" s="190" t="str">
        <f>IF(ISERROR(VLOOKUP(C28,KPIs!$F$91:$G$94,2,FALSE)),"",(VLOOKUP(C28,KPIs!$F$91:$G$94,2,FALSE)))</f>
        <v/>
      </c>
      <c r="E28" s="191" t="str">
        <f>IF(ISERROR(VLOOKUP(C28,KPIs!$H$91:$I$94,2,FALSE)),"",(VLOOKUP(C28,KPIs!$H$91:$I$94,2,FALSE)))</f>
        <v/>
      </c>
      <c r="F28" s="14"/>
      <c r="G28" s="10"/>
      <c r="H28" s="10"/>
      <c r="I28" s="155">
        <f t="shared" si="0"/>
        <v>0</v>
      </c>
      <c r="J28" s="12" t="str" cm="1">
        <f t="array" ref="J28">IFERROR((_xlfn.IFS(E28-I28&lt;=0,0,E28-I28&lt;=0,0,E28-I28&gt;=2,2,E28-I28&lt;2,E28-I28)),"")</f>
        <v/>
      </c>
      <c r="K28" s="12" cm="1">
        <f t="array" ref="K28">_xlfn.IFS(I28=0,0,I28&gt;=0,I28+J28)</f>
        <v>0</v>
      </c>
      <c r="L28" s="12" t="str">
        <f t="shared" si="1"/>
        <v/>
      </c>
      <c r="M28" s="12" cm="1">
        <f t="array" ref="M28">_xlfn.IFS(K28=0,0,K28&gt;=0,K28+L28)</f>
        <v>0</v>
      </c>
      <c r="N28" s="157" t="str">
        <f t="shared" si="3"/>
        <v/>
      </c>
      <c r="O28" s="157" t="str">
        <f t="shared" si="2"/>
        <v/>
      </c>
      <c r="P28" s="10"/>
      <c r="Q28" s="17" t="str">
        <f t="shared" si="12"/>
        <v/>
      </c>
      <c r="R28" s="12">
        <f t="shared" si="5"/>
        <v>0</v>
      </c>
      <c r="S28" s="193" t="str">
        <f t="shared" si="6"/>
        <v/>
      </c>
      <c r="U28" s="183"/>
      <c r="V28" s="183"/>
      <c r="X28" s="200"/>
      <c r="Y28" s="210"/>
      <c r="Z28" s="181" t="str">
        <f t="shared" si="7"/>
        <v/>
      </c>
      <c r="AA28" s="155" t="str">
        <f t="shared" si="8"/>
        <v/>
      </c>
      <c r="AB28" s="14"/>
      <c r="AC28" s="206"/>
      <c r="AD28" s="187"/>
      <c r="AE28" s="188"/>
      <c r="AF28" s="199" t="str">
        <f t="shared" si="10"/>
        <v/>
      </c>
      <c r="AG28" s="199" t="str">
        <f t="shared" si="11"/>
        <v/>
      </c>
      <c r="AH28" s="217"/>
    </row>
    <row r="29" spans="1:34" x14ac:dyDescent="0.3">
      <c r="A29" s="19"/>
      <c r="B29" s="9"/>
      <c r="C29" s="9"/>
      <c r="D29" s="190" t="str">
        <f>IF(ISERROR(VLOOKUP(C29,KPIs!$F$91:$G$94,2,FALSE)),"",(VLOOKUP(C29,KPIs!$F$91:$G$94,2,FALSE)))</f>
        <v/>
      </c>
      <c r="E29" s="191" t="str">
        <f>IF(ISERROR(VLOOKUP(C29,KPIs!$H$91:$I$94,2,FALSE)),"",(VLOOKUP(C29,KPIs!$H$91:$I$94,2,FALSE)))</f>
        <v/>
      </c>
      <c r="F29" s="14"/>
      <c r="G29" s="10"/>
      <c r="H29" s="10"/>
      <c r="I29" s="155">
        <f t="shared" si="0"/>
        <v>0</v>
      </c>
      <c r="J29" s="12" t="str" cm="1">
        <f t="array" ref="J29">IFERROR((_xlfn.IFS(E29-I29&lt;=0,0,E29-I29&lt;=0,0,E29-I29&gt;=2,2,E29-I29&lt;2,E29-I29)),"")</f>
        <v/>
      </c>
      <c r="K29" s="12" cm="1">
        <f t="array" ref="K29">_xlfn.IFS(I29=0,0,I29&gt;=0,I29+J29)</f>
        <v>0</v>
      </c>
      <c r="L29" s="12" t="str">
        <f t="shared" si="1"/>
        <v/>
      </c>
      <c r="M29" s="12" cm="1">
        <f t="array" ref="M29">_xlfn.IFS(K29=0,0,K29&gt;=0,K29+L29)</f>
        <v>0</v>
      </c>
      <c r="N29" s="157" t="str">
        <f t="shared" si="3"/>
        <v/>
      </c>
      <c r="O29" s="157" t="str">
        <f t="shared" si="2"/>
        <v/>
      </c>
      <c r="P29" s="10"/>
      <c r="Q29" s="17" t="str">
        <f t="shared" si="12"/>
        <v/>
      </c>
      <c r="R29" s="12">
        <f t="shared" si="5"/>
        <v>0</v>
      </c>
      <c r="S29" s="193" t="str">
        <f t="shared" si="6"/>
        <v/>
      </c>
      <c r="U29" s="183"/>
      <c r="V29" s="183"/>
      <c r="X29" s="200"/>
      <c r="Y29" s="210"/>
      <c r="Z29" s="181" t="str">
        <f t="shared" si="7"/>
        <v/>
      </c>
      <c r="AA29" s="155" t="str">
        <f t="shared" si="8"/>
        <v/>
      </c>
      <c r="AB29" s="14"/>
      <c r="AC29" s="206"/>
      <c r="AD29" s="187"/>
      <c r="AE29" s="189"/>
      <c r="AF29" s="199" t="str">
        <f t="shared" si="10"/>
        <v/>
      </c>
      <c r="AG29" s="199" t="str">
        <f t="shared" si="11"/>
        <v/>
      </c>
      <c r="AH29" s="217"/>
    </row>
    <row r="30" spans="1:34" x14ac:dyDescent="0.3">
      <c r="A30" s="19"/>
      <c r="B30" s="9"/>
      <c r="C30" s="9"/>
      <c r="D30" s="190" t="str">
        <f>IF(ISERROR(VLOOKUP(C30,KPIs!$F$91:$G$94,2,FALSE)),"",(VLOOKUP(C30,KPIs!$F$91:$G$94,2,FALSE)))</f>
        <v/>
      </c>
      <c r="E30" s="191" t="str">
        <f>IF(ISERROR(VLOOKUP(C30,KPIs!$H$91:$I$94,2,FALSE)),"",(VLOOKUP(C30,KPIs!$H$91:$I$94,2,FALSE)))</f>
        <v/>
      </c>
      <c r="F30" s="14"/>
      <c r="G30" s="10"/>
      <c r="H30" s="10"/>
      <c r="I30" s="155">
        <f t="shared" si="0"/>
        <v>0</v>
      </c>
      <c r="J30" s="12" t="str" cm="1">
        <f t="array" ref="J30">IFERROR((_xlfn.IFS(E30-I30&lt;=0,0,E30-I30&lt;=0,0,E30-I30&gt;=2,2,E30-I30&lt;2,E30-I30)),"")</f>
        <v/>
      </c>
      <c r="K30" s="12" cm="1">
        <f t="array" ref="K30">_xlfn.IFS(I30=0,0,I30&gt;=0,I30+J30)</f>
        <v>0</v>
      </c>
      <c r="L30" s="12" t="str">
        <f t="shared" si="1"/>
        <v/>
      </c>
      <c r="M30" s="12" cm="1">
        <f t="array" ref="M30">_xlfn.IFS(K30=0,0,K30&gt;=0,K30+L30)</f>
        <v>0</v>
      </c>
      <c r="N30" s="157" t="str">
        <f t="shared" si="3"/>
        <v/>
      </c>
      <c r="O30" s="157" t="str">
        <f t="shared" si="2"/>
        <v/>
      </c>
      <c r="P30" s="10"/>
      <c r="Q30" s="17" t="str">
        <f t="shared" si="12"/>
        <v/>
      </c>
      <c r="R30" s="12">
        <f t="shared" si="5"/>
        <v>0</v>
      </c>
      <c r="S30" s="193" t="str">
        <f t="shared" si="6"/>
        <v/>
      </c>
      <c r="U30" s="183"/>
      <c r="V30" s="183"/>
      <c r="X30" s="200"/>
      <c r="Y30" s="210"/>
      <c r="Z30" s="181" t="str">
        <f t="shared" si="7"/>
        <v/>
      </c>
      <c r="AA30" s="155" t="str">
        <f t="shared" si="8"/>
        <v/>
      </c>
      <c r="AB30" s="14"/>
      <c r="AC30" s="206"/>
      <c r="AD30" s="187"/>
      <c r="AE30" s="188"/>
      <c r="AF30" s="199" t="str">
        <f t="shared" si="10"/>
        <v/>
      </c>
      <c r="AG30" s="199" t="str">
        <f t="shared" si="11"/>
        <v/>
      </c>
      <c r="AH30" s="217"/>
    </row>
    <row r="31" spans="1:34" x14ac:dyDescent="0.3">
      <c r="A31" s="19"/>
      <c r="B31" s="9"/>
      <c r="C31" s="9"/>
      <c r="D31" s="190" t="str">
        <f>IF(ISERROR(VLOOKUP(C31,KPIs!$F$91:$G$94,2,FALSE)),"",(VLOOKUP(C31,KPIs!$F$91:$G$94,2,FALSE)))</f>
        <v/>
      </c>
      <c r="E31" s="191" t="str">
        <f>IF(ISERROR(VLOOKUP(C31,KPIs!$H$91:$I$94,2,FALSE)),"",(VLOOKUP(C31,KPIs!$H$91:$I$94,2,FALSE)))</f>
        <v/>
      </c>
      <c r="F31" s="14"/>
      <c r="G31" s="10"/>
      <c r="H31" s="10"/>
      <c r="I31" s="155">
        <f t="shared" si="0"/>
        <v>0</v>
      </c>
      <c r="J31" s="12" t="str" cm="1">
        <f t="array" ref="J31">IFERROR((_xlfn.IFS(E31-I31&lt;=0,0,E31-I31&lt;=0,0,E31-I31&gt;=2,2,E31-I31&lt;2,E31-I31)),"")</f>
        <v/>
      </c>
      <c r="K31" s="12" cm="1">
        <f t="array" ref="K31">_xlfn.IFS(I31=0,0,I31&gt;=0,I31+J31)</f>
        <v>0</v>
      </c>
      <c r="L31" s="12" t="str">
        <f t="shared" si="1"/>
        <v/>
      </c>
      <c r="M31" s="12" cm="1">
        <f t="array" ref="M31">_xlfn.IFS(K31=0,0,K31&gt;=0,K31+L31)</f>
        <v>0</v>
      </c>
      <c r="N31" s="157" t="str">
        <f t="shared" si="3"/>
        <v/>
      </c>
      <c r="O31" s="157" t="str">
        <f t="shared" si="2"/>
        <v/>
      </c>
      <c r="P31" s="10"/>
      <c r="Q31" s="17" t="str">
        <f t="shared" si="12"/>
        <v/>
      </c>
      <c r="R31" s="12">
        <f t="shared" si="5"/>
        <v>0</v>
      </c>
      <c r="S31" s="193" t="str">
        <f t="shared" si="6"/>
        <v/>
      </c>
      <c r="U31" s="183"/>
      <c r="V31" s="183"/>
      <c r="X31" s="200"/>
      <c r="Y31" s="210"/>
      <c r="Z31" s="181" t="str">
        <f t="shared" si="7"/>
        <v/>
      </c>
      <c r="AA31" s="155" t="str">
        <f t="shared" si="8"/>
        <v/>
      </c>
      <c r="AB31" s="14"/>
      <c r="AC31" s="206"/>
      <c r="AD31" s="187"/>
      <c r="AE31" s="189"/>
      <c r="AF31" s="199" t="str">
        <f t="shared" si="10"/>
        <v/>
      </c>
      <c r="AG31" s="199" t="str">
        <f t="shared" si="11"/>
        <v/>
      </c>
      <c r="AH31" s="217"/>
    </row>
    <row r="32" spans="1:34" x14ac:dyDescent="0.3">
      <c r="A32" s="19"/>
      <c r="B32" s="9"/>
      <c r="C32" s="9"/>
      <c r="D32" s="190" t="str">
        <f>IF(ISERROR(VLOOKUP(C32,KPIs!$F$91:$G$94,2,FALSE)),"",(VLOOKUP(C32,KPIs!$F$91:$G$94,2,FALSE)))</f>
        <v/>
      </c>
      <c r="E32" s="191" t="str">
        <f>IF(ISERROR(VLOOKUP(C32,KPIs!$H$91:$I$94,2,FALSE)),"",(VLOOKUP(C32,KPIs!$H$91:$I$94,2,FALSE)))</f>
        <v/>
      </c>
      <c r="F32" s="14"/>
      <c r="G32" s="10"/>
      <c r="H32" s="10"/>
      <c r="I32" s="155">
        <f t="shared" si="0"/>
        <v>0</v>
      </c>
      <c r="J32" s="12" t="str" cm="1">
        <f t="array" ref="J32">IFERROR((_xlfn.IFS(E32-I32&lt;=0,0,E32-I32&lt;=0,0,E32-I32&gt;=2,2,E32-I32&lt;2,E32-I32)),"")</f>
        <v/>
      </c>
      <c r="K32" s="12" cm="1">
        <f t="array" ref="K32">_xlfn.IFS(I32=0,0,I32&gt;=0,I32+J32)</f>
        <v>0</v>
      </c>
      <c r="L32" s="12" t="str">
        <f t="shared" si="1"/>
        <v/>
      </c>
      <c r="M32" s="12" cm="1">
        <f t="array" ref="M32">_xlfn.IFS(K32=0,0,K32&gt;=0,K32+L32)</f>
        <v>0</v>
      </c>
      <c r="N32" s="157" t="str">
        <f t="shared" si="3"/>
        <v/>
      </c>
      <c r="O32" s="157" t="str">
        <f t="shared" si="2"/>
        <v/>
      </c>
      <c r="P32" s="10"/>
      <c r="Q32" s="17" t="str">
        <f t="shared" si="12"/>
        <v/>
      </c>
      <c r="R32" s="12">
        <f t="shared" si="5"/>
        <v>0</v>
      </c>
      <c r="S32" s="193" t="str">
        <f t="shared" si="6"/>
        <v/>
      </c>
      <c r="U32" s="183"/>
      <c r="V32" s="183"/>
      <c r="X32" s="200"/>
      <c r="Y32" s="210"/>
      <c r="Z32" s="181" t="str">
        <f t="shared" si="7"/>
        <v/>
      </c>
      <c r="AA32" s="155" t="str">
        <f t="shared" si="8"/>
        <v/>
      </c>
      <c r="AB32" s="14"/>
      <c r="AC32" s="206"/>
      <c r="AD32" s="187"/>
      <c r="AE32" s="188"/>
      <c r="AF32" s="199" t="str">
        <f t="shared" si="10"/>
        <v/>
      </c>
      <c r="AG32" s="199" t="str">
        <f t="shared" si="11"/>
        <v/>
      </c>
      <c r="AH32" s="217"/>
    </row>
    <row r="33" spans="1:34" x14ac:dyDescent="0.3">
      <c r="A33" s="19"/>
      <c r="B33" s="9"/>
      <c r="C33" s="9"/>
      <c r="D33" s="190" t="str">
        <f>IF(ISERROR(VLOOKUP(C33,KPIs!$F$91:$G$94,2,FALSE)),"",(VLOOKUP(C33,KPIs!$F$91:$G$94,2,FALSE)))</f>
        <v/>
      </c>
      <c r="E33" s="191" t="str">
        <f>IF(ISERROR(VLOOKUP(C33,KPIs!$H$91:$I$94,2,FALSE)),"",(VLOOKUP(C33,KPIs!$H$91:$I$94,2,FALSE)))</f>
        <v/>
      </c>
      <c r="F33" s="14"/>
      <c r="G33" s="10"/>
      <c r="H33" s="10"/>
      <c r="I33" s="155">
        <f t="shared" si="0"/>
        <v>0</v>
      </c>
      <c r="J33" s="12" t="str" cm="1">
        <f t="array" ref="J33">IFERROR((_xlfn.IFS(E33-I33&lt;=0,0,E33-I33&lt;=0,0,E33-I33&gt;=2,2,E33-I33&lt;2,E33-I33)),"")</f>
        <v/>
      </c>
      <c r="K33" s="12" cm="1">
        <f t="array" ref="K33">_xlfn.IFS(I33=0,0,I33&gt;=0,I33+J33)</f>
        <v>0</v>
      </c>
      <c r="L33" s="12" t="str">
        <f t="shared" si="1"/>
        <v/>
      </c>
      <c r="M33" s="12" cm="1">
        <f t="array" ref="M33">_xlfn.IFS(K33=0,0,K33&gt;=0,K33+L33)</f>
        <v>0</v>
      </c>
      <c r="N33" s="157" t="str">
        <f t="shared" si="3"/>
        <v/>
      </c>
      <c r="O33" s="157" t="str">
        <f t="shared" si="2"/>
        <v/>
      </c>
      <c r="P33" s="10"/>
      <c r="Q33" s="17" t="str">
        <f t="shared" si="12"/>
        <v/>
      </c>
      <c r="R33" s="12">
        <f t="shared" si="5"/>
        <v>0</v>
      </c>
      <c r="S33" s="193" t="str">
        <f t="shared" si="6"/>
        <v/>
      </c>
      <c r="U33" s="183"/>
      <c r="V33" s="183"/>
      <c r="X33" s="200"/>
      <c r="Y33" s="210"/>
      <c r="Z33" s="181" t="str">
        <f t="shared" si="7"/>
        <v/>
      </c>
      <c r="AA33" s="155" t="str">
        <f t="shared" si="8"/>
        <v/>
      </c>
      <c r="AB33" s="14"/>
      <c r="AC33" s="206"/>
      <c r="AD33" s="187"/>
      <c r="AE33" s="189"/>
      <c r="AF33" s="199" t="str">
        <f t="shared" si="10"/>
        <v/>
      </c>
      <c r="AG33" s="199" t="str">
        <f t="shared" si="11"/>
        <v/>
      </c>
      <c r="AH33" s="217"/>
    </row>
    <row r="34" spans="1:34" x14ac:dyDescent="0.3">
      <c r="A34" s="19"/>
      <c r="B34" s="9"/>
      <c r="C34" s="9"/>
      <c r="D34" s="190" t="str">
        <f>IF(ISERROR(VLOOKUP(C34,KPIs!$F$91:$G$94,2,FALSE)),"",(VLOOKUP(C34,KPIs!$F$91:$G$94,2,FALSE)))</f>
        <v/>
      </c>
      <c r="E34" s="191" t="str">
        <f>IF(ISERROR(VLOOKUP(C34,KPIs!$H$91:$I$94,2,FALSE)),"",(VLOOKUP(C34,KPIs!$H$91:$I$94,2,FALSE)))</f>
        <v/>
      </c>
      <c r="F34" s="14"/>
      <c r="G34" s="10"/>
      <c r="H34" s="10"/>
      <c r="I34" s="155">
        <f t="shared" si="0"/>
        <v>0</v>
      </c>
      <c r="J34" s="12" t="str" cm="1">
        <f t="array" ref="J34">IFERROR((_xlfn.IFS(E34-I34&lt;=0,0,E34-I34&lt;=0,0,E34-I34&gt;=2,2,E34-I34&lt;2,E34-I34)),"")</f>
        <v/>
      </c>
      <c r="K34" s="12" cm="1">
        <f t="array" ref="K34">_xlfn.IFS(I34=0,0,I34&gt;=0,I34+J34)</f>
        <v>0</v>
      </c>
      <c r="L34" s="12" t="str">
        <f t="shared" si="1"/>
        <v/>
      </c>
      <c r="M34" s="12" cm="1">
        <f t="array" ref="M34">_xlfn.IFS(K34=0,0,K34&gt;=0,K34+L34)</f>
        <v>0</v>
      </c>
      <c r="N34" s="157" t="str">
        <f t="shared" si="3"/>
        <v/>
      </c>
      <c r="O34" s="157" t="str">
        <f t="shared" si="2"/>
        <v/>
      </c>
      <c r="P34" s="10"/>
      <c r="Q34" s="17" t="str">
        <f t="shared" si="12"/>
        <v/>
      </c>
      <c r="R34" s="12">
        <f t="shared" si="5"/>
        <v>0</v>
      </c>
      <c r="S34" s="193" t="str">
        <f t="shared" si="6"/>
        <v/>
      </c>
      <c r="U34" s="183"/>
      <c r="V34" s="183"/>
      <c r="X34" s="200"/>
      <c r="Y34" s="210"/>
      <c r="Z34" s="181" t="str">
        <f t="shared" si="7"/>
        <v/>
      </c>
      <c r="AA34" s="155" t="str">
        <f t="shared" si="8"/>
        <v/>
      </c>
      <c r="AB34" s="14"/>
      <c r="AC34" s="206"/>
      <c r="AD34" s="187"/>
      <c r="AE34" s="188"/>
      <c r="AF34" s="199" t="str">
        <f t="shared" si="10"/>
        <v/>
      </c>
      <c r="AG34" s="199" t="str">
        <f t="shared" si="11"/>
        <v/>
      </c>
      <c r="AH34" s="217"/>
    </row>
    <row r="35" spans="1:34" x14ac:dyDescent="0.3">
      <c r="A35" s="19"/>
      <c r="B35" s="9"/>
      <c r="C35" s="9"/>
      <c r="D35" s="190" t="str">
        <f>IF(ISERROR(VLOOKUP(C35,KPIs!$F$91:$G$94,2,FALSE)),"",(VLOOKUP(C35,KPIs!$F$91:$G$94,2,FALSE)))</f>
        <v/>
      </c>
      <c r="E35" s="191" t="str">
        <f>IF(ISERROR(VLOOKUP(C35,KPIs!$H$91:$I$94,2,FALSE)),"",(VLOOKUP(C35,KPIs!$H$91:$I$94,2,FALSE)))</f>
        <v/>
      </c>
      <c r="F35" s="14"/>
      <c r="G35" s="10"/>
      <c r="H35" s="10"/>
      <c r="I35" s="155">
        <f t="shared" si="0"/>
        <v>0</v>
      </c>
      <c r="J35" s="12" t="str" cm="1">
        <f t="array" ref="J35">IFERROR((_xlfn.IFS(E35-I35&lt;=0,0,E35-I35&lt;=0,0,E35-I35&gt;=2,2,E35-I35&lt;2,E35-I35)),"")</f>
        <v/>
      </c>
      <c r="K35" s="12" cm="1">
        <f t="array" ref="K35">_xlfn.IFS(I35=0,0,I35&gt;=0,I35+J35)</f>
        <v>0</v>
      </c>
      <c r="L35" s="12" t="str">
        <f t="shared" si="1"/>
        <v/>
      </c>
      <c r="M35" s="12" cm="1">
        <f t="array" ref="M35">_xlfn.IFS(K35=0,0,K35&gt;=0,K35+L35)</f>
        <v>0</v>
      </c>
      <c r="N35" s="157" t="str">
        <f t="shared" si="3"/>
        <v/>
      </c>
      <c r="O35" s="157" t="str">
        <f t="shared" si="2"/>
        <v/>
      </c>
      <c r="P35" s="10"/>
      <c r="Q35" s="17" t="str">
        <f t="shared" si="12"/>
        <v/>
      </c>
      <c r="R35" s="12">
        <f t="shared" si="5"/>
        <v>0</v>
      </c>
      <c r="S35" s="193" t="str">
        <f t="shared" si="6"/>
        <v/>
      </c>
      <c r="U35" s="183"/>
      <c r="V35" s="183"/>
      <c r="X35" s="200"/>
      <c r="Y35" s="210"/>
      <c r="Z35" s="181" t="str">
        <f t="shared" si="7"/>
        <v/>
      </c>
      <c r="AA35" s="155" t="str">
        <f t="shared" si="8"/>
        <v/>
      </c>
      <c r="AB35" s="14"/>
      <c r="AC35" s="206"/>
      <c r="AD35" s="187"/>
      <c r="AE35" s="189"/>
      <c r="AF35" s="199" t="str">
        <f t="shared" si="10"/>
        <v/>
      </c>
      <c r="AG35" s="199" t="str">
        <f t="shared" si="11"/>
        <v/>
      </c>
      <c r="AH35" s="217"/>
    </row>
    <row r="36" spans="1:34" x14ac:dyDescent="0.3">
      <c r="A36" s="19"/>
      <c r="B36" s="9"/>
      <c r="C36" s="9"/>
      <c r="D36" s="190" t="str">
        <f>IF(ISERROR(VLOOKUP(C36,KPIs!$F$91:$G$94,2,FALSE)),"",(VLOOKUP(C36,KPIs!$F$91:$G$94,2,FALSE)))</f>
        <v/>
      </c>
      <c r="E36" s="191" t="str">
        <f>IF(ISERROR(VLOOKUP(C36,KPIs!$H$91:$I$94,2,FALSE)),"",(VLOOKUP(C36,KPIs!$H$91:$I$94,2,FALSE)))</f>
        <v/>
      </c>
      <c r="F36" s="14"/>
      <c r="G36" s="10"/>
      <c r="H36" s="10"/>
      <c r="I36" s="155">
        <f t="shared" si="0"/>
        <v>0</v>
      </c>
      <c r="J36" s="12" t="str" cm="1">
        <f t="array" ref="J36">IFERROR((_xlfn.IFS(E36-I36&lt;=0,0,E36-I36&lt;=0,0,E36-I36&gt;=2,2,E36-I36&lt;2,E36-I36)),"")</f>
        <v/>
      </c>
      <c r="K36" s="12" cm="1">
        <f t="array" ref="K36">_xlfn.IFS(I36=0,0,I36&gt;=0,I36+J36)</f>
        <v>0</v>
      </c>
      <c r="L36" s="12" t="str">
        <f t="shared" si="1"/>
        <v/>
      </c>
      <c r="M36" s="12" cm="1">
        <f t="array" ref="M36">_xlfn.IFS(K36=0,0,K36&gt;=0,K36+L36)</f>
        <v>0</v>
      </c>
      <c r="N36" s="157" t="str">
        <f t="shared" si="3"/>
        <v/>
      </c>
      <c r="O36" s="157" t="str">
        <f t="shared" si="2"/>
        <v/>
      </c>
      <c r="P36" s="10"/>
      <c r="Q36" s="17" t="str">
        <f t="shared" si="12"/>
        <v/>
      </c>
      <c r="R36" s="12">
        <f t="shared" si="5"/>
        <v>0</v>
      </c>
      <c r="S36" s="193" t="str">
        <f t="shared" si="6"/>
        <v/>
      </c>
      <c r="U36" s="183"/>
      <c r="V36" s="183"/>
      <c r="X36" s="200"/>
      <c r="Y36" s="210"/>
      <c r="Z36" s="181" t="str">
        <f t="shared" si="7"/>
        <v/>
      </c>
      <c r="AA36" s="155" t="str">
        <f t="shared" si="8"/>
        <v/>
      </c>
      <c r="AB36" s="14"/>
      <c r="AC36" s="206"/>
      <c r="AD36" s="187"/>
      <c r="AE36" s="188"/>
      <c r="AF36" s="199" t="str">
        <f t="shared" si="10"/>
        <v/>
      </c>
      <c r="AG36" s="199" t="str">
        <f t="shared" si="11"/>
        <v/>
      </c>
      <c r="AH36" s="217"/>
    </row>
    <row r="37" spans="1:34" x14ac:dyDescent="0.3">
      <c r="A37" s="19"/>
      <c r="B37" s="9"/>
      <c r="C37" s="9"/>
      <c r="D37" s="190" t="str">
        <f>IF(ISERROR(VLOOKUP(C37,KPIs!$F$91:$G$94,2,FALSE)),"",(VLOOKUP(C37,KPIs!$F$91:$G$94,2,FALSE)))</f>
        <v/>
      </c>
      <c r="E37" s="191" t="str">
        <f>IF(ISERROR(VLOOKUP(C37,KPIs!$H$91:$I$94,2,FALSE)),"",(VLOOKUP(C37,KPIs!$H$91:$I$94,2,FALSE)))</f>
        <v/>
      </c>
      <c r="F37" s="14"/>
      <c r="G37" s="10"/>
      <c r="H37" s="10"/>
      <c r="I37" s="155">
        <f t="shared" si="0"/>
        <v>0</v>
      </c>
      <c r="J37" s="12" t="str" cm="1">
        <f t="array" ref="J37">IFERROR((_xlfn.IFS(E37-I37&lt;=0,0,E37-I37&lt;=0,0,E37-I37&gt;=2,2,E37-I37&lt;2,E37-I37)),"")</f>
        <v/>
      </c>
      <c r="K37" s="12" cm="1">
        <f t="array" ref="K37">_xlfn.IFS(I37=0,0,I37&gt;=0,I37+J37)</f>
        <v>0</v>
      </c>
      <c r="L37" s="12" t="str">
        <f t="shared" si="1"/>
        <v/>
      </c>
      <c r="M37" s="12" cm="1">
        <f t="array" ref="M37">_xlfn.IFS(K37=0,0,K37&gt;=0,K37+L37)</f>
        <v>0</v>
      </c>
      <c r="N37" s="157" t="str">
        <f t="shared" si="3"/>
        <v/>
      </c>
      <c r="O37" s="157" t="str">
        <f t="shared" si="2"/>
        <v/>
      </c>
      <c r="P37" s="10"/>
      <c r="Q37" s="17" t="str">
        <f t="shared" si="12"/>
        <v/>
      </c>
      <c r="R37" s="12">
        <f t="shared" si="5"/>
        <v>0</v>
      </c>
      <c r="S37" s="193" t="str">
        <f t="shared" si="6"/>
        <v/>
      </c>
      <c r="U37" s="183"/>
      <c r="V37" s="183"/>
      <c r="X37" s="200"/>
      <c r="Y37" s="210"/>
      <c r="Z37" s="181" t="str">
        <f t="shared" si="7"/>
        <v/>
      </c>
      <c r="AA37" s="155" t="str">
        <f t="shared" si="8"/>
        <v/>
      </c>
      <c r="AB37" s="14"/>
      <c r="AC37" s="206"/>
      <c r="AD37" s="187"/>
      <c r="AE37" s="189"/>
      <c r="AF37" s="199" t="str">
        <f t="shared" si="10"/>
        <v/>
      </c>
      <c r="AG37" s="199" t="str">
        <f t="shared" si="11"/>
        <v/>
      </c>
      <c r="AH37" s="217"/>
    </row>
    <row r="38" spans="1:34" x14ac:dyDescent="0.3">
      <c r="A38" s="19"/>
      <c r="B38" s="9"/>
      <c r="C38" s="9"/>
      <c r="D38" s="190" t="str">
        <f>IF(ISERROR(VLOOKUP(C38,KPIs!$F$91:$G$94,2,FALSE)),"",(VLOOKUP(C38,KPIs!$F$91:$G$94,2,FALSE)))</f>
        <v/>
      </c>
      <c r="E38" s="191" t="str">
        <f>IF(ISERROR(VLOOKUP(C38,KPIs!$H$91:$I$94,2,FALSE)),"",(VLOOKUP(C38,KPIs!$H$91:$I$94,2,FALSE)))</f>
        <v/>
      </c>
      <c r="F38" s="14"/>
      <c r="G38" s="10"/>
      <c r="H38" s="10"/>
      <c r="I38" s="155">
        <f t="shared" si="0"/>
        <v>0</v>
      </c>
      <c r="J38" s="12" t="str" cm="1">
        <f t="array" ref="J38">IFERROR((_xlfn.IFS(E38-I38&lt;=0,0,E38-I38&lt;=0,0,E38-I38&gt;=2,2,E38-I38&lt;2,E38-I38)),"")</f>
        <v/>
      </c>
      <c r="K38" s="12" cm="1">
        <f t="array" ref="K38">_xlfn.IFS(I38=0,0,I38&gt;=0,I38+J38)</f>
        <v>0</v>
      </c>
      <c r="L38" s="12" t="str">
        <f t="shared" si="1"/>
        <v/>
      </c>
      <c r="M38" s="12" cm="1">
        <f t="array" ref="M38">_xlfn.IFS(K38=0,0,K38&gt;=0,K38+L38)</f>
        <v>0</v>
      </c>
      <c r="N38" s="157" t="str">
        <f t="shared" si="3"/>
        <v/>
      </c>
      <c r="O38" s="157" t="str">
        <f t="shared" si="2"/>
        <v/>
      </c>
      <c r="P38" s="10"/>
      <c r="Q38" s="17" t="str">
        <f t="shared" si="12"/>
        <v/>
      </c>
      <c r="R38" s="12">
        <f t="shared" si="5"/>
        <v>0</v>
      </c>
      <c r="S38" s="193" t="str">
        <f t="shared" si="6"/>
        <v/>
      </c>
      <c r="U38" s="183"/>
      <c r="V38" s="183"/>
      <c r="X38" s="200"/>
      <c r="Y38" s="210"/>
      <c r="Z38" s="181" t="str">
        <f t="shared" si="7"/>
        <v/>
      </c>
      <c r="AA38" s="155" t="str">
        <f t="shared" si="8"/>
        <v/>
      </c>
      <c r="AB38" s="14"/>
      <c r="AC38" s="206"/>
      <c r="AD38" s="187"/>
      <c r="AE38" s="188"/>
      <c r="AF38" s="199" t="str">
        <f t="shared" si="10"/>
        <v/>
      </c>
      <c r="AG38" s="199" t="str">
        <f t="shared" si="11"/>
        <v/>
      </c>
      <c r="AH38" s="217"/>
    </row>
    <row r="39" spans="1:34" x14ac:dyDescent="0.3">
      <c r="A39" s="19"/>
      <c r="B39" s="9"/>
      <c r="C39" s="9"/>
      <c r="D39" s="190" t="str">
        <f>IF(ISERROR(VLOOKUP(C39,KPIs!$F$91:$G$94,2,FALSE)),"",(VLOOKUP(C39,KPIs!$F$91:$G$94,2,FALSE)))</f>
        <v/>
      </c>
      <c r="E39" s="191" t="str">
        <f>IF(ISERROR(VLOOKUP(C39,KPIs!$H$91:$I$94,2,FALSE)),"",(VLOOKUP(C39,KPIs!$H$91:$I$94,2,FALSE)))</f>
        <v/>
      </c>
      <c r="F39" s="14"/>
      <c r="G39" s="10"/>
      <c r="H39" s="10"/>
      <c r="I39" s="155">
        <f t="shared" si="0"/>
        <v>0</v>
      </c>
      <c r="J39" s="12" t="str" cm="1">
        <f t="array" ref="J39">IFERROR((_xlfn.IFS(E39-I39&lt;=0,0,E39-I39&lt;=0,0,E39-I39&gt;=2,2,E39-I39&lt;2,E39-I39)),"")</f>
        <v/>
      </c>
      <c r="K39" s="12" cm="1">
        <f t="array" ref="K39">_xlfn.IFS(I39=0,0,I39&gt;=0,I39+J39)</f>
        <v>0</v>
      </c>
      <c r="L39" s="12" t="str">
        <f t="shared" si="1"/>
        <v/>
      </c>
      <c r="M39" s="12" cm="1">
        <f t="array" ref="M39">_xlfn.IFS(K39=0,0,K39&gt;=0,K39+L39)</f>
        <v>0</v>
      </c>
      <c r="N39" s="157" t="str">
        <f t="shared" si="3"/>
        <v/>
      </c>
      <c r="O39" s="157" t="str">
        <f t="shared" si="2"/>
        <v/>
      </c>
      <c r="P39" s="10"/>
      <c r="Q39" s="17" t="str">
        <f t="shared" si="12"/>
        <v/>
      </c>
      <c r="R39" s="12">
        <f t="shared" si="5"/>
        <v>0</v>
      </c>
      <c r="S39" s="193" t="str">
        <f t="shared" si="6"/>
        <v/>
      </c>
      <c r="U39" s="183"/>
      <c r="V39" s="183"/>
      <c r="X39" s="200"/>
      <c r="Y39" s="210"/>
      <c r="Z39" s="181" t="str">
        <f t="shared" si="7"/>
        <v/>
      </c>
      <c r="AA39" s="155" t="str">
        <f t="shared" si="8"/>
        <v/>
      </c>
      <c r="AB39" s="14"/>
      <c r="AC39" s="206"/>
      <c r="AD39" s="187"/>
      <c r="AE39" s="189"/>
      <c r="AF39" s="199" t="str">
        <f t="shared" si="10"/>
        <v/>
      </c>
      <c r="AG39" s="199" t="str">
        <f t="shared" si="11"/>
        <v/>
      </c>
      <c r="AH39" s="217"/>
    </row>
    <row r="40" spans="1:34" x14ac:dyDescent="0.3">
      <c r="A40" s="19"/>
      <c r="B40" s="9"/>
      <c r="C40" s="9"/>
      <c r="D40" s="190" t="str">
        <f>IF(ISERROR(VLOOKUP(C40,KPIs!$F$91:$G$94,2,FALSE)),"",(VLOOKUP(C40,KPIs!$F$91:$G$94,2,FALSE)))</f>
        <v/>
      </c>
      <c r="E40" s="191" t="str">
        <f>IF(ISERROR(VLOOKUP(C40,KPIs!$H$91:$I$94,2,FALSE)),"",(VLOOKUP(C40,KPIs!$H$91:$I$94,2,FALSE)))</f>
        <v/>
      </c>
      <c r="F40" s="14"/>
      <c r="G40" s="10"/>
      <c r="H40" s="10"/>
      <c r="I40" s="155">
        <f t="shared" si="0"/>
        <v>0</v>
      </c>
      <c r="J40" s="12" t="str" cm="1">
        <f t="array" ref="J40">IFERROR((_xlfn.IFS(E40-I40&lt;=0,0,E40-I40&lt;=0,0,E40-I40&gt;=2,2,E40-I40&lt;2,E40-I40)),"")</f>
        <v/>
      </c>
      <c r="K40" s="12" cm="1">
        <f t="array" ref="K40">_xlfn.IFS(I40=0,0,I40&gt;=0,I40+J40)</f>
        <v>0</v>
      </c>
      <c r="L40" s="12" t="str">
        <f t="shared" si="1"/>
        <v/>
      </c>
      <c r="M40" s="12" cm="1">
        <f t="array" ref="M40">_xlfn.IFS(K40=0,0,K40&gt;=0,K40+L40)</f>
        <v>0</v>
      </c>
      <c r="N40" s="157" t="str">
        <f t="shared" si="3"/>
        <v/>
      </c>
      <c r="O40" s="157" t="str">
        <f t="shared" si="2"/>
        <v/>
      </c>
      <c r="P40" s="10"/>
      <c r="Q40" s="17" t="str">
        <f t="shared" si="12"/>
        <v/>
      </c>
      <c r="R40" s="12">
        <f t="shared" si="5"/>
        <v>0</v>
      </c>
      <c r="S40" s="193" t="str">
        <f t="shared" si="6"/>
        <v/>
      </c>
      <c r="U40" s="183"/>
      <c r="V40" s="183"/>
      <c r="X40" s="200"/>
      <c r="Y40" s="210"/>
      <c r="Z40" s="181" t="str">
        <f t="shared" si="7"/>
        <v/>
      </c>
      <c r="AA40" s="155" t="str">
        <f t="shared" si="8"/>
        <v/>
      </c>
      <c r="AB40" s="14"/>
      <c r="AC40" s="206"/>
      <c r="AD40" s="187"/>
      <c r="AE40" s="188"/>
      <c r="AF40" s="199" t="str">
        <f t="shared" si="10"/>
        <v/>
      </c>
      <c r="AG40" s="199" t="str">
        <f t="shared" si="11"/>
        <v/>
      </c>
      <c r="AH40" s="217"/>
    </row>
    <row r="41" spans="1:34" x14ac:dyDescent="0.3">
      <c r="A41" s="19"/>
      <c r="B41" s="9"/>
      <c r="C41" s="9"/>
      <c r="D41" s="190" t="str">
        <f>IF(ISERROR(VLOOKUP(C41,KPIs!$F$91:$G$94,2,FALSE)),"",(VLOOKUP(C41,KPIs!$F$91:$G$94,2,FALSE)))</f>
        <v/>
      </c>
      <c r="E41" s="191" t="str">
        <f>IF(ISERROR(VLOOKUP(C41,KPIs!$H$91:$I$94,2,FALSE)),"",(VLOOKUP(C41,KPIs!$H$91:$I$94,2,FALSE)))</f>
        <v/>
      </c>
      <c r="F41" s="14"/>
      <c r="G41" s="10"/>
      <c r="H41" s="10"/>
      <c r="I41" s="155">
        <f t="shared" si="0"/>
        <v>0</v>
      </c>
      <c r="J41" s="12" t="str" cm="1">
        <f t="array" ref="J41">IFERROR((_xlfn.IFS(E41-I41&lt;=0,0,E41-I41&lt;=0,0,E41-I41&gt;=2,2,E41-I41&lt;2,E41-I41)),"")</f>
        <v/>
      </c>
      <c r="K41" s="12" cm="1">
        <f t="array" ref="K41">_xlfn.IFS(I41=0,0,I41&gt;=0,I41+J41)</f>
        <v>0</v>
      </c>
      <c r="L41" s="12" t="str">
        <f t="shared" si="1"/>
        <v/>
      </c>
      <c r="M41" s="12" cm="1">
        <f t="array" ref="M41">_xlfn.IFS(K41=0,0,K41&gt;=0,K41+L41)</f>
        <v>0</v>
      </c>
      <c r="N41" s="157" t="str">
        <f t="shared" si="3"/>
        <v/>
      </c>
      <c r="O41" s="157" t="str">
        <f t="shared" si="2"/>
        <v/>
      </c>
      <c r="P41" s="10"/>
      <c r="Q41" s="17" t="str">
        <f t="shared" si="12"/>
        <v/>
      </c>
      <c r="R41" s="12">
        <f t="shared" si="5"/>
        <v>0</v>
      </c>
      <c r="S41" s="193" t="str">
        <f t="shared" si="6"/>
        <v/>
      </c>
      <c r="U41" s="183"/>
      <c r="V41" s="183"/>
      <c r="X41" s="200"/>
      <c r="Y41" s="210"/>
      <c r="Z41" s="181" t="str">
        <f t="shared" si="7"/>
        <v/>
      </c>
      <c r="AA41" s="155" t="str">
        <f t="shared" si="8"/>
        <v/>
      </c>
      <c r="AB41" s="14"/>
      <c r="AC41" s="206"/>
      <c r="AD41" s="187"/>
      <c r="AE41" s="189"/>
      <c r="AF41" s="199" t="str">
        <f t="shared" si="10"/>
        <v/>
      </c>
      <c r="AG41" s="199" t="str">
        <f t="shared" si="11"/>
        <v/>
      </c>
      <c r="AH41" s="217"/>
    </row>
    <row r="42" spans="1:34" x14ac:dyDescent="0.3">
      <c r="A42" s="19"/>
      <c r="B42" s="9"/>
      <c r="C42" s="9"/>
      <c r="D42" s="190" t="str">
        <f>IF(ISERROR(VLOOKUP(C42,KPIs!$F$91:$G$94,2,FALSE)),"",(VLOOKUP(C42,KPIs!$F$91:$G$94,2,FALSE)))</f>
        <v/>
      </c>
      <c r="E42" s="191" t="str">
        <f>IF(ISERROR(VLOOKUP(C42,KPIs!$H$91:$I$94,2,FALSE)),"",(VLOOKUP(C42,KPIs!$H$91:$I$94,2,FALSE)))</f>
        <v/>
      </c>
      <c r="F42" s="14"/>
      <c r="G42" s="10"/>
      <c r="H42" s="10"/>
      <c r="I42" s="155">
        <f t="shared" si="0"/>
        <v>0</v>
      </c>
      <c r="J42" s="12" t="str" cm="1">
        <f t="array" ref="J42">IFERROR((_xlfn.IFS(E42-I42&lt;=0,0,E42-I42&lt;=0,0,E42-I42&gt;=2,2,E42-I42&lt;2,E42-I42)),"")</f>
        <v/>
      </c>
      <c r="K42" s="12" cm="1">
        <f t="array" ref="K42">_xlfn.IFS(I42=0,0,I42&gt;=0,I42+J42)</f>
        <v>0</v>
      </c>
      <c r="L42" s="12" t="str">
        <f t="shared" si="1"/>
        <v/>
      </c>
      <c r="M42" s="12" cm="1">
        <f t="array" ref="M42">_xlfn.IFS(K42=0,0,K42&gt;=0,K42+L42)</f>
        <v>0</v>
      </c>
      <c r="N42" s="157" t="str">
        <f t="shared" si="3"/>
        <v/>
      </c>
      <c r="O42" s="157" t="str">
        <f t="shared" si="2"/>
        <v/>
      </c>
      <c r="P42" s="10"/>
      <c r="Q42" s="17" t="str">
        <f t="shared" si="12"/>
        <v/>
      </c>
      <c r="R42" s="12">
        <f t="shared" si="5"/>
        <v>0</v>
      </c>
      <c r="S42" s="193" t="str">
        <f t="shared" si="6"/>
        <v/>
      </c>
      <c r="U42" s="183"/>
      <c r="V42" s="183"/>
      <c r="X42" s="200"/>
      <c r="Y42" s="210"/>
      <c r="Z42" s="181" t="str">
        <f t="shared" si="7"/>
        <v/>
      </c>
      <c r="AA42" s="155" t="str">
        <f t="shared" si="8"/>
        <v/>
      </c>
      <c r="AB42" s="14"/>
      <c r="AC42" s="206"/>
      <c r="AD42" s="187"/>
      <c r="AE42" s="188"/>
      <c r="AF42" s="199" t="str">
        <f t="shared" si="10"/>
        <v/>
      </c>
      <c r="AG42" s="199" t="str">
        <f t="shared" si="11"/>
        <v/>
      </c>
      <c r="AH42" s="217"/>
    </row>
    <row r="43" spans="1:34" x14ac:dyDescent="0.3">
      <c r="A43" s="19"/>
      <c r="B43" s="9"/>
      <c r="C43" s="9"/>
      <c r="D43" s="190" t="str">
        <f>IF(ISERROR(VLOOKUP(C43,KPIs!$F$91:$G$94,2,FALSE)),"",(VLOOKUP(C43,KPIs!$F$91:$G$94,2,FALSE)))</f>
        <v/>
      </c>
      <c r="E43" s="191" t="str">
        <f>IF(ISERROR(VLOOKUP(C43,KPIs!$H$91:$I$94,2,FALSE)),"",(VLOOKUP(C43,KPIs!$H$91:$I$94,2,FALSE)))</f>
        <v/>
      </c>
      <c r="F43" s="14"/>
      <c r="G43" s="10"/>
      <c r="H43" s="10"/>
      <c r="I43" s="155">
        <f t="shared" si="0"/>
        <v>0</v>
      </c>
      <c r="J43" s="12" t="str" cm="1">
        <f t="array" ref="J43">IFERROR((_xlfn.IFS(E43-I43&lt;=0,0,E43-I43&lt;=0,0,E43-I43&gt;=2,2,E43-I43&lt;2,E43-I43)),"")</f>
        <v/>
      </c>
      <c r="K43" s="12" cm="1">
        <f t="array" ref="K43">_xlfn.IFS(I43=0,0,I43&gt;=0,I43+J43)</f>
        <v>0</v>
      </c>
      <c r="L43" s="12" t="str">
        <f t="shared" si="1"/>
        <v/>
      </c>
      <c r="M43" s="12" cm="1">
        <f t="array" ref="M43">_xlfn.IFS(K43=0,0,K43&gt;=0,K43+L43)</f>
        <v>0</v>
      </c>
      <c r="N43" s="157" t="str">
        <f t="shared" si="3"/>
        <v/>
      </c>
      <c r="O43" s="157" t="str">
        <f t="shared" si="2"/>
        <v/>
      </c>
      <c r="P43" s="10"/>
      <c r="Q43" s="17" t="str">
        <f t="shared" si="12"/>
        <v/>
      </c>
      <c r="R43" s="12">
        <f t="shared" si="5"/>
        <v>0</v>
      </c>
      <c r="S43" s="193" t="str">
        <f t="shared" si="6"/>
        <v/>
      </c>
      <c r="U43" s="183"/>
      <c r="V43" s="183"/>
      <c r="X43" s="200"/>
      <c r="Y43" s="210"/>
      <c r="Z43" s="181" t="str">
        <f t="shared" si="7"/>
        <v/>
      </c>
      <c r="AA43" s="155" t="str">
        <f t="shared" si="8"/>
        <v/>
      </c>
      <c r="AB43" s="14"/>
      <c r="AC43" s="206"/>
      <c r="AD43" s="187"/>
      <c r="AE43" s="189"/>
      <c r="AF43" s="199" t="str">
        <f t="shared" si="10"/>
        <v/>
      </c>
      <c r="AG43" s="199" t="str">
        <f t="shared" si="11"/>
        <v/>
      </c>
      <c r="AH43" s="217"/>
    </row>
    <row r="44" spans="1:34" x14ac:dyDescent="0.3">
      <c r="A44" s="19"/>
      <c r="B44" s="9"/>
      <c r="C44" s="9"/>
      <c r="D44" s="190" t="str">
        <f>IF(ISERROR(VLOOKUP(C44,KPIs!$F$91:$G$94,2,FALSE)),"",(VLOOKUP(C44,KPIs!$F$91:$G$94,2,FALSE)))</f>
        <v/>
      </c>
      <c r="E44" s="191" t="str">
        <f>IF(ISERROR(VLOOKUP(C44,KPIs!$H$91:$I$94,2,FALSE)),"",(VLOOKUP(C44,KPIs!$H$91:$I$94,2,FALSE)))</f>
        <v/>
      </c>
      <c r="F44" s="14"/>
      <c r="G44" s="10"/>
      <c r="H44" s="10"/>
      <c r="I44" s="155">
        <f t="shared" si="0"/>
        <v>0</v>
      </c>
      <c r="J44" s="12" t="str" cm="1">
        <f t="array" ref="J44">IFERROR((_xlfn.IFS(E44-I44&lt;=0,0,E44-I44&lt;=0,0,E44-I44&gt;=2,2,E44-I44&lt;2,E44-I44)),"")</f>
        <v/>
      </c>
      <c r="K44" s="12" cm="1">
        <f t="array" ref="K44">_xlfn.IFS(I44=0,0,I44&gt;=0,I44+J44)</f>
        <v>0</v>
      </c>
      <c r="L44" s="12" t="str">
        <f t="shared" si="1"/>
        <v/>
      </c>
      <c r="M44" s="12" cm="1">
        <f t="array" ref="M44">_xlfn.IFS(K44=0,0,K44&gt;=0,K44+L44)</f>
        <v>0</v>
      </c>
      <c r="N44" s="157" t="str">
        <f t="shared" si="3"/>
        <v/>
      </c>
      <c r="O44" s="157" t="str">
        <f t="shared" si="2"/>
        <v/>
      </c>
      <c r="P44" s="10"/>
      <c r="Q44" s="17" t="str">
        <f t="shared" si="12"/>
        <v/>
      </c>
      <c r="R44" s="12">
        <f t="shared" si="5"/>
        <v>0</v>
      </c>
      <c r="S44" s="193" t="str">
        <f t="shared" si="6"/>
        <v/>
      </c>
      <c r="U44" s="183"/>
      <c r="V44" s="183"/>
      <c r="X44" s="200"/>
      <c r="Y44" s="210"/>
      <c r="Z44" s="181" t="str">
        <f t="shared" si="7"/>
        <v/>
      </c>
      <c r="AA44" s="155" t="str">
        <f t="shared" si="8"/>
        <v/>
      </c>
      <c r="AB44" s="14"/>
      <c r="AC44" s="206"/>
      <c r="AD44" s="187"/>
      <c r="AE44" s="188"/>
      <c r="AF44" s="199" t="str">
        <f t="shared" si="10"/>
        <v/>
      </c>
      <c r="AG44" s="199" t="str">
        <f t="shared" si="11"/>
        <v/>
      </c>
      <c r="AH44" s="217"/>
    </row>
    <row r="45" spans="1:34" x14ac:dyDescent="0.3">
      <c r="A45" s="19"/>
      <c r="B45" s="9"/>
      <c r="C45" s="9"/>
      <c r="D45" s="190" t="str">
        <f>IF(ISERROR(VLOOKUP(C45,KPIs!$F$91:$G$94,2,FALSE)),"",(VLOOKUP(C45,KPIs!$F$91:$G$94,2,FALSE)))</f>
        <v/>
      </c>
      <c r="E45" s="191" t="str">
        <f>IF(ISERROR(VLOOKUP(C45,KPIs!$H$91:$I$94,2,FALSE)),"",(VLOOKUP(C45,KPIs!$H$91:$I$94,2,FALSE)))</f>
        <v/>
      </c>
      <c r="F45" s="14"/>
      <c r="G45" s="10"/>
      <c r="H45" s="10"/>
      <c r="I45" s="155">
        <f t="shared" si="0"/>
        <v>0</v>
      </c>
      <c r="J45" s="12" t="str" cm="1">
        <f t="array" ref="J45">IFERROR((_xlfn.IFS(E45-I45&lt;=0,0,E45-I45&lt;=0,0,E45-I45&gt;=2,2,E45-I45&lt;2,E45-I45)),"")</f>
        <v/>
      </c>
      <c r="K45" s="12" cm="1">
        <f t="array" ref="K45">_xlfn.IFS(I45=0,0,I45&gt;=0,I45+J45)</f>
        <v>0</v>
      </c>
      <c r="L45" s="12" t="str">
        <f t="shared" si="1"/>
        <v/>
      </c>
      <c r="M45" s="12" cm="1">
        <f t="array" ref="M45">_xlfn.IFS(K45=0,0,K45&gt;=0,K45+L45)</f>
        <v>0</v>
      </c>
      <c r="N45" s="157" t="str">
        <f t="shared" si="3"/>
        <v/>
      </c>
      <c r="O45" s="157" t="str">
        <f t="shared" si="2"/>
        <v/>
      </c>
      <c r="P45" s="10"/>
      <c r="Q45" s="17" t="str">
        <f t="shared" si="12"/>
        <v/>
      </c>
      <c r="R45" s="12">
        <f t="shared" si="5"/>
        <v>0</v>
      </c>
      <c r="S45" s="193" t="str">
        <f t="shared" si="6"/>
        <v/>
      </c>
      <c r="U45" s="183"/>
      <c r="V45" s="183"/>
      <c r="X45" s="200"/>
      <c r="Y45" s="210"/>
      <c r="Z45" s="181" t="str">
        <f t="shared" si="7"/>
        <v/>
      </c>
      <c r="AA45" s="155" t="str">
        <f t="shared" si="8"/>
        <v/>
      </c>
      <c r="AB45" s="14"/>
      <c r="AC45" s="206"/>
      <c r="AD45" s="187"/>
      <c r="AE45" s="189"/>
      <c r="AF45" s="199" t="str">
        <f t="shared" si="10"/>
        <v/>
      </c>
      <c r="AG45" s="199" t="str">
        <f t="shared" si="11"/>
        <v/>
      </c>
      <c r="AH45" s="217"/>
    </row>
    <row r="46" spans="1:34" x14ac:dyDescent="0.3">
      <c r="A46" s="19"/>
      <c r="B46" s="9"/>
      <c r="C46" s="9"/>
      <c r="D46" s="190" t="str">
        <f>IF(ISERROR(VLOOKUP(C46,KPIs!$F$91:$G$94,2,FALSE)),"",(VLOOKUP(C46,KPIs!$F$91:$G$94,2,FALSE)))</f>
        <v/>
      </c>
      <c r="E46" s="191" t="str">
        <f>IF(ISERROR(VLOOKUP(C46,KPIs!$H$91:$I$94,2,FALSE)),"",(VLOOKUP(C46,KPIs!$H$91:$I$94,2,FALSE)))</f>
        <v/>
      </c>
      <c r="F46" s="14"/>
      <c r="G46" s="10"/>
      <c r="H46" s="10"/>
      <c r="I46" s="155">
        <f t="shared" si="0"/>
        <v>0</v>
      </c>
      <c r="J46" s="12" t="str" cm="1">
        <f t="array" ref="J46">IFERROR((_xlfn.IFS(E46-I46&lt;=0,0,E46-I46&lt;=0,0,E46-I46&gt;=2,2,E46-I46&lt;2,E46-I46)),"")</f>
        <v/>
      </c>
      <c r="K46" s="12" cm="1">
        <f t="array" ref="K46">_xlfn.IFS(I46=0,0,I46&gt;=0,I46+J46)</f>
        <v>0</v>
      </c>
      <c r="L46" s="12" t="str">
        <f t="shared" si="1"/>
        <v/>
      </c>
      <c r="M46" s="12" cm="1">
        <f t="array" ref="M46">_xlfn.IFS(K46=0,0,K46&gt;=0,K46+L46)</f>
        <v>0</v>
      </c>
      <c r="N46" s="157" t="str">
        <f t="shared" si="3"/>
        <v/>
      </c>
      <c r="O46" s="157" t="str">
        <f t="shared" si="2"/>
        <v/>
      </c>
      <c r="P46" s="10"/>
      <c r="Q46" s="17" t="str">
        <f t="shared" ref="Q46:Q77" si="13">IFERROR(P46/(O46),"")</f>
        <v/>
      </c>
      <c r="R46" s="12">
        <f t="shared" si="5"/>
        <v>0</v>
      </c>
      <c r="S46" s="193" t="str">
        <f t="shared" si="6"/>
        <v/>
      </c>
      <c r="U46" s="183"/>
      <c r="V46" s="183"/>
      <c r="X46" s="200"/>
      <c r="Y46" s="210"/>
      <c r="Z46" s="181" t="str">
        <f t="shared" si="7"/>
        <v/>
      </c>
      <c r="AA46" s="155" t="str">
        <f t="shared" si="8"/>
        <v/>
      </c>
      <c r="AB46" s="14"/>
      <c r="AC46" s="206"/>
      <c r="AD46" s="187"/>
      <c r="AE46" s="188"/>
      <c r="AF46" s="199" t="str">
        <f t="shared" si="10"/>
        <v/>
      </c>
      <c r="AG46" s="199" t="str">
        <f t="shared" si="11"/>
        <v/>
      </c>
      <c r="AH46" s="217"/>
    </row>
    <row r="47" spans="1:34" x14ac:dyDescent="0.3">
      <c r="A47" s="19"/>
      <c r="B47" s="9"/>
      <c r="C47" s="9"/>
      <c r="D47" s="190" t="str">
        <f>IF(ISERROR(VLOOKUP(C47,KPIs!$F$91:$G$94,2,FALSE)),"",(VLOOKUP(C47,KPIs!$F$91:$G$94,2,FALSE)))</f>
        <v/>
      </c>
      <c r="E47" s="191" t="str">
        <f>IF(ISERROR(VLOOKUP(C47,KPIs!$H$91:$I$94,2,FALSE)),"",(VLOOKUP(C47,KPIs!$H$91:$I$94,2,FALSE)))</f>
        <v/>
      </c>
      <c r="F47" s="14"/>
      <c r="G47" s="10"/>
      <c r="H47" s="10"/>
      <c r="I47" s="155">
        <f t="shared" si="0"/>
        <v>0</v>
      </c>
      <c r="J47" s="12" t="str" cm="1">
        <f t="array" ref="J47">IFERROR((_xlfn.IFS(E47-I47&lt;=0,0,E47-I47&lt;=0,0,E47-I47&gt;=2,2,E47-I47&lt;2,E47-I47)),"")</f>
        <v/>
      </c>
      <c r="K47" s="12" cm="1">
        <f t="array" ref="K47">_xlfn.IFS(I47=0,0,I47&gt;=0,I47+J47)</f>
        <v>0</v>
      </c>
      <c r="L47" s="12" t="str">
        <f t="shared" si="1"/>
        <v/>
      </c>
      <c r="M47" s="12" cm="1">
        <f t="array" ref="M47">_xlfn.IFS(K47=0,0,K47&gt;=0,K47+L47)</f>
        <v>0</v>
      </c>
      <c r="N47" s="157" t="str">
        <f t="shared" si="3"/>
        <v/>
      </c>
      <c r="O47" s="157" t="str">
        <f t="shared" si="2"/>
        <v/>
      </c>
      <c r="P47" s="10"/>
      <c r="Q47" s="17" t="str">
        <f t="shared" si="13"/>
        <v/>
      </c>
      <c r="R47" s="12">
        <f t="shared" si="5"/>
        <v>0</v>
      </c>
      <c r="S47" s="193" t="str">
        <f t="shared" si="6"/>
        <v/>
      </c>
      <c r="U47" s="183"/>
      <c r="V47" s="183"/>
      <c r="X47" s="200"/>
      <c r="Y47" s="210"/>
      <c r="Z47" s="181" t="str">
        <f t="shared" si="7"/>
        <v/>
      </c>
      <c r="AA47" s="155" t="str">
        <f t="shared" si="8"/>
        <v/>
      </c>
      <c r="AB47" s="14"/>
      <c r="AC47" s="206"/>
      <c r="AD47" s="187"/>
      <c r="AE47" s="189"/>
      <c r="AF47" s="199" t="str">
        <f t="shared" si="10"/>
        <v/>
      </c>
      <c r="AG47" s="199" t="str">
        <f t="shared" si="11"/>
        <v/>
      </c>
      <c r="AH47" s="217"/>
    </row>
    <row r="48" spans="1:34" x14ac:dyDescent="0.3">
      <c r="A48" s="19"/>
      <c r="B48" s="9"/>
      <c r="C48" s="9"/>
      <c r="D48" s="190" t="str">
        <f>IF(ISERROR(VLOOKUP(C48,KPIs!$F$91:$G$94,2,FALSE)),"",(VLOOKUP(C48,KPIs!$F$91:$G$94,2,FALSE)))</f>
        <v/>
      </c>
      <c r="E48" s="191" t="str">
        <f>IF(ISERROR(VLOOKUP(C48,KPIs!$H$91:$I$94,2,FALSE)),"",(VLOOKUP(C48,KPIs!$H$91:$I$94,2,FALSE)))</f>
        <v/>
      </c>
      <c r="F48" s="14"/>
      <c r="G48" s="10"/>
      <c r="H48" s="10"/>
      <c r="I48" s="155">
        <f t="shared" si="0"/>
        <v>0</v>
      </c>
      <c r="J48" s="12" t="str" cm="1">
        <f t="array" ref="J48">IFERROR((_xlfn.IFS(E48-I48&lt;=0,0,E48-I48&lt;=0,0,E48-I48&gt;=2,2,E48-I48&lt;2,E48-I48)),"")</f>
        <v/>
      </c>
      <c r="K48" s="12" cm="1">
        <f t="array" ref="K48">_xlfn.IFS(I48=0,0,I48&gt;=0,I48+J48)</f>
        <v>0</v>
      </c>
      <c r="L48" s="12" t="str">
        <f t="shared" si="1"/>
        <v/>
      </c>
      <c r="M48" s="12" cm="1">
        <f t="array" ref="M48">_xlfn.IFS(K48=0,0,K48&gt;=0,K48+L48)</f>
        <v>0</v>
      </c>
      <c r="N48" s="157" t="str">
        <f t="shared" si="3"/>
        <v/>
      </c>
      <c r="O48" s="157" t="str">
        <f t="shared" si="2"/>
        <v/>
      </c>
      <c r="P48" s="10"/>
      <c r="Q48" s="17" t="str">
        <f t="shared" si="13"/>
        <v/>
      </c>
      <c r="R48" s="12">
        <f t="shared" si="5"/>
        <v>0</v>
      </c>
      <c r="S48" s="193" t="str">
        <f t="shared" si="6"/>
        <v/>
      </c>
      <c r="U48" s="183"/>
      <c r="V48" s="183"/>
      <c r="X48" s="200"/>
      <c r="Y48" s="210"/>
      <c r="Z48" s="181" t="str">
        <f t="shared" si="7"/>
        <v/>
      </c>
      <c r="AA48" s="155" t="str">
        <f t="shared" si="8"/>
        <v/>
      </c>
      <c r="AB48" s="14"/>
      <c r="AC48" s="206"/>
      <c r="AD48" s="187"/>
      <c r="AE48" s="188"/>
      <c r="AF48" s="199" t="str">
        <f t="shared" si="10"/>
        <v/>
      </c>
      <c r="AG48" s="199" t="str">
        <f t="shared" si="11"/>
        <v/>
      </c>
      <c r="AH48" s="217"/>
    </row>
    <row r="49" spans="1:34" x14ac:dyDescent="0.3">
      <c r="A49" s="19"/>
      <c r="B49" s="9"/>
      <c r="C49" s="9"/>
      <c r="D49" s="190" t="str">
        <f>IF(ISERROR(VLOOKUP(C49,KPIs!$F$91:$G$94,2,FALSE)),"",(VLOOKUP(C49,KPIs!$F$91:$G$94,2,FALSE)))</f>
        <v/>
      </c>
      <c r="E49" s="191" t="str">
        <f>IF(ISERROR(VLOOKUP(C49,KPIs!$H$91:$I$94,2,FALSE)),"",(VLOOKUP(C49,KPIs!$H$91:$I$94,2,FALSE)))</f>
        <v/>
      </c>
      <c r="F49" s="14"/>
      <c r="G49" s="10"/>
      <c r="H49" s="10"/>
      <c r="I49" s="155">
        <f t="shared" si="0"/>
        <v>0</v>
      </c>
      <c r="J49" s="12" t="str" cm="1">
        <f t="array" ref="J49">IFERROR((_xlfn.IFS(E49-I49&lt;=0,0,E49-I49&lt;=0,0,E49-I49&gt;=2,2,E49-I49&lt;2,E49-I49)),"")</f>
        <v/>
      </c>
      <c r="K49" s="12" cm="1">
        <f t="array" ref="K49">_xlfn.IFS(I49=0,0,I49&gt;=0,I49+J49)</f>
        <v>0</v>
      </c>
      <c r="L49" s="12" t="str">
        <f t="shared" si="1"/>
        <v/>
      </c>
      <c r="M49" s="12" cm="1">
        <f t="array" ref="M49">_xlfn.IFS(K49=0,0,K49&gt;=0,K49+L49)</f>
        <v>0</v>
      </c>
      <c r="N49" s="157" t="str">
        <f t="shared" si="3"/>
        <v/>
      </c>
      <c r="O49" s="157" t="str">
        <f t="shared" si="2"/>
        <v/>
      </c>
      <c r="P49" s="10"/>
      <c r="Q49" s="17" t="str">
        <f t="shared" si="13"/>
        <v/>
      </c>
      <c r="R49" s="12">
        <f t="shared" si="5"/>
        <v>0</v>
      </c>
      <c r="S49" s="193" t="str">
        <f t="shared" si="6"/>
        <v/>
      </c>
      <c r="U49" s="183"/>
      <c r="V49" s="183"/>
      <c r="X49" s="200"/>
      <c r="Y49" s="210"/>
      <c r="Z49" s="181" t="str">
        <f t="shared" si="7"/>
        <v/>
      </c>
      <c r="AA49" s="155" t="str">
        <f t="shared" si="8"/>
        <v/>
      </c>
      <c r="AB49" s="14"/>
      <c r="AC49" s="206"/>
      <c r="AD49" s="187"/>
      <c r="AE49" s="189"/>
      <c r="AF49" s="199" t="str">
        <f t="shared" si="10"/>
        <v/>
      </c>
      <c r="AG49" s="199" t="str">
        <f t="shared" si="11"/>
        <v/>
      </c>
      <c r="AH49" s="217"/>
    </row>
    <row r="50" spans="1:34" x14ac:dyDescent="0.3">
      <c r="A50" s="19"/>
      <c r="B50" s="9"/>
      <c r="C50" s="9"/>
      <c r="D50" s="190" t="str">
        <f>IF(ISERROR(VLOOKUP(C50,KPIs!$F$91:$G$94,2,FALSE)),"",(VLOOKUP(C50,KPIs!$F$91:$G$94,2,FALSE)))</f>
        <v/>
      </c>
      <c r="E50" s="191" t="str">
        <f>IF(ISERROR(VLOOKUP(C50,KPIs!$H$91:$I$94,2,FALSE)),"",(VLOOKUP(C50,KPIs!$H$91:$I$94,2,FALSE)))</f>
        <v/>
      </c>
      <c r="F50" s="14"/>
      <c r="G50" s="10"/>
      <c r="H50" s="10"/>
      <c r="I50" s="155">
        <f t="shared" si="0"/>
        <v>0</v>
      </c>
      <c r="J50" s="12" t="str" cm="1">
        <f t="array" ref="J50">IFERROR((_xlfn.IFS(E50-I50&lt;=0,0,E50-I50&lt;=0,0,E50-I50&gt;=2,2,E50-I50&lt;2,E50-I50)),"")</f>
        <v/>
      </c>
      <c r="K50" s="12" cm="1">
        <f t="array" ref="K50">_xlfn.IFS(I50=0,0,I50&gt;=0,I50+J50)</f>
        <v>0</v>
      </c>
      <c r="L50" s="12" t="str">
        <f t="shared" si="1"/>
        <v/>
      </c>
      <c r="M50" s="12" cm="1">
        <f t="array" ref="M50">_xlfn.IFS(K50=0,0,K50&gt;=0,K50+L50)</f>
        <v>0</v>
      </c>
      <c r="N50" s="157" t="str">
        <f t="shared" si="3"/>
        <v/>
      </c>
      <c r="O50" s="157" t="str">
        <f t="shared" si="2"/>
        <v/>
      </c>
      <c r="P50" s="10"/>
      <c r="Q50" s="17" t="str">
        <f t="shared" si="13"/>
        <v/>
      </c>
      <c r="R50" s="12">
        <f t="shared" si="5"/>
        <v>0</v>
      </c>
      <c r="S50" s="193" t="str">
        <f t="shared" si="6"/>
        <v/>
      </c>
      <c r="U50" s="183"/>
      <c r="V50" s="183"/>
      <c r="X50" s="200"/>
      <c r="Y50" s="210"/>
      <c r="Z50" s="181" t="str">
        <f t="shared" si="7"/>
        <v/>
      </c>
      <c r="AA50" s="155" t="str">
        <f t="shared" si="8"/>
        <v/>
      </c>
      <c r="AB50" s="14"/>
      <c r="AC50" s="206"/>
      <c r="AD50" s="187"/>
      <c r="AE50" s="188"/>
      <c r="AF50" s="199" t="str">
        <f t="shared" si="10"/>
        <v/>
      </c>
      <c r="AG50" s="199" t="str">
        <f t="shared" si="11"/>
        <v/>
      </c>
      <c r="AH50" s="217"/>
    </row>
    <row r="51" spans="1:34" hidden="1" outlineLevel="1" x14ac:dyDescent="0.3">
      <c r="A51" s="19"/>
      <c r="B51" s="9"/>
      <c r="C51" s="9"/>
      <c r="D51" s="190" t="str">
        <f>IF(ISERROR(VLOOKUP(C51,KPIs!$F$91:$G$94,2,FALSE)),"",(VLOOKUP(C51,KPIs!$F$91:$G$94,2,FALSE)))</f>
        <v/>
      </c>
      <c r="E51" s="191" t="str">
        <f>IF(ISERROR(VLOOKUP(C51,KPIs!$H$91:$I$94,2,FALSE)),"",(VLOOKUP(C51,KPIs!$H$91:$I$94,2,FALSE)))</f>
        <v/>
      </c>
      <c r="F51" s="14"/>
      <c r="G51" s="10"/>
      <c r="H51" s="10"/>
      <c r="I51" s="155">
        <f t="shared" si="0"/>
        <v>0</v>
      </c>
      <c r="J51" s="12" t="str" cm="1">
        <f t="array" ref="J51">IFERROR((_xlfn.IFS(E51-I51&lt;=0,0,E51-I51&lt;=0,0,E51-I51&gt;=2,2,E51-I51&lt;2,E51-I51)),"")</f>
        <v/>
      </c>
      <c r="K51" s="12" cm="1">
        <f t="array" ref="K51">_xlfn.IFS(I51=0,0,I51&gt;=0,I51+J51)</f>
        <v>0</v>
      </c>
      <c r="L51" s="12" t="str">
        <f t="shared" si="1"/>
        <v/>
      </c>
      <c r="M51" s="12" cm="1">
        <f t="array" ref="M51">_xlfn.IFS(K51=0,0,K51&gt;=0,K51+L51)</f>
        <v>0</v>
      </c>
      <c r="N51" s="157" t="str">
        <f t="shared" si="3"/>
        <v/>
      </c>
      <c r="O51" s="157" t="str">
        <f t="shared" si="2"/>
        <v/>
      </c>
      <c r="P51" s="10"/>
      <c r="Q51" s="17" t="str">
        <f t="shared" si="13"/>
        <v/>
      </c>
      <c r="R51" s="12">
        <f t="shared" si="5"/>
        <v>0</v>
      </c>
      <c r="S51" s="193" t="str">
        <f t="shared" si="6"/>
        <v/>
      </c>
      <c r="U51" s="183"/>
      <c r="V51" s="183"/>
      <c r="X51" s="200"/>
      <c r="Y51" s="210"/>
      <c r="Z51" s="181" t="str">
        <f t="shared" si="7"/>
        <v/>
      </c>
      <c r="AA51" s="155" t="str">
        <f t="shared" si="8"/>
        <v/>
      </c>
      <c r="AB51" s="14"/>
      <c r="AC51" s="206"/>
      <c r="AD51" s="187"/>
      <c r="AE51" s="189"/>
      <c r="AF51" s="199" t="str">
        <f t="shared" si="10"/>
        <v/>
      </c>
      <c r="AG51" s="199" t="str">
        <f t="shared" si="11"/>
        <v/>
      </c>
      <c r="AH51" s="217"/>
    </row>
    <row r="52" spans="1:34" hidden="1" outlineLevel="1" x14ac:dyDescent="0.3">
      <c r="A52" s="19"/>
      <c r="B52" s="9"/>
      <c r="C52" s="9"/>
      <c r="D52" s="190" t="str">
        <f>IF(ISERROR(VLOOKUP(C52,KPIs!$F$91:$G$94,2,FALSE)),"",(VLOOKUP(C52,KPIs!$F$91:$G$94,2,FALSE)))</f>
        <v/>
      </c>
      <c r="E52" s="191" t="str">
        <f>IF(ISERROR(VLOOKUP(C52,KPIs!$H$91:$I$94,2,FALSE)),"",(VLOOKUP(C52,KPIs!$H$91:$I$94,2,FALSE)))</f>
        <v/>
      </c>
      <c r="F52" s="14"/>
      <c r="G52" s="10"/>
      <c r="H52" s="10"/>
      <c r="I52" s="155">
        <f t="shared" si="0"/>
        <v>0</v>
      </c>
      <c r="J52" s="12" t="str" cm="1">
        <f t="array" ref="J52">IFERROR((_xlfn.IFS(E52-I52&lt;=0,0,E52-I52&lt;=0,0,E52-I52&gt;=2,2,E52-I52&lt;2,E52-I52)),"")</f>
        <v/>
      </c>
      <c r="K52" s="12" cm="1">
        <f t="array" ref="K52">_xlfn.IFS(I52=0,0,I52&gt;=0,I52+J52)</f>
        <v>0</v>
      </c>
      <c r="L52" s="12" t="str">
        <f t="shared" si="1"/>
        <v/>
      </c>
      <c r="M52" s="12" cm="1">
        <f t="array" ref="M52">_xlfn.IFS(K52=0,0,K52&gt;=0,K52+L52)</f>
        <v>0</v>
      </c>
      <c r="N52" s="157" t="str">
        <f t="shared" si="3"/>
        <v/>
      </c>
      <c r="O52" s="157" t="str">
        <f t="shared" si="2"/>
        <v/>
      </c>
      <c r="P52" s="10"/>
      <c r="Q52" s="17" t="str">
        <f t="shared" si="13"/>
        <v/>
      </c>
      <c r="R52" s="12">
        <f t="shared" si="5"/>
        <v>0</v>
      </c>
      <c r="S52" s="193" t="str">
        <f t="shared" si="6"/>
        <v/>
      </c>
      <c r="U52" s="183"/>
      <c r="V52" s="183"/>
      <c r="X52" s="200"/>
      <c r="Y52" s="210"/>
      <c r="Z52" s="181" t="str">
        <f t="shared" si="7"/>
        <v/>
      </c>
      <c r="AA52" s="155" t="str">
        <f t="shared" si="8"/>
        <v/>
      </c>
      <c r="AB52" s="14"/>
      <c r="AC52" s="206"/>
      <c r="AD52" s="187"/>
      <c r="AE52" s="188"/>
      <c r="AF52" s="199" t="str">
        <f t="shared" si="10"/>
        <v/>
      </c>
      <c r="AG52" s="199" t="str">
        <f t="shared" si="11"/>
        <v/>
      </c>
      <c r="AH52" s="217"/>
    </row>
    <row r="53" spans="1:34" hidden="1" outlineLevel="1" x14ac:dyDescent="0.3">
      <c r="A53" s="19"/>
      <c r="B53" s="9"/>
      <c r="C53" s="9"/>
      <c r="D53" s="190" t="str">
        <f>IF(ISERROR(VLOOKUP(C53,KPIs!$F$91:$G$94,2,FALSE)),"",(VLOOKUP(C53,KPIs!$F$91:$G$94,2,FALSE)))</f>
        <v/>
      </c>
      <c r="E53" s="191" t="str">
        <f>IF(ISERROR(VLOOKUP(C53,KPIs!$H$91:$I$94,2,FALSE)),"",(VLOOKUP(C53,KPIs!$H$91:$I$94,2,FALSE)))</f>
        <v/>
      </c>
      <c r="F53" s="14"/>
      <c r="G53" s="10"/>
      <c r="H53" s="10"/>
      <c r="I53" s="155">
        <f t="shared" si="0"/>
        <v>0</v>
      </c>
      <c r="J53" s="12" t="str" cm="1">
        <f t="array" ref="J53">IFERROR((_xlfn.IFS(E53-I53&lt;=0,0,E53-I53&lt;=0,0,E53-I53&gt;=2,2,E53-I53&lt;2,E53-I53)),"")</f>
        <v/>
      </c>
      <c r="K53" s="12" cm="1">
        <f t="array" ref="K53">_xlfn.IFS(I53=0,0,I53&gt;=0,I53+J53)</f>
        <v>0</v>
      </c>
      <c r="L53" s="12" t="str">
        <f t="shared" si="1"/>
        <v/>
      </c>
      <c r="M53" s="12" cm="1">
        <f t="array" ref="M53">_xlfn.IFS(K53=0,0,K53&gt;=0,K53+L53)</f>
        <v>0</v>
      </c>
      <c r="N53" s="157" t="str">
        <f t="shared" si="3"/>
        <v/>
      </c>
      <c r="O53" s="157" t="str">
        <f t="shared" si="2"/>
        <v/>
      </c>
      <c r="P53" s="10"/>
      <c r="Q53" s="17" t="str">
        <f t="shared" si="13"/>
        <v/>
      </c>
      <c r="R53" s="12">
        <f t="shared" si="5"/>
        <v>0</v>
      </c>
      <c r="S53" s="193" t="str">
        <f t="shared" si="6"/>
        <v/>
      </c>
      <c r="U53" s="183"/>
      <c r="V53" s="183"/>
      <c r="X53" s="200"/>
      <c r="Y53" s="210"/>
      <c r="Z53" s="181" t="str">
        <f t="shared" si="7"/>
        <v/>
      </c>
      <c r="AA53" s="155" t="str">
        <f t="shared" si="8"/>
        <v/>
      </c>
      <c r="AB53" s="14"/>
      <c r="AC53" s="206"/>
      <c r="AD53" s="187"/>
      <c r="AE53" s="189"/>
      <c r="AF53" s="199" t="str">
        <f t="shared" si="10"/>
        <v/>
      </c>
      <c r="AG53" s="199" t="str">
        <f t="shared" si="11"/>
        <v/>
      </c>
      <c r="AH53" s="217"/>
    </row>
    <row r="54" spans="1:34" hidden="1" outlineLevel="1" x14ac:dyDescent="0.3">
      <c r="A54" s="19"/>
      <c r="B54" s="9"/>
      <c r="C54" s="9"/>
      <c r="D54" s="190" t="str">
        <f>IF(ISERROR(VLOOKUP(C54,KPIs!$F$91:$G$94,2,FALSE)),"",(VLOOKUP(C54,KPIs!$F$91:$G$94,2,FALSE)))</f>
        <v/>
      </c>
      <c r="E54" s="191" t="str">
        <f>IF(ISERROR(VLOOKUP(C54,KPIs!$H$91:$I$94,2,FALSE)),"",(VLOOKUP(C54,KPIs!$H$91:$I$94,2,FALSE)))</f>
        <v/>
      </c>
      <c r="F54" s="14"/>
      <c r="G54" s="10"/>
      <c r="H54" s="10"/>
      <c r="I54" s="155">
        <f t="shared" si="0"/>
        <v>0</v>
      </c>
      <c r="J54" s="12" t="str" cm="1">
        <f t="array" ref="J54">IFERROR((_xlfn.IFS(E54-I54&lt;=0,0,E54-I54&lt;=0,0,E54-I54&gt;=2,2,E54-I54&lt;2,E54-I54)),"")</f>
        <v/>
      </c>
      <c r="K54" s="12" cm="1">
        <f t="array" ref="K54">_xlfn.IFS(I54=0,0,I54&gt;=0,I54+J54)</f>
        <v>0</v>
      </c>
      <c r="L54" s="12" t="str">
        <f t="shared" si="1"/>
        <v/>
      </c>
      <c r="M54" s="12" cm="1">
        <f t="array" ref="M54">_xlfn.IFS(K54=0,0,K54&gt;=0,K54+L54)</f>
        <v>0</v>
      </c>
      <c r="N54" s="157" t="str">
        <f t="shared" si="3"/>
        <v/>
      </c>
      <c r="O54" s="157" t="str">
        <f t="shared" si="2"/>
        <v/>
      </c>
      <c r="P54" s="10"/>
      <c r="Q54" s="17" t="str">
        <f t="shared" si="13"/>
        <v/>
      </c>
      <c r="R54" s="12">
        <f t="shared" si="5"/>
        <v>0</v>
      </c>
      <c r="S54" s="193" t="str">
        <f t="shared" si="6"/>
        <v/>
      </c>
      <c r="U54" s="183"/>
      <c r="V54" s="183"/>
      <c r="X54" s="200"/>
      <c r="Y54" s="210"/>
      <c r="Z54" s="181" t="str">
        <f t="shared" si="7"/>
        <v/>
      </c>
      <c r="AA54" s="155" t="str">
        <f t="shared" si="8"/>
        <v/>
      </c>
      <c r="AB54" s="14"/>
      <c r="AC54" s="206"/>
      <c r="AD54" s="187"/>
      <c r="AE54" s="188"/>
      <c r="AF54" s="199" t="str">
        <f t="shared" si="10"/>
        <v/>
      </c>
      <c r="AG54" s="199" t="str">
        <f t="shared" si="11"/>
        <v/>
      </c>
      <c r="AH54" s="217"/>
    </row>
    <row r="55" spans="1:34" hidden="1" outlineLevel="1" x14ac:dyDescent="0.3">
      <c r="A55" s="19"/>
      <c r="B55" s="9"/>
      <c r="C55" s="9"/>
      <c r="D55" s="190" t="str">
        <f>IF(ISERROR(VLOOKUP(C55,KPIs!$F$91:$G$94,2,FALSE)),"",(VLOOKUP(C55,KPIs!$F$91:$G$94,2,FALSE)))</f>
        <v/>
      </c>
      <c r="E55" s="191" t="str">
        <f>IF(ISERROR(VLOOKUP(C55,KPIs!$H$91:$I$94,2,FALSE)),"",(VLOOKUP(C55,KPIs!$H$91:$I$94,2,FALSE)))</f>
        <v/>
      </c>
      <c r="F55" s="14"/>
      <c r="G55" s="10"/>
      <c r="H55" s="10"/>
      <c r="I55" s="155">
        <f t="shared" si="0"/>
        <v>0</v>
      </c>
      <c r="J55" s="12" t="str" cm="1">
        <f t="array" ref="J55">IFERROR((_xlfn.IFS(E55-I55&lt;=0,0,E55-I55&lt;=0,0,E55-I55&gt;=2,2,E55-I55&lt;2,E55-I55)),"")</f>
        <v/>
      </c>
      <c r="K55" s="12" cm="1">
        <f t="array" ref="K55">_xlfn.IFS(I55=0,0,I55&gt;=0,I55+J55)</f>
        <v>0</v>
      </c>
      <c r="L55" s="12" t="str">
        <f t="shared" si="1"/>
        <v/>
      </c>
      <c r="M55" s="12" cm="1">
        <f t="array" ref="M55">_xlfn.IFS(K55=0,0,K55&gt;=0,K55+L55)</f>
        <v>0</v>
      </c>
      <c r="N55" s="157" t="str">
        <f t="shared" si="3"/>
        <v/>
      </c>
      <c r="O55" s="157" t="str">
        <f t="shared" si="2"/>
        <v/>
      </c>
      <c r="P55" s="10"/>
      <c r="Q55" s="17" t="str">
        <f t="shared" si="13"/>
        <v/>
      </c>
      <c r="R55" s="12">
        <f t="shared" si="5"/>
        <v>0</v>
      </c>
      <c r="S55" s="193" t="str">
        <f t="shared" si="6"/>
        <v/>
      </c>
      <c r="U55" s="183"/>
      <c r="V55" s="183"/>
      <c r="X55" s="200"/>
      <c r="Y55" s="210"/>
      <c r="Z55" s="181" t="str">
        <f t="shared" si="7"/>
        <v/>
      </c>
      <c r="AA55" s="155" t="str">
        <f t="shared" si="8"/>
        <v/>
      </c>
      <c r="AB55" s="14"/>
      <c r="AC55" s="206"/>
      <c r="AD55" s="187"/>
      <c r="AE55" s="189"/>
      <c r="AF55" s="199" t="str">
        <f t="shared" si="10"/>
        <v/>
      </c>
      <c r="AG55" s="199" t="str">
        <f t="shared" si="11"/>
        <v/>
      </c>
      <c r="AH55" s="217"/>
    </row>
    <row r="56" spans="1:34" hidden="1" outlineLevel="1" x14ac:dyDescent="0.3">
      <c r="A56" s="19"/>
      <c r="B56" s="9"/>
      <c r="C56" s="9"/>
      <c r="D56" s="190" t="str">
        <f>IF(ISERROR(VLOOKUP(C56,KPIs!$F$91:$G$94,2,FALSE)),"",(VLOOKUP(C56,KPIs!$F$91:$G$94,2,FALSE)))</f>
        <v/>
      </c>
      <c r="E56" s="191" t="str">
        <f>IF(ISERROR(VLOOKUP(C56,KPIs!$H$91:$I$94,2,FALSE)),"",(VLOOKUP(C56,KPIs!$H$91:$I$94,2,FALSE)))</f>
        <v/>
      </c>
      <c r="F56" s="14"/>
      <c r="G56" s="10"/>
      <c r="H56" s="10"/>
      <c r="I56" s="155">
        <f t="shared" si="0"/>
        <v>0</v>
      </c>
      <c r="J56" s="12" t="str" cm="1">
        <f t="array" ref="J56">IFERROR((_xlfn.IFS(E56-I56&lt;=0,0,E56-I56&lt;=0,0,E56-I56&gt;=2,2,E56-I56&lt;2,E56-I56)),"")</f>
        <v/>
      </c>
      <c r="K56" s="12" cm="1">
        <f t="array" ref="K56">_xlfn.IFS(I56=0,0,I56&gt;=0,I56+J56)</f>
        <v>0</v>
      </c>
      <c r="L56" s="12" t="str">
        <f t="shared" si="1"/>
        <v/>
      </c>
      <c r="M56" s="12" cm="1">
        <f t="array" ref="M56">_xlfn.IFS(K56=0,0,K56&gt;=0,K56+L56)</f>
        <v>0</v>
      </c>
      <c r="N56" s="157" t="str">
        <f t="shared" si="3"/>
        <v/>
      </c>
      <c r="O56" s="157" t="str">
        <f t="shared" si="2"/>
        <v/>
      </c>
      <c r="P56" s="10"/>
      <c r="Q56" s="17" t="str">
        <f t="shared" si="13"/>
        <v/>
      </c>
      <c r="R56" s="12">
        <f t="shared" si="5"/>
        <v>0</v>
      </c>
      <c r="S56" s="193" t="str">
        <f t="shared" si="6"/>
        <v/>
      </c>
      <c r="U56" s="183"/>
      <c r="V56" s="183"/>
      <c r="X56" s="200"/>
      <c r="Y56" s="210"/>
      <c r="Z56" s="181" t="str">
        <f t="shared" si="7"/>
        <v/>
      </c>
      <c r="AA56" s="155" t="str">
        <f t="shared" si="8"/>
        <v/>
      </c>
      <c r="AB56" s="14"/>
      <c r="AC56" s="206"/>
      <c r="AD56" s="187"/>
      <c r="AE56" s="188"/>
      <c r="AF56" s="199" t="str">
        <f t="shared" si="10"/>
        <v/>
      </c>
      <c r="AG56" s="199" t="str">
        <f t="shared" si="11"/>
        <v/>
      </c>
      <c r="AH56" s="217"/>
    </row>
    <row r="57" spans="1:34" hidden="1" outlineLevel="1" x14ac:dyDescent="0.3">
      <c r="A57" s="19"/>
      <c r="B57" s="9"/>
      <c r="C57" s="9"/>
      <c r="D57" s="190" t="str">
        <f>IF(ISERROR(VLOOKUP(C57,KPIs!$F$91:$G$94,2,FALSE)),"",(VLOOKUP(C57,KPIs!$F$91:$G$94,2,FALSE)))</f>
        <v/>
      </c>
      <c r="E57" s="191" t="str">
        <f>IF(ISERROR(VLOOKUP(C57,KPIs!$H$91:$I$94,2,FALSE)),"",(VLOOKUP(C57,KPIs!$H$91:$I$94,2,FALSE)))</f>
        <v/>
      </c>
      <c r="F57" s="14"/>
      <c r="G57" s="10"/>
      <c r="H57" s="10"/>
      <c r="I57" s="155">
        <f t="shared" si="0"/>
        <v>0</v>
      </c>
      <c r="J57" s="12" t="str" cm="1">
        <f t="array" ref="J57">IFERROR((_xlfn.IFS(E57-I57&lt;=0,0,E57-I57&lt;=0,0,E57-I57&gt;=2,2,E57-I57&lt;2,E57-I57)),"")</f>
        <v/>
      </c>
      <c r="K57" s="12" cm="1">
        <f t="array" ref="K57">_xlfn.IFS(I57=0,0,I57&gt;=0,I57+J57)</f>
        <v>0</v>
      </c>
      <c r="L57" s="12" t="str">
        <f t="shared" si="1"/>
        <v/>
      </c>
      <c r="M57" s="12" cm="1">
        <f t="array" ref="M57">_xlfn.IFS(K57=0,0,K57&gt;=0,K57+L57)</f>
        <v>0</v>
      </c>
      <c r="N57" s="157" t="str">
        <f t="shared" si="3"/>
        <v/>
      </c>
      <c r="O57" s="157" t="str">
        <f t="shared" si="2"/>
        <v/>
      </c>
      <c r="P57" s="10"/>
      <c r="Q57" s="17" t="str">
        <f t="shared" si="13"/>
        <v/>
      </c>
      <c r="R57" s="12">
        <f t="shared" si="5"/>
        <v>0</v>
      </c>
      <c r="S57" s="193" t="str">
        <f t="shared" si="6"/>
        <v/>
      </c>
      <c r="U57" s="183"/>
      <c r="V57" s="183"/>
      <c r="X57" s="200"/>
      <c r="Y57" s="210"/>
      <c r="Z57" s="181" t="str">
        <f t="shared" si="7"/>
        <v/>
      </c>
      <c r="AA57" s="155" t="str">
        <f t="shared" si="8"/>
        <v/>
      </c>
      <c r="AB57" s="14"/>
      <c r="AC57" s="206"/>
      <c r="AD57" s="187"/>
      <c r="AE57" s="189"/>
      <c r="AF57" s="199" t="str">
        <f t="shared" si="10"/>
        <v/>
      </c>
      <c r="AG57" s="199" t="str">
        <f t="shared" si="11"/>
        <v/>
      </c>
      <c r="AH57" s="217"/>
    </row>
    <row r="58" spans="1:34" hidden="1" outlineLevel="1" x14ac:dyDescent="0.3">
      <c r="A58" s="19"/>
      <c r="B58" s="9"/>
      <c r="C58" s="9"/>
      <c r="D58" s="190" t="str">
        <f>IF(ISERROR(VLOOKUP(C58,KPIs!$F$91:$G$94,2,FALSE)),"",(VLOOKUP(C58,KPIs!$F$91:$G$94,2,FALSE)))</f>
        <v/>
      </c>
      <c r="E58" s="191" t="str">
        <f>IF(ISERROR(VLOOKUP(C58,KPIs!$H$91:$I$94,2,FALSE)),"",(VLOOKUP(C58,KPIs!$H$91:$I$94,2,FALSE)))</f>
        <v/>
      </c>
      <c r="F58" s="14"/>
      <c r="G58" s="10"/>
      <c r="H58" s="10"/>
      <c r="I58" s="155">
        <f t="shared" si="0"/>
        <v>0</v>
      </c>
      <c r="J58" s="12" t="str" cm="1">
        <f t="array" ref="J58">IFERROR((_xlfn.IFS(E58-I58&lt;=0,0,E58-I58&lt;=0,0,E58-I58&gt;=2,2,E58-I58&lt;2,E58-I58)),"")</f>
        <v/>
      </c>
      <c r="K58" s="12" cm="1">
        <f t="array" ref="K58">_xlfn.IFS(I58=0,0,I58&gt;=0,I58+J58)</f>
        <v>0</v>
      </c>
      <c r="L58" s="12" t="str">
        <f t="shared" si="1"/>
        <v/>
      </c>
      <c r="M58" s="12" cm="1">
        <f t="array" ref="M58">_xlfn.IFS(K58=0,0,K58&gt;=0,K58+L58)</f>
        <v>0</v>
      </c>
      <c r="N58" s="157" t="str">
        <f t="shared" si="3"/>
        <v/>
      </c>
      <c r="O58" s="157" t="str">
        <f t="shared" si="2"/>
        <v/>
      </c>
      <c r="P58" s="10"/>
      <c r="Q58" s="17" t="str">
        <f t="shared" si="13"/>
        <v/>
      </c>
      <c r="R58" s="12">
        <f t="shared" si="5"/>
        <v>0</v>
      </c>
      <c r="S58" s="193" t="str">
        <f t="shared" si="6"/>
        <v/>
      </c>
      <c r="U58" s="183"/>
      <c r="V58" s="183"/>
      <c r="X58" s="200"/>
      <c r="Y58" s="210"/>
      <c r="Z58" s="181" t="str">
        <f t="shared" si="7"/>
        <v/>
      </c>
      <c r="AA58" s="155" t="str">
        <f t="shared" si="8"/>
        <v/>
      </c>
      <c r="AB58" s="14"/>
      <c r="AC58" s="206"/>
      <c r="AD58" s="187"/>
      <c r="AE58" s="188"/>
      <c r="AF58" s="199" t="str">
        <f t="shared" si="10"/>
        <v/>
      </c>
      <c r="AG58" s="199" t="str">
        <f t="shared" si="11"/>
        <v/>
      </c>
      <c r="AH58" s="217"/>
    </row>
    <row r="59" spans="1:34" hidden="1" outlineLevel="1" x14ac:dyDescent="0.3">
      <c r="A59" s="19"/>
      <c r="B59" s="9"/>
      <c r="C59" s="9"/>
      <c r="D59" s="190" t="str">
        <f>IF(ISERROR(VLOOKUP(C59,KPIs!$F$91:$G$94,2,FALSE)),"",(VLOOKUP(C59,KPIs!$F$91:$G$94,2,FALSE)))</f>
        <v/>
      </c>
      <c r="E59" s="191" t="str">
        <f>IF(ISERROR(VLOOKUP(C59,KPIs!$H$91:$I$94,2,FALSE)),"",(VLOOKUP(C59,KPIs!$H$91:$I$94,2,FALSE)))</f>
        <v/>
      </c>
      <c r="F59" s="14"/>
      <c r="G59" s="10"/>
      <c r="H59" s="10"/>
      <c r="I59" s="155">
        <f t="shared" si="0"/>
        <v>0</v>
      </c>
      <c r="J59" s="12" t="str" cm="1">
        <f t="array" ref="J59">IFERROR((_xlfn.IFS(E59-I59&lt;=0,0,E59-I59&lt;=0,0,E59-I59&gt;=2,2,E59-I59&lt;2,E59-I59)),"")</f>
        <v/>
      </c>
      <c r="K59" s="12" cm="1">
        <f t="array" ref="K59">_xlfn.IFS(I59=0,0,I59&gt;=0,I59+J59)</f>
        <v>0</v>
      </c>
      <c r="L59" s="12" t="str">
        <f t="shared" si="1"/>
        <v/>
      </c>
      <c r="M59" s="12" cm="1">
        <f t="array" ref="M59">_xlfn.IFS(K59=0,0,K59&gt;=0,K59+L59)</f>
        <v>0</v>
      </c>
      <c r="N59" s="157" t="str">
        <f t="shared" si="3"/>
        <v/>
      </c>
      <c r="O59" s="157" t="str">
        <f t="shared" si="2"/>
        <v/>
      </c>
      <c r="P59" s="10"/>
      <c r="Q59" s="17" t="str">
        <f t="shared" si="13"/>
        <v/>
      </c>
      <c r="R59" s="12">
        <f t="shared" si="5"/>
        <v>0</v>
      </c>
      <c r="S59" s="193" t="str">
        <f t="shared" si="6"/>
        <v/>
      </c>
      <c r="U59" s="183"/>
      <c r="V59" s="183"/>
      <c r="X59" s="200"/>
      <c r="Y59" s="210"/>
      <c r="Z59" s="181" t="str">
        <f t="shared" si="7"/>
        <v/>
      </c>
      <c r="AA59" s="155" t="str">
        <f t="shared" si="8"/>
        <v/>
      </c>
      <c r="AB59" s="14"/>
      <c r="AC59" s="206"/>
      <c r="AD59" s="187"/>
      <c r="AE59" s="189"/>
      <c r="AF59" s="199" t="str">
        <f t="shared" si="10"/>
        <v/>
      </c>
      <c r="AG59" s="199" t="str">
        <f t="shared" si="11"/>
        <v/>
      </c>
      <c r="AH59" s="217"/>
    </row>
    <row r="60" spans="1:34" hidden="1" outlineLevel="1" x14ac:dyDescent="0.3">
      <c r="A60" s="19"/>
      <c r="B60" s="9"/>
      <c r="C60" s="9"/>
      <c r="D60" s="190" t="str">
        <f>IF(ISERROR(VLOOKUP(C60,KPIs!$F$91:$G$94,2,FALSE)),"",(VLOOKUP(C60,KPIs!$F$91:$G$94,2,FALSE)))</f>
        <v/>
      </c>
      <c r="E60" s="191" t="str">
        <f>IF(ISERROR(VLOOKUP(C60,KPIs!$H$91:$I$94,2,FALSE)),"",(VLOOKUP(C60,KPIs!$H$91:$I$94,2,FALSE)))</f>
        <v/>
      </c>
      <c r="F60" s="14"/>
      <c r="G60" s="10"/>
      <c r="H60" s="10"/>
      <c r="I60" s="155">
        <f t="shared" si="0"/>
        <v>0</v>
      </c>
      <c r="J60" s="12" t="str" cm="1">
        <f t="array" ref="J60">IFERROR((_xlfn.IFS(E60-I60&lt;=0,0,E60-I60&lt;=0,0,E60-I60&gt;=2,2,E60-I60&lt;2,E60-I60)),"")</f>
        <v/>
      </c>
      <c r="K60" s="12" cm="1">
        <f t="array" ref="K60">_xlfn.IFS(I60=0,0,I60&gt;=0,I60+J60)</f>
        <v>0</v>
      </c>
      <c r="L60" s="12" t="str">
        <f t="shared" si="1"/>
        <v/>
      </c>
      <c r="M60" s="12" cm="1">
        <f t="array" ref="M60">_xlfn.IFS(K60=0,0,K60&gt;=0,K60+L60)</f>
        <v>0</v>
      </c>
      <c r="N60" s="157" t="str">
        <f t="shared" si="3"/>
        <v/>
      </c>
      <c r="O60" s="157" t="str">
        <f t="shared" si="2"/>
        <v/>
      </c>
      <c r="P60" s="10"/>
      <c r="Q60" s="17" t="str">
        <f t="shared" si="13"/>
        <v/>
      </c>
      <c r="R60" s="12">
        <f t="shared" si="5"/>
        <v>0</v>
      </c>
      <c r="S60" s="193" t="str">
        <f t="shared" si="6"/>
        <v/>
      </c>
      <c r="U60" s="183"/>
      <c r="V60" s="183"/>
      <c r="X60" s="200"/>
      <c r="Y60" s="210"/>
      <c r="Z60" s="181" t="str">
        <f t="shared" si="7"/>
        <v/>
      </c>
      <c r="AA60" s="155" t="str">
        <f t="shared" si="8"/>
        <v/>
      </c>
      <c r="AB60" s="14"/>
      <c r="AC60" s="206"/>
      <c r="AD60" s="187"/>
      <c r="AE60" s="188"/>
      <c r="AF60" s="199" t="str">
        <f t="shared" si="10"/>
        <v/>
      </c>
      <c r="AG60" s="199" t="str">
        <f t="shared" si="11"/>
        <v/>
      </c>
      <c r="AH60" s="217"/>
    </row>
    <row r="61" spans="1:34" hidden="1" outlineLevel="1" x14ac:dyDescent="0.3">
      <c r="A61" s="19"/>
      <c r="B61" s="9"/>
      <c r="C61" s="9"/>
      <c r="D61" s="190" t="str">
        <f>IF(ISERROR(VLOOKUP(C61,KPIs!$F$91:$G$94,2,FALSE)),"",(VLOOKUP(C61,KPIs!$F$91:$G$94,2,FALSE)))</f>
        <v/>
      </c>
      <c r="E61" s="191" t="str">
        <f>IF(ISERROR(VLOOKUP(C61,KPIs!$H$91:$I$94,2,FALSE)),"",(VLOOKUP(C61,KPIs!$H$91:$I$94,2,FALSE)))</f>
        <v/>
      </c>
      <c r="F61" s="14"/>
      <c r="G61" s="10"/>
      <c r="H61" s="10"/>
      <c r="I61" s="155">
        <f t="shared" si="0"/>
        <v>0</v>
      </c>
      <c r="J61" s="12" t="str" cm="1">
        <f t="array" ref="J61">IFERROR((_xlfn.IFS(E61-I61&lt;=0,0,E61-I61&lt;=0,0,E61-I61&gt;=2,2,E61-I61&lt;2,E61-I61)),"")</f>
        <v/>
      </c>
      <c r="K61" s="12" cm="1">
        <f t="array" ref="K61">_xlfn.IFS(I61=0,0,I61&gt;=0,I61+J61)</f>
        <v>0</v>
      </c>
      <c r="L61" s="12" t="str">
        <f t="shared" si="1"/>
        <v/>
      </c>
      <c r="M61" s="12" cm="1">
        <f t="array" ref="M61">_xlfn.IFS(K61=0,0,K61&gt;=0,K61+L61)</f>
        <v>0</v>
      </c>
      <c r="N61" s="157" t="str">
        <f t="shared" si="3"/>
        <v/>
      </c>
      <c r="O61" s="157" t="str">
        <f t="shared" si="2"/>
        <v/>
      </c>
      <c r="P61" s="10"/>
      <c r="Q61" s="17" t="str">
        <f t="shared" si="13"/>
        <v/>
      </c>
      <c r="R61" s="12">
        <f t="shared" si="5"/>
        <v>0</v>
      </c>
      <c r="S61" s="193" t="str">
        <f t="shared" si="6"/>
        <v/>
      </c>
      <c r="U61" s="183"/>
      <c r="V61" s="183"/>
      <c r="X61" s="200"/>
      <c r="Y61" s="210"/>
      <c r="Z61" s="181" t="str">
        <f t="shared" si="7"/>
        <v/>
      </c>
      <c r="AA61" s="155" t="str">
        <f t="shared" si="8"/>
        <v/>
      </c>
      <c r="AB61" s="14"/>
      <c r="AC61" s="206"/>
      <c r="AD61" s="187"/>
      <c r="AE61" s="189"/>
      <c r="AF61" s="199" t="str">
        <f t="shared" si="10"/>
        <v/>
      </c>
      <c r="AG61" s="199" t="str">
        <f t="shared" si="11"/>
        <v/>
      </c>
      <c r="AH61" s="217"/>
    </row>
    <row r="62" spans="1:34" hidden="1" outlineLevel="1" x14ac:dyDescent="0.3">
      <c r="A62" s="19"/>
      <c r="B62" s="9"/>
      <c r="C62" s="9"/>
      <c r="D62" s="190" t="str">
        <f>IF(ISERROR(VLOOKUP(C62,KPIs!$F$91:$G$94,2,FALSE)),"",(VLOOKUP(C62,KPIs!$F$91:$G$94,2,FALSE)))</f>
        <v/>
      </c>
      <c r="E62" s="191" t="str">
        <f>IF(ISERROR(VLOOKUP(C62,KPIs!$H$91:$I$94,2,FALSE)),"",(VLOOKUP(C62,KPIs!$H$91:$I$94,2,FALSE)))</f>
        <v/>
      </c>
      <c r="F62" s="14"/>
      <c r="G62" s="10"/>
      <c r="H62" s="10"/>
      <c r="I62" s="155">
        <f t="shared" si="0"/>
        <v>0</v>
      </c>
      <c r="J62" s="12" t="str" cm="1">
        <f t="array" ref="J62">IFERROR((_xlfn.IFS(E62-I62&lt;=0,0,E62-I62&lt;=0,0,E62-I62&gt;=2,2,E62-I62&lt;2,E62-I62)),"")</f>
        <v/>
      </c>
      <c r="K62" s="12" cm="1">
        <f t="array" ref="K62">_xlfn.IFS(I62=0,0,I62&gt;=0,I62+J62)</f>
        <v>0</v>
      </c>
      <c r="L62" s="12" t="str">
        <f t="shared" si="1"/>
        <v/>
      </c>
      <c r="M62" s="12" cm="1">
        <f t="array" ref="M62">_xlfn.IFS(K62=0,0,K62&gt;=0,K62+L62)</f>
        <v>0</v>
      </c>
      <c r="N62" s="157" t="str">
        <f t="shared" si="3"/>
        <v/>
      </c>
      <c r="O62" s="157" t="str">
        <f t="shared" si="2"/>
        <v/>
      </c>
      <c r="P62" s="10"/>
      <c r="Q62" s="17" t="str">
        <f t="shared" si="13"/>
        <v/>
      </c>
      <c r="R62" s="12">
        <f t="shared" si="5"/>
        <v>0</v>
      </c>
      <c r="S62" s="193" t="str">
        <f t="shared" si="6"/>
        <v/>
      </c>
      <c r="U62" s="183"/>
      <c r="V62" s="183"/>
      <c r="X62" s="200"/>
      <c r="Y62" s="210"/>
      <c r="Z62" s="181" t="str">
        <f t="shared" si="7"/>
        <v/>
      </c>
      <c r="AA62" s="155" t="str">
        <f t="shared" si="8"/>
        <v/>
      </c>
      <c r="AB62" s="14"/>
      <c r="AC62" s="206"/>
      <c r="AD62" s="187"/>
      <c r="AE62" s="188"/>
      <c r="AF62" s="199" t="str">
        <f t="shared" si="10"/>
        <v/>
      </c>
      <c r="AG62" s="199" t="str">
        <f t="shared" si="11"/>
        <v/>
      </c>
      <c r="AH62" s="217"/>
    </row>
    <row r="63" spans="1:34" hidden="1" outlineLevel="1" x14ac:dyDescent="0.3">
      <c r="A63" s="19"/>
      <c r="B63" s="9"/>
      <c r="C63" s="9"/>
      <c r="D63" s="190" t="str">
        <f>IF(ISERROR(VLOOKUP(C63,KPIs!$F$91:$G$94,2,FALSE)),"",(VLOOKUP(C63,KPIs!$F$91:$G$94,2,FALSE)))</f>
        <v/>
      </c>
      <c r="E63" s="191" t="str">
        <f>IF(ISERROR(VLOOKUP(C63,KPIs!$H$91:$I$94,2,FALSE)),"",(VLOOKUP(C63,KPIs!$H$91:$I$94,2,FALSE)))</f>
        <v/>
      </c>
      <c r="F63" s="14"/>
      <c r="G63" s="10"/>
      <c r="H63" s="10"/>
      <c r="I63" s="155">
        <f t="shared" si="0"/>
        <v>0</v>
      </c>
      <c r="J63" s="12" t="str" cm="1">
        <f t="array" ref="J63">IFERROR((_xlfn.IFS(E63-I63&lt;=0,0,E63-I63&lt;=0,0,E63-I63&gt;=2,2,E63-I63&lt;2,E63-I63)),"")</f>
        <v/>
      </c>
      <c r="K63" s="12" cm="1">
        <f t="array" ref="K63">_xlfn.IFS(I63=0,0,I63&gt;=0,I63+J63)</f>
        <v>0</v>
      </c>
      <c r="L63" s="12" t="str">
        <f t="shared" si="1"/>
        <v/>
      </c>
      <c r="M63" s="12" cm="1">
        <f t="array" ref="M63">_xlfn.IFS(K63=0,0,K63&gt;=0,K63+L63)</f>
        <v>0</v>
      </c>
      <c r="N63" s="157" t="str">
        <f t="shared" si="3"/>
        <v/>
      </c>
      <c r="O63" s="157" t="str">
        <f t="shared" si="2"/>
        <v/>
      </c>
      <c r="P63" s="10"/>
      <c r="Q63" s="17" t="str">
        <f t="shared" si="13"/>
        <v/>
      </c>
      <c r="R63" s="12">
        <f t="shared" si="5"/>
        <v>0</v>
      </c>
      <c r="S63" s="193" t="str">
        <f t="shared" si="6"/>
        <v/>
      </c>
      <c r="U63" s="183"/>
      <c r="V63" s="183"/>
      <c r="X63" s="200"/>
      <c r="Y63" s="210"/>
      <c r="Z63" s="181" t="str">
        <f t="shared" si="7"/>
        <v/>
      </c>
      <c r="AA63" s="155" t="str">
        <f t="shared" si="8"/>
        <v/>
      </c>
      <c r="AB63" s="14"/>
      <c r="AC63" s="206"/>
      <c r="AD63" s="187"/>
      <c r="AE63" s="189"/>
      <c r="AF63" s="199" t="str">
        <f t="shared" si="10"/>
        <v/>
      </c>
      <c r="AG63" s="199" t="str">
        <f t="shared" si="11"/>
        <v/>
      </c>
      <c r="AH63" s="217"/>
    </row>
    <row r="64" spans="1:34" hidden="1" outlineLevel="1" x14ac:dyDescent="0.3">
      <c r="A64" s="19"/>
      <c r="B64" s="9"/>
      <c r="C64" s="9"/>
      <c r="D64" s="190" t="str">
        <f>IF(ISERROR(VLOOKUP(C64,KPIs!$F$91:$G$94,2,FALSE)),"",(VLOOKUP(C64,KPIs!$F$91:$G$94,2,FALSE)))</f>
        <v/>
      </c>
      <c r="E64" s="191" t="str">
        <f>IF(ISERROR(VLOOKUP(C64,KPIs!$H$91:$I$94,2,FALSE)),"",(VLOOKUP(C64,KPIs!$H$91:$I$94,2,FALSE)))</f>
        <v/>
      </c>
      <c r="F64" s="14"/>
      <c r="G64" s="10"/>
      <c r="H64" s="10"/>
      <c r="I64" s="155">
        <f t="shared" si="0"/>
        <v>0</v>
      </c>
      <c r="J64" s="12" t="str" cm="1">
        <f t="array" ref="J64">IFERROR((_xlfn.IFS(E64-I64&lt;=0,0,E64-I64&lt;=0,0,E64-I64&gt;=2,2,E64-I64&lt;2,E64-I64)),"")</f>
        <v/>
      </c>
      <c r="K64" s="12" cm="1">
        <f t="array" ref="K64">_xlfn.IFS(I64=0,0,I64&gt;=0,I64+J64)</f>
        <v>0</v>
      </c>
      <c r="L64" s="12" t="str">
        <f t="shared" si="1"/>
        <v/>
      </c>
      <c r="M64" s="12" cm="1">
        <f t="array" ref="M64">_xlfn.IFS(K64=0,0,K64&gt;=0,K64+L64)</f>
        <v>0</v>
      </c>
      <c r="N64" s="157" t="str">
        <f t="shared" si="3"/>
        <v/>
      </c>
      <c r="O64" s="157" t="str">
        <f t="shared" si="2"/>
        <v/>
      </c>
      <c r="P64" s="10"/>
      <c r="Q64" s="17" t="str">
        <f t="shared" si="13"/>
        <v/>
      </c>
      <c r="R64" s="12">
        <f t="shared" si="5"/>
        <v>0</v>
      </c>
      <c r="S64" s="193" t="str">
        <f t="shared" si="6"/>
        <v/>
      </c>
      <c r="U64" s="183"/>
      <c r="V64" s="183"/>
      <c r="X64" s="200"/>
      <c r="Y64" s="210"/>
      <c r="Z64" s="181" t="str">
        <f t="shared" si="7"/>
        <v/>
      </c>
      <c r="AA64" s="155" t="str">
        <f t="shared" si="8"/>
        <v/>
      </c>
      <c r="AB64" s="14"/>
      <c r="AC64" s="206"/>
      <c r="AD64" s="187"/>
      <c r="AE64" s="188"/>
      <c r="AF64" s="199" t="str">
        <f t="shared" si="10"/>
        <v/>
      </c>
      <c r="AG64" s="199" t="str">
        <f t="shared" si="11"/>
        <v/>
      </c>
      <c r="AH64" s="217"/>
    </row>
    <row r="65" spans="1:34" hidden="1" outlineLevel="1" x14ac:dyDescent="0.3">
      <c r="A65" s="19"/>
      <c r="B65" s="9"/>
      <c r="C65" s="9"/>
      <c r="D65" s="190" t="str">
        <f>IF(ISERROR(VLOOKUP(C65,KPIs!$F$91:$G$94,2,FALSE)),"",(VLOOKUP(C65,KPIs!$F$91:$G$94,2,FALSE)))</f>
        <v/>
      </c>
      <c r="E65" s="191" t="str">
        <f>IF(ISERROR(VLOOKUP(C65,KPIs!$H$91:$I$94,2,FALSE)),"",(VLOOKUP(C65,KPIs!$H$91:$I$94,2,FALSE)))</f>
        <v/>
      </c>
      <c r="F65" s="14"/>
      <c r="G65" s="10"/>
      <c r="H65" s="10"/>
      <c r="I65" s="155">
        <f t="shared" si="0"/>
        <v>0</v>
      </c>
      <c r="J65" s="12" t="str" cm="1">
        <f t="array" ref="J65">IFERROR((_xlfn.IFS(E65-I65&lt;=0,0,E65-I65&lt;=0,0,E65-I65&gt;=2,2,E65-I65&lt;2,E65-I65)),"")</f>
        <v/>
      </c>
      <c r="K65" s="12" cm="1">
        <f t="array" ref="K65">_xlfn.IFS(I65=0,0,I65&gt;=0,I65+J65)</f>
        <v>0</v>
      </c>
      <c r="L65" s="12" t="str">
        <f t="shared" si="1"/>
        <v/>
      </c>
      <c r="M65" s="12" cm="1">
        <f t="array" ref="M65">_xlfn.IFS(K65=0,0,K65&gt;=0,K65+L65)</f>
        <v>0</v>
      </c>
      <c r="N65" s="157" t="str">
        <f t="shared" si="3"/>
        <v/>
      </c>
      <c r="O65" s="157" t="str">
        <f t="shared" si="2"/>
        <v/>
      </c>
      <c r="P65" s="10"/>
      <c r="Q65" s="17" t="str">
        <f t="shared" si="13"/>
        <v/>
      </c>
      <c r="R65" s="12">
        <f t="shared" si="5"/>
        <v>0</v>
      </c>
      <c r="S65" s="193" t="str">
        <f t="shared" si="6"/>
        <v/>
      </c>
      <c r="U65" s="183"/>
      <c r="V65" s="183"/>
      <c r="X65" s="200"/>
      <c r="Y65" s="210"/>
      <c r="Z65" s="181" t="str">
        <f t="shared" si="7"/>
        <v/>
      </c>
      <c r="AA65" s="155" t="str">
        <f t="shared" si="8"/>
        <v/>
      </c>
      <c r="AB65" s="14"/>
      <c r="AC65" s="206"/>
      <c r="AD65" s="187"/>
      <c r="AE65" s="189"/>
      <c r="AF65" s="199" t="str">
        <f t="shared" si="10"/>
        <v/>
      </c>
      <c r="AG65" s="199" t="str">
        <f t="shared" si="11"/>
        <v/>
      </c>
      <c r="AH65" s="217"/>
    </row>
    <row r="66" spans="1:34" hidden="1" outlineLevel="1" x14ac:dyDescent="0.3">
      <c r="A66" s="19"/>
      <c r="B66" s="9"/>
      <c r="C66" s="9"/>
      <c r="D66" s="190" t="str">
        <f>IF(ISERROR(VLOOKUP(C66,KPIs!$F$91:$G$94,2,FALSE)),"",(VLOOKUP(C66,KPIs!$F$91:$G$94,2,FALSE)))</f>
        <v/>
      </c>
      <c r="E66" s="191" t="str">
        <f>IF(ISERROR(VLOOKUP(C66,KPIs!$H$91:$I$94,2,FALSE)),"",(VLOOKUP(C66,KPIs!$H$91:$I$94,2,FALSE)))</f>
        <v/>
      </c>
      <c r="F66" s="14"/>
      <c r="G66" s="10"/>
      <c r="H66" s="10"/>
      <c r="I66" s="155">
        <f t="shared" si="0"/>
        <v>0</v>
      </c>
      <c r="J66" s="12" t="str" cm="1">
        <f t="array" ref="J66">IFERROR((_xlfn.IFS(E66-I66&lt;=0,0,E66-I66&lt;=0,0,E66-I66&gt;=2,2,E66-I66&lt;2,E66-I66)),"")</f>
        <v/>
      </c>
      <c r="K66" s="12" cm="1">
        <f t="array" ref="K66">_xlfn.IFS(I66=0,0,I66&gt;=0,I66+J66)</f>
        <v>0</v>
      </c>
      <c r="L66" s="12" t="str">
        <f t="shared" si="1"/>
        <v/>
      </c>
      <c r="M66" s="12" cm="1">
        <f t="array" ref="M66">_xlfn.IFS(K66=0,0,K66&gt;=0,K66+L66)</f>
        <v>0</v>
      </c>
      <c r="N66" s="157" t="str">
        <f t="shared" si="3"/>
        <v/>
      </c>
      <c r="O66" s="157" t="str">
        <f t="shared" si="2"/>
        <v/>
      </c>
      <c r="P66" s="10"/>
      <c r="Q66" s="17" t="str">
        <f t="shared" si="13"/>
        <v/>
      </c>
      <c r="R66" s="12">
        <f t="shared" si="5"/>
        <v>0</v>
      </c>
      <c r="S66" s="193" t="str">
        <f t="shared" si="6"/>
        <v/>
      </c>
      <c r="U66" s="183"/>
      <c r="V66" s="183"/>
      <c r="X66" s="200"/>
      <c r="Y66" s="210"/>
      <c r="Z66" s="181" t="str">
        <f t="shared" si="7"/>
        <v/>
      </c>
      <c r="AA66" s="155" t="str">
        <f t="shared" si="8"/>
        <v/>
      </c>
      <c r="AB66" s="14"/>
      <c r="AC66" s="206"/>
      <c r="AD66" s="187"/>
      <c r="AE66" s="188"/>
      <c r="AF66" s="199" t="str">
        <f t="shared" si="10"/>
        <v/>
      </c>
      <c r="AG66" s="199" t="str">
        <f t="shared" si="11"/>
        <v/>
      </c>
      <c r="AH66" s="217"/>
    </row>
    <row r="67" spans="1:34" hidden="1" outlineLevel="1" x14ac:dyDescent="0.3">
      <c r="A67" s="19"/>
      <c r="B67" s="9"/>
      <c r="C67" s="9"/>
      <c r="D67" s="190" t="str">
        <f>IF(ISERROR(VLOOKUP(C67,KPIs!$F$91:$G$94,2,FALSE)),"",(VLOOKUP(C67,KPIs!$F$91:$G$94,2,FALSE)))</f>
        <v/>
      </c>
      <c r="E67" s="191" t="str">
        <f>IF(ISERROR(VLOOKUP(C67,KPIs!$H$91:$I$94,2,FALSE)),"",(VLOOKUP(C67,KPIs!$H$91:$I$94,2,FALSE)))</f>
        <v/>
      </c>
      <c r="F67" s="14"/>
      <c r="G67" s="10"/>
      <c r="H67" s="10"/>
      <c r="I67" s="155">
        <f t="shared" si="0"/>
        <v>0</v>
      </c>
      <c r="J67" s="12" t="str" cm="1">
        <f t="array" ref="J67">IFERROR((_xlfn.IFS(E67-I67&lt;=0,0,E67-I67&lt;=0,0,E67-I67&gt;=2,2,E67-I67&lt;2,E67-I67)),"")</f>
        <v/>
      </c>
      <c r="K67" s="12" cm="1">
        <f t="array" ref="K67">_xlfn.IFS(I67=0,0,I67&gt;=0,I67+J67)</f>
        <v>0</v>
      </c>
      <c r="L67" s="12" t="str">
        <f t="shared" si="1"/>
        <v/>
      </c>
      <c r="M67" s="12" cm="1">
        <f t="array" ref="M67">_xlfn.IFS(K67=0,0,K67&gt;=0,K67+L67)</f>
        <v>0</v>
      </c>
      <c r="N67" s="157" t="str">
        <f t="shared" si="3"/>
        <v/>
      </c>
      <c r="O67" s="157" t="str">
        <f t="shared" si="2"/>
        <v/>
      </c>
      <c r="P67" s="10"/>
      <c r="Q67" s="17" t="str">
        <f t="shared" si="13"/>
        <v/>
      </c>
      <c r="R67" s="12">
        <f t="shared" si="5"/>
        <v>0</v>
      </c>
      <c r="S67" s="193" t="str">
        <f t="shared" si="6"/>
        <v/>
      </c>
      <c r="U67" s="183"/>
      <c r="V67" s="183"/>
      <c r="X67" s="200"/>
      <c r="Y67" s="210"/>
      <c r="Z67" s="181" t="str">
        <f t="shared" si="7"/>
        <v/>
      </c>
      <c r="AA67" s="155" t="str">
        <f t="shared" si="8"/>
        <v/>
      </c>
      <c r="AB67" s="14"/>
      <c r="AC67" s="206"/>
      <c r="AD67" s="187"/>
      <c r="AE67" s="189"/>
      <c r="AF67" s="199" t="str">
        <f t="shared" si="10"/>
        <v/>
      </c>
      <c r="AG67" s="199" t="str">
        <f t="shared" si="11"/>
        <v/>
      </c>
      <c r="AH67" s="217"/>
    </row>
    <row r="68" spans="1:34" hidden="1" outlineLevel="1" x14ac:dyDescent="0.3">
      <c r="A68" s="19"/>
      <c r="B68" s="9"/>
      <c r="C68" s="9"/>
      <c r="D68" s="190" t="str">
        <f>IF(ISERROR(VLOOKUP(C68,KPIs!$F$91:$G$94,2,FALSE)),"",(VLOOKUP(C68,KPIs!$F$91:$G$94,2,FALSE)))</f>
        <v/>
      </c>
      <c r="E68" s="191" t="str">
        <f>IF(ISERROR(VLOOKUP(C68,KPIs!$H$91:$I$94,2,FALSE)),"",(VLOOKUP(C68,KPIs!$H$91:$I$94,2,FALSE)))</f>
        <v/>
      </c>
      <c r="F68" s="14"/>
      <c r="G68" s="10"/>
      <c r="H68" s="10"/>
      <c r="I68" s="155">
        <f t="shared" si="0"/>
        <v>0</v>
      </c>
      <c r="J68" s="12" t="str" cm="1">
        <f t="array" ref="J68">IFERROR((_xlfn.IFS(E68-I68&lt;=0,0,E68-I68&lt;=0,0,E68-I68&gt;=2,2,E68-I68&lt;2,E68-I68)),"")</f>
        <v/>
      </c>
      <c r="K68" s="12" cm="1">
        <f t="array" ref="K68">_xlfn.IFS(I68=0,0,I68&gt;=0,I68+J68)</f>
        <v>0</v>
      </c>
      <c r="L68" s="12" t="str">
        <f t="shared" si="1"/>
        <v/>
      </c>
      <c r="M68" s="12" cm="1">
        <f t="array" ref="M68">_xlfn.IFS(K68=0,0,K68&gt;=0,K68+L68)</f>
        <v>0</v>
      </c>
      <c r="N68" s="157" t="str">
        <f t="shared" si="3"/>
        <v/>
      </c>
      <c r="O68" s="157" t="str">
        <f t="shared" si="2"/>
        <v/>
      </c>
      <c r="P68" s="10"/>
      <c r="Q68" s="17" t="str">
        <f t="shared" si="13"/>
        <v/>
      </c>
      <c r="R68" s="12">
        <f t="shared" si="5"/>
        <v>0</v>
      </c>
      <c r="S68" s="193" t="str">
        <f t="shared" si="6"/>
        <v/>
      </c>
      <c r="U68" s="183"/>
      <c r="V68" s="183"/>
      <c r="X68" s="200"/>
      <c r="Y68" s="210"/>
      <c r="Z68" s="181" t="str">
        <f t="shared" si="7"/>
        <v/>
      </c>
      <c r="AA68" s="155" t="str">
        <f t="shared" si="8"/>
        <v/>
      </c>
      <c r="AB68" s="14"/>
      <c r="AC68" s="206"/>
      <c r="AD68" s="187"/>
      <c r="AE68" s="188"/>
      <c r="AF68" s="199" t="str">
        <f t="shared" si="10"/>
        <v/>
      </c>
      <c r="AG68" s="199" t="str">
        <f t="shared" si="11"/>
        <v/>
      </c>
      <c r="AH68" s="217"/>
    </row>
    <row r="69" spans="1:34" hidden="1" outlineLevel="1" x14ac:dyDescent="0.3">
      <c r="A69" s="19"/>
      <c r="B69" s="9"/>
      <c r="C69" s="9"/>
      <c r="D69" s="190" t="str">
        <f>IF(ISERROR(VLOOKUP(C69,KPIs!$F$91:$G$94,2,FALSE)),"",(VLOOKUP(C69,KPIs!$F$91:$G$94,2,FALSE)))</f>
        <v/>
      </c>
      <c r="E69" s="191" t="str">
        <f>IF(ISERROR(VLOOKUP(C69,KPIs!$H$91:$I$94,2,FALSE)),"",(VLOOKUP(C69,KPIs!$H$91:$I$94,2,FALSE)))</f>
        <v/>
      </c>
      <c r="F69" s="14"/>
      <c r="G69" s="10"/>
      <c r="H69" s="10"/>
      <c r="I69" s="155">
        <f t="shared" si="0"/>
        <v>0</v>
      </c>
      <c r="J69" s="12" t="str" cm="1">
        <f t="array" ref="J69">IFERROR((_xlfn.IFS(E69-I69&lt;=0,0,E69-I69&lt;=0,0,E69-I69&gt;=2,2,E69-I69&lt;2,E69-I69)),"")</f>
        <v/>
      </c>
      <c r="K69" s="12" cm="1">
        <f t="array" ref="K69">_xlfn.IFS(I69=0,0,I69&gt;=0,I69+J69)</f>
        <v>0</v>
      </c>
      <c r="L69" s="12" t="str">
        <f t="shared" si="1"/>
        <v/>
      </c>
      <c r="M69" s="12" cm="1">
        <f t="array" ref="M69">_xlfn.IFS(K69=0,0,K69&gt;=0,K69+L69)</f>
        <v>0</v>
      </c>
      <c r="N69" s="157" t="str">
        <f t="shared" si="3"/>
        <v/>
      </c>
      <c r="O69" s="157" t="str">
        <f t="shared" si="2"/>
        <v/>
      </c>
      <c r="P69" s="10"/>
      <c r="Q69" s="17" t="str">
        <f t="shared" si="13"/>
        <v/>
      </c>
      <c r="R69" s="12">
        <f t="shared" si="5"/>
        <v>0</v>
      </c>
      <c r="S69" s="193" t="str">
        <f t="shared" si="6"/>
        <v/>
      </c>
      <c r="U69" s="183"/>
      <c r="V69" s="183"/>
      <c r="X69" s="200"/>
      <c r="Y69" s="210"/>
      <c r="Z69" s="181" t="str">
        <f t="shared" si="7"/>
        <v/>
      </c>
      <c r="AA69" s="155" t="str">
        <f t="shared" si="8"/>
        <v/>
      </c>
      <c r="AB69" s="14"/>
      <c r="AC69" s="206"/>
      <c r="AD69" s="187"/>
      <c r="AE69" s="189"/>
      <c r="AF69" s="199" t="str">
        <f t="shared" si="10"/>
        <v/>
      </c>
      <c r="AG69" s="199" t="str">
        <f t="shared" si="11"/>
        <v/>
      </c>
      <c r="AH69" s="217"/>
    </row>
    <row r="70" spans="1:34" hidden="1" outlineLevel="1" x14ac:dyDescent="0.3">
      <c r="A70" s="19"/>
      <c r="B70" s="9"/>
      <c r="C70" s="9"/>
      <c r="D70" s="190" t="str">
        <f>IF(ISERROR(VLOOKUP(C70,KPIs!$F$91:$G$94,2,FALSE)),"",(VLOOKUP(C70,KPIs!$F$91:$G$94,2,FALSE)))</f>
        <v/>
      </c>
      <c r="E70" s="191" t="str">
        <f>IF(ISERROR(VLOOKUP(C70,KPIs!$H$91:$I$94,2,FALSE)),"",(VLOOKUP(C70,KPIs!$H$91:$I$94,2,FALSE)))</f>
        <v/>
      </c>
      <c r="F70" s="14"/>
      <c r="G70" s="10"/>
      <c r="H70" s="10"/>
      <c r="I70" s="155">
        <f t="shared" si="0"/>
        <v>0</v>
      </c>
      <c r="J70" s="12" t="str" cm="1">
        <f t="array" ref="J70">IFERROR((_xlfn.IFS(E70-I70&lt;=0,0,E70-I70&lt;=0,0,E70-I70&gt;=2,2,E70-I70&lt;2,E70-I70)),"")</f>
        <v/>
      </c>
      <c r="K70" s="12" cm="1">
        <f t="array" ref="K70">_xlfn.IFS(I70=0,0,I70&gt;=0,I70+J70)</f>
        <v>0</v>
      </c>
      <c r="L70" s="12" t="str">
        <f t="shared" si="1"/>
        <v/>
      </c>
      <c r="M70" s="12" cm="1">
        <f t="array" ref="M70">_xlfn.IFS(K70=0,0,K70&gt;=0,K70+L70)</f>
        <v>0</v>
      </c>
      <c r="N70" s="157" t="str">
        <f t="shared" si="3"/>
        <v/>
      </c>
      <c r="O70" s="157" t="str">
        <f t="shared" si="2"/>
        <v/>
      </c>
      <c r="P70" s="10"/>
      <c r="Q70" s="17" t="str">
        <f t="shared" si="13"/>
        <v/>
      </c>
      <c r="R70" s="12">
        <f t="shared" si="5"/>
        <v>0</v>
      </c>
      <c r="S70" s="193" t="str">
        <f t="shared" si="6"/>
        <v/>
      </c>
      <c r="U70" s="183"/>
      <c r="V70" s="183"/>
      <c r="X70" s="200"/>
      <c r="Y70" s="210"/>
      <c r="Z70" s="181" t="str">
        <f t="shared" si="7"/>
        <v/>
      </c>
      <c r="AA70" s="155" t="str">
        <f t="shared" si="8"/>
        <v/>
      </c>
      <c r="AB70" s="14"/>
      <c r="AC70" s="206"/>
      <c r="AD70" s="187"/>
      <c r="AE70" s="188"/>
      <c r="AF70" s="199" t="str">
        <f t="shared" si="10"/>
        <v/>
      </c>
      <c r="AG70" s="199" t="str">
        <f t="shared" si="11"/>
        <v/>
      </c>
      <c r="AH70" s="217"/>
    </row>
    <row r="71" spans="1:34" hidden="1" outlineLevel="1" x14ac:dyDescent="0.3">
      <c r="A71" s="19"/>
      <c r="B71" s="9"/>
      <c r="C71" s="9"/>
      <c r="D71" s="190" t="str">
        <f>IF(ISERROR(VLOOKUP(C71,KPIs!$F$91:$G$94,2,FALSE)),"",(VLOOKUP(C71,KPIs!$F$91:$G$94,2,FALSE)))</f>
        <v/>
      </c>
      <c r="E71" s="191" t="str">
        <f>IF(ISERROR(VLOOKUP(C71,KPIs!$H$91:$I$94,2,FALSE)),"",(VLOOKUP(C71,KPIs!$H$91:$I$94,2,FALSE)))</f>
        <v/>
      </c>
      <c r="F71" s="14"/>
      <c r="G71" s="10"/>
      <c r="H71" s="10"/>
      <c r="I71" s="155">
        <f t="shared" si="0"/>
        <v>0</v>
      </c>
      <c r="J71" s="12" t="str" cm="1">
        <f t="array" ref="J71">IFERROR((_xlfn.IFS(E71-I71&lt;=0,0,E71-I71&lt;=0,0,E71-I71&gt;=2,2,E71-I71&lt;2,E71-I71)),"")</f>
        <v/>
      </c>
      <c r="K71" s="12" cm="1">
        <f t="array" ref="K71">_xlfn.IFS(I71=0,0,I71&gt;=0,I71+J71)</f>
        <v>0</v>
      </c>
      <c r="L71" s="12" t="str">
        <f t="shared" si="1"/>
        <v/>
      </c>
      <c r="M71" s="12" cm="1">
        <f t="array" ref="M71">_xlfn.IFS(K71=0,0,K71&gt;=0,K71+L71)</f>
        <v>0</v>
      </c>
      <c r="N71" s="157" t="str">
        <f t="shared" si="3"/>
        <v/>
      </c>
      <c r="O71" s="157" t="str">
        <f t="shared" si="2"/>
        <v/>
      </c>
      <c r="P71" s="10"/>
      <c r="Q71" s="17" t="str">
        <f t="shared" si="13"/>
        <v/>
      </c>
      <c r="R71" s="12">
        <f t="shared" si="5"/>
        <v>0</v>
      </c>
      <c r="S71" s="193" t="str">
        <f t="shared" si="6"/>
        <v/>
      </c>
      <c r="U71" s="183"/>
      <c r="V71" s="183"/>
      <c r="X71" s="200"/>
      <c r="Y71" s="210"/>
      <c r="Z71" s="181" t="str">
        <f t="shared" si="7"/>
        <v/>
      </c>
      <c r="AA71" s="155" t="str">
        <f t="shared" si="8"/>
        <v/>
      </c>
      <c r="AB71" s="14"/>
      <c r="AC71" s="206"/>
      <c r="AD71" s="187"/>
      <c r="AE71" s="189"/>
      <c r="AF71" s="199" t="str">
        <f t="shared" si="10"/>
        <v/>
      </c>
      <c r="AG71" s="199" t="str">
        <f t="shared" si="11"/>
        <v/>
      </c>
      <c r="AH71" s="217"/>
    </row>
    <row r="72" spans="1:34" hidden="1" outlineLevel="1" x14ac:dyDescent="0.3">
      <c r="A72" s="19"/>
      <c r="B72" s="9"/>
      <c r="C72" s="9"/>
      <c r="D72" s="190" t="str">
        <f>IF(ISERROR(VLOOKUP(C72,KPIs!$F$91:$G$94,2,FALSE)),"",(VLOOKUP(C72,KPIs!$F$91:$G$94,2,FALSE)))</f>
        <v/>
      </c>
      <c r="E72" s="191" t="str">
        <f>IF(ISERROR(VLOOKUP(C72,KPIs!$H$91:$I$94,2,FALSE)),"",(VLOOKUP(C72,KPIs!$H$91:$I$94,2,FALSE)))</f>
        <v/>
      </c>
      <c r="F72" s="14"/>
      <c r="G72" s="10"/>
      <c r="H72" s="10"/>
      <c r="I72" s="155">
        <f t="shared" si="0"/>
        <v>0</v>
      </c>
      <c r="J72" s="12" t="str" cm="1">
        <f t="array" ref="J72">IFERROR((_xlfn.IFS(E72-I72&lt;=0,0,E72-I72&lt;=0,0,E72-I72&gt;=2,2,E72-I72&lt;2,E72-I72)),"")</f>
        <v/>
      </c>
      <c r="K72" s="12" cm="1">
        <f t="array" ref="K72">_xlfn.IFS(I72=0,0,I72&gt;=0,I72+J72)</f>
        <v>0</v>
      </c>
      <c r="L72" s="12" t="str">
        <f t="shared" si="1"/>
        <v/>
      </c>
      <c r="M72" s="12" cm="1">
        <f t="array" ref="M72">_xlfn.IFS(K72=0,0,K72&gt;=0,K72+L72)</f>
        <v>0</v>
      </c>
      <c r="N72" s="157" t="str">
        <f t="shared" si="3"/>
        <v/>
      </c>
      <c r="O72" s="157" t="str">
        <f t="shared" si="2"/>
        <v/>
      </c>
      <c r="P72" s="10"/>
      <c r="Q72" s="17" t="str">
        <f t="shared" si="13"/>
        <v/>
      </c>
      <c r="R72" s="12">
        <f t="shared" si="5"/>
        <v>0</v>
      </c>
      <c r="S72" s="193" t="str">
        <f t="shared" si="6"/>
        <v/>
      </c>
      <c r="U72" s="183"/>
      <c r="V72" s="183"/>
      <c r="X72" s="200"/>
      <c r="Y72" s="210"/>
      <c r="Z72" s="181" t="str">
        <f t="shared" si="7"/>
        <v/>
      </c>
      <c r="AA72" s="155" t="str">
        <f t="shared" si="8"/>
        <v/>
      </c>
      <c r="AB72" s="14"/>
      <c r="AC72" s="206"/>
      <c r="AD72" s="187"/>
      <c r="AE72" s="188"/>
      <c r="AF72" s="199" t="str">
        <f t="shared" si="10"/>
        <v/>
      </c>
      <c r="AG72" s="199" t="str">
        <f t="shared" si="11"/>
        <v/>
      </c>
      <c r="AH72" s="217"/>
    </row>
    <row r="73" spans="1:34" hidden="1" outlineLevel="1" x14ac:dyDescent="0.3">
      <c r="A73" s="19"/>
      <c r="B73" s="9"/>
      <c r="C73" s="9"/>
      <c r="D73" s="190" t="str">
        <f>IF(ISERROR(VLOOKUP(C73,KPIs!$F$91:$G$94,2,FALSE)),"",(VLOOKUP(C73,KPIs!$F$91:$G$94,2,FALSE)))</f>
        <v/>
      </c>
      <c r="E73" s="191" t="str">
        <f>IF(ISERROR(VLOOKUP(C73,KPIs!$H$91:$I$94,2,FALSE)),"",(VLOOKUP(C73,KPIs!$H$91:$I$94,2,FALSE)))</f>
        <v/>
      </c>
      <c r="F73" s="14"/>
      <c r="G73" s="10"/>
      <c r="H73" s="10"/>
      <c r="I73" s="155">
        <f t="shared" si="0"/>
        <v>0</v>
      </c>
      <c r="J73" s="12" t="str" cm="1">
        <f t="array" ref="J73">IFERROR((_xlfn.IFS(E73-I73&lt;=0,0,E73-I73&lt;=0,0,E73-I73&gt;=2,2,E73-I73&lt;2,E73-I73)),"")</f>
        <v/>
      </c>
      <c r="K73" s="12" cm="1">
        <f t="array" ref="K73">_xlfn.IFS(I73=0,0,I73&gt;=0,I73+J73)</f>
        <v>0</v>
      </c>
      <c r="L73" s="12" t="str">
        <f t="shared" si="1"/>
        <v/>
      </c>
      <c r="M73" s="12" cm="1">
        <f t="array" ref="M73">_xlfn.IFS(K73=0,0,K73&gt;=0,K73+L73)</f>
        <v>0</v>
      </c>
      <c r="N73" s="157" t="str">
        <f t="shared" si="3"/>
        <v/>
      </c>
      <c r="O73" s="157" t="str">
        <f t="shared" si="2"/>
        <v/>
      </c>
      <c r="P73" s="10"/>
      <c r="Q73" s="17" t="str">
        <f t="shared" si="13"/>
        <v/>
      </c>
      <c r="R73" s="12">
        <f t="shared" si="5"/>
        <v>0</v>
      </c>
      <c r="S73" s="193" t="str">
        <f t="shared" si="6"/>
        <v/>
      </c>
      <c r="U73" s="183"/>
      <c r="V73" s="183"/>
      <c r="X73" s="200"/>
      <c r="Y73" s="210"/>
      <c r="Z73" s="181" t="str">
        <f t="shared" si="7"/>
        <v/>
      </c>
      <c r="AA73" s="155" t="str">
        <f t="shared" si="8"/>
        <v/>
      </c>
      <c r="AB73" s="14"/>
      <c r="AC73" s="206"/>
      <c r="AD73" s="187"/>
      <c r="AE73" s="189"/>
      <c r="AF73" s="199" t="str">
        <f t="shared" si="10"/>
        <v/>
      </c>
      <c r="AG73" s="199" t="str">
        <f t="shared" si="11"/>
        <v/>
      </c>
      <c r="AH73" s="217"/>
    </row>
    <row r="74" spans="1:34" hidden="1" outlineLevel="1" x14ac:dyDescent="0.3">
      <c r="A74" s="19"/>
      <c r="B74" s="9"/>
      <c r="C74" s="9"/>
      <c r="D74" s="190" t="str">
        <f>IF(ISERROR(VLOOKUP(C74,KPIs!$F$91:$G$94,2,FALSE)),"",(VLOOKUP(C74,KPIs!$F$91:$G$94,2,FALSE)))</f>
        <v/>
      </c>
      <c r="E74" s="191" t="str">
        <f>IF(ISERROR(VLOOKUP(C74,KPIs!$H$91:$I$94,2,FALSE)),"",(VLOOKUP(C74,KPIs!$H$91:$I$94,2,FALSE)))</f>
        <v/>
      </c>
      <c r="F74" s="14"/>
      <c r="G74" s="10"/>
      <c r="H74" s="10"/>
      <c r="I74" s="155">
        <f t="shared" si="0"/>
        <v>0</v>
      </c>
      <c r="J74" s="12" t="str" cm="1">
        <f t="array" ref="J74">IFERROR((_xlfn.IFS(E74-I74&lt;=0,0,E74-I74&lt;=0,0,E74-I74&gt;=2,2,E74-I74&lt;2,E74-I74)),"")</f>
        <v/>
      </c>
      <c r="K74" s="12" cm="1">
        <f t="array" ref="K74">_xlfn.IFS(I74=0,0,I74&gt;=0,I74+J74)</f>
        <v>0</v>
      </c>
      <c r="L74" s="12" t="str">
        <f t="shared" si="1"/>
        <v/>
      </c>
      <c r="M74" s="12" cm="1">
        <f t="array" ref="M74">_xlfn.IFS(K74=0,0,K74&gt;=0,K74+L74)</f>
        <v>0</v>
      </c>
      <c r="N74" s="157" t="str">
        <f t="shared" si="3"/>
        <v/>
      </c>
      <c r="O74" s="157" t="str">
        <f t="shared" si="2"/>
        <v/>
      </c>
      <c r="P74" s="10"/>
      <c r="Q74" s="17" t="str">
        <f t="shared" si="13"/>
        <v/>
      </c>
      <c r="R74" s="12">
        <f t="shared" si="5"/>
        <v>0</v>
      </c>
      <c r="S74" s="193" t="str">
        <f t="shared" si="6"/>
        <v/>
      </c>
      <c r="U74" s="183"/>
      <c r="V74" s="183"/>
      <c r="X74" s="200"/>
      <c r="Y74" s="210"/>
      <c r="Z74" s="181" t="str">
        <f t="shared" si="7"/>
        <v/>
      </c>
      <c r="AA74" s="155" t="str">
        <f t="shared" si="8"/>
        <v/>
      </c>
      <c r="AB74" s="14"/>
      <c r="AC74" s="206"/>
      <c r="AD74" s="187"/>
      <c r="AE74" s="188"/>
      <c r="AF74" s="199" t="str">
        <f t="shared" si="10"/>
        <v/>
      </c>
      <c r="AG74" s="199" t="str">
        <f t="shared" si="11"/>
        <v/>
      </c>
      <c r="AH74" s="217"/>
    </row>
    <row r="75" spans="1:34" hidden="1" outlineLevel="1" x14ac:dyDescent="0.3">
      <c r="A75" s="19"/>
      <c r="B75" s="9"/>
      <c r="C75" s="9"/>
      <c r="D75" s="190" t="str">
        <f>IF(ISERROR(VLOOKUP(C75,KPIs!$F$91:$G$94,2,FALSE)),"",(VLOOKUP(C75,KPIs!$F$91:$G$94,2,FALSE)))</f>
        <v/>
      </c>
      <c r="E75" s="191" t="str">
        <f>IF(ISERROR(VLOOKUP(C75,KPIs!$H$91:$I$94,2,FALSE)),"",(VLOOKUP(C75,KPIs!$H$91:$I$94,2,FALSE)))</f>
        <v/>
      </c>
      <c r="F75" s="14"/>
      <c r="G75" s="10"/>
      <c r="H75" s="10"/>
      <c r="I75" s="155">
        <f t="shared" si="0"/>
        <v>0</v>
      </c>
      <c r="J75" s="12" t="str" cm="1">
        <f t="array" ref="J75">IFERROR((_xlfn.IFS(E75-I75&lt;=0,0,E75-I75&lt;=0,0,E75-I75&gt;=2,2,E75-I75&lt;2,E75-I75)),"")</f>
        <v/>
      </c>
      <c r="K75" s="12" cm="1">
        <f t="array" ref="K75">_xlfn.IFS(I75=0,0,I75&gt;=0,I75+J75)</f>
        <v>0</v>
      </c>
      <c r="L75" s="12" t="str">
        <f t="shared" si="1"/>
        <v/>
      </c>
      <c r="M75" s="12" cm="1">
        <f t="array" ref="M75">_xlfn.IFS(K75=0,0,K75&gt;=0,K75+L75)</f>
        <v>0</v>
      </c>
      <c r="N75" s="157" t="str">
        <f t="shared" si="3"/>
        <v/>
      </c>
      <c r="O75" s="157" t="str">
        <f t="shared" si="2"/>
        <v/>
      </c>
      <c r="P75" s="10"/>
      <c r="Q75" s="17" t="str">
        <f t="shared" si="13"/>
        <v/>
      </c>
      <c r="R75" s="12">
        <f t="shared" si="5"/>
        <v>0</v>
      </c>
      <c r="S75" s="193" t="str">
        <f t="shared" si="6"/>
        <v/>
      </c>
      <c r="U75" s="183"/>
      <c r="V75" s="183"/>
      <c r="X75" s="200"/>
      <c r="Y75" s="210"/>
      <c r="Z75" s="181" t="str">
        <f t="shared" si="7"/>
        <v/>
      </c>
      <c r="AA75" s="155" t="str">
        <f t="shared" si="8"/>
        <v/>
      </c>
      <c r="AB75" s="14"/>
      <c r="AC75" s="206"/>
      <c r="AD75" s="187"/>
      <c r="AE75" s="189"/>
      <c r="AF75" s="199" t="str">
        <f t="shared" si="10"/>
        <v/>
      </c>
      <c r="AG75" s="199" t="str">
        <f t="shared" si="11"/>
        <v/>
      </c>
      <c r="AH75" s="217"/>
    </row>
    <row r="76" spans="1:34" hidden="1" outlineLevel="1" x14ac:dyDescent="0.3">
      <c r="A76" s="19"/>
      <c r="B76" s="9"/>
      <c r="C76" s="9"/>
      <c r="D76" s="190" t="str">
        <f>IF(ISERROR(VLOOKUP(C76,KPIs!$F$91:$G$94,2,FALSE)),"",(VLOOKUP(C76,KPIs!$F$91:$G$94,2,FALSE)))</f>
        <v/>
      </c>
      <c r="E76" s="191" t="str">
        <f>IF(ISERROR(VLOOKUP(C76,KPIs!$H$91:$I$94,2,FALSE)),"",(VLOOKUP(C76,KPIs!$H$91:$I$94,2,FALSE)))</f>
        <v/>
      </c>
      <c r="F76" s="14"/>
      <c r="G76" s="10"/>
      <c r="H76" s="10"/>
      <c r="I76" s="155">
        <f t="shared" si="0"/>
        <v>0</v>
      </c>
      <c r="J76" s="12" t="str" cm="1">
        <f t="array" ref="J76">IFERROR((_xlfn.IFS(E76-I76&lt;=0,0,E76-I76&lt;=0,0,E76-I76&gt;=2,2,E76-I76&lt;2,E76-I76)),"")</f>
        <v/>
      </c>
      <c r="K76" s="12" cm="1">
        <f t="array" ref="K76">_xlfn.IFS(I76=0,0,I76&gt;=0,I76+J76)</f>
        <v>0</v>
      </c>
      <c r="L76" s="12" t="str">
        <f t="shared" si="1"/>
        <v/>
      </c>
      <c r="M76" s="12" cm="1">
        <f t="array" ref="M76">_xlfn.IFS(K76=0,0,K76&gt;=0,K76+L76)</f>
        <v>0</v>
      </c>
      <c r="N76" s="157" t="str">
        <f t="shared" ref="N76:N139" si="14">IFERROR(J76+L76,"")</f>
        <v/>
      </c>
      <c r="O76" s="157" t="str">
        <f t="shared" si="2"/>
        <v/>
      </c>
      <c r="P76" s="10"/>
      <c r="Q76" s="17" t="str">
        <f t="shared" si="13"/>
        <v/>
      </c>
      <c r="R76" s="12">
        <f t="shared" ref="R76:R139" si="15">SUM(O76:P76)</f>
        <v>0</v>
      </c>
      <c r="S76" s="193" t="str">
        <f t="shared" ref="S76:S139" si="16">IF(P76="","",IF(Q76&gt;17.5%,"Benefits should not be more than 17.5% ",""))</f>
        <v/>
      </c>
      <c r="U76" s="183"/>
      <c r="V76" s="183"/>
      <c r="X76" s="200"/>
      <c r="Y76" s="210"/>
      <c r="Z76" s="181" t="str">
        <f t="shared" ref="Z76:Z139" si="17">IFERROR((X76*N76),"")</f>
        <v/>
      </c>
      <c r="AA76" s="155" t="str">
        <f t="shared" ref="AA76:AA139" si="18">IFERROR(Y76*N76,"")</f>
        <v/>
      </c>
      <c r="AB76" s="14"/>
      <c r="AC76" s="206"/>
      <c r="AD76" s="187"/>
      <c r="AE76" s="188"/>
      <c r="AF76" s="199" t="str">
        <f t="shared" ref="AF76:AF139" si="19">IFERROR(Z76-(AB76),"")</f>
        <v/>
      </c>
      <c r="AG76" s="199" t="str">
        <f t="shared" ref="AG76:AG139" si="20">IFERROR(AA76-AC76,"")</f>
        <v/>
      </c>
      <c r="AH76" s="217"/>
    </row>
    <row r="77" spans="1:34" hidden="1" outlineLevel="1" x14ac:dyDescent="0.3">
      <c r="A77" s="19"/>
      <c r="B77" s="9"/>
      <c r="C77" s="9"/>
      <c r="D77" s="190" t="str">
        <f>IF(ISERROR(VLOOKUP(C77,KPIs!$F$91:$G$94,2,FALSE)),"",(VLOOKUP(C77,KPIs!$F$91:$G$94,2,FALSE)))</f>
        <v/>
      </c>
      <c r="E77" s="191" t="str">
        <f>IF(ISERROR(VLOOKUP(C77,KPIs!$H$91:$I$94,2,FALSE)),"",(VLOOKUP(C77,KPIs!$H$91:$I$94,2,FALSE)))</f>
        <v/>
      </c>
      <c r="F77" s="14"/>
      <c r="G77" s="10"/>
      <c r="H77" s="10"/>
      <c r="I77" s="155">
        <f t="shared" si="0"/>
        <v>0</v>
      </c>
      <c r="J77" s="12" t="str" cm="1">
        <f t="array" ref="J77">IFERROR((_xlfn.IFS(E77-I77&lt;=0,0,E77-I77&lt;=0,0,E77-I77&gt;=2,2,E77-I77&lt;2,E77-I77)),"")</f>
        <v/>
      </c>
      <c r="K77" s="12" cm="1">
        <f t="array" ref="K77">_xlfn.IFS(I77=0,0,I77&gt;=0,I77+J77)</f>
        <v>0</v>
      </c>
      <c r="L77" s="12" t="str">
        <f t="shared" si="1"/>
        <v/>
      </c>
      <c r="M77" s="12" cm="1">
        <f t="array" ref="M77">_xlfn.IFS(K77=0,0,K77&gt;=0,K77+L77)</f>
        <v>0</v>
      </c>
      <c r="N77" s="157" t="str">
        <f t="shared" si="14"/>
        <v/>
      </c>
      <c r="O77" s="157" t="str">
        <f t="shared" si="2"/>
        <v/>
      </c>
      <c r="P77" s="10"/>
      <c r="Q77" s="17" t="str">
        <f t="shared" si="13"/>
        <v/>
      </c>
      <c r="R77" s="12">
        <f t="shared" si="15"/>
        <v>0</v>
      </c>
      <c r="S77" s="193" t="str">
        <f t="shared" si="16"/>
        <v/>
      </c>
      <c r="U77" s="183"/>
      <c r="V77" s="183"/>
      <c r="X77" s="200"/>
      <c r="Y77" s="210"/>
      <c r="Z77" s="181" t="str">
        <f t="shared" si="17"/>
        <v/>
      </c>
      <c r="AA77" s="155" t="str">
        <f t="shared" si="18"/>
        <v/>
      </c>
      <c r="AB77" s="14"/>
      <c r="AC77" s="206"/>
      <c r="AD77" s="187"/>
      <c r="AE77" s="189"/>
      <c r="AF77" s="199" t="str">
        <f t="shared" si="19"/>
        <v/>
      </c>
      <c r="AG77" s="199" t="str">
        <f t="shared" si="20"/>
        <v/>
      </c>
      <c r="AH77" s="217"/>
    </row>
    <row r="78" spans="1:34" hidden="1" outlineLevel="1" x14ac:dyDescent="0.3">
      <c r="A78" s="19"/>
      <c r="B78" s="9"/>
      <c r="C78" s="9"/>
      <c r="D78" s="190" t="str">
        <f>IF(ISERROR(VLOOKUP(C78,KPIs!$F$91:$G$94,2,FALSE)),"",(VLOOKUP(C78,KPIs!$F$91:$G$94,2,FALSE)))</f>
        <v/>
      </c>
      <c r="E78" s="191" t="str">
        <f>IF(ISERROR(VLOOKUP(C78,KPIs!$H$91:$I$94,2,FALSE)),"",(VLOOKUP(C78,KPIs!$H$91:$I$94,2,FALSE)))</f>
        <v/>
      </c>
      <c r="F78" s="14"/>
      <c r="G78" s="10"/>
      <c r="H78" s="10"/>
      <c r="I78" s="155">
        <f t="shared" si="0"/>
        <v>0</v>
      </c>
      <c r="J78" s="12" t="str" cm="1">
        <f t="array" ref="J78">IFERROR((_xlfn.IFS(E78-I78&lt;=0,0,E78-I78&lt;=0,0,E78-I78&gt;=2,2,E78-I78&lt;2,E78-I78)),"")</f>
        <v/>
      </c>
      <c r="K78" s="12" cm="1">
        <f t="array" ref="K78">_xlfn.IFS(I78=0,0,I78&gt;=0,I78+J78)</f>
        <v>0</v>
      </c>
      <c r="L78" s="12" t="str">
        <f t="shared" si="1"/>
        <v/>
      </c>
      <c r="M78" s="12" cm="1">
        <f t="array" ref="M78">_xlfn.IFS(K78=0,0,K78&gt;=0,K78+L78)</f>
        <v>0</v>
      </c>
      <c r="N78" s="157" t="str">
        <f t="shared" si="14"/>
        <v/>
      </c>
      <c r="O78" s="157" t="str">
        <f t="shared" si="2"/>
        <v/>
      </c>
      <c r="P78" s="10"/>
      <c r="Q78" s="17" t="str">
        <f t="shared" ref="Q78:Q109" si="21">IFERROR(P78/(O78),"")</f>
        <v/>
      </c>
      <c r="R78" s="12">
        <f t="shared" si="15"/>
        <v>0</v>
      </c>
      <c r="S78" s="193" t="str">
        <f t="shared" si="16"/>
        <v/>
      </c>
      <c r="U78" s="183"/>
      <c r="V78" s="183"/>
      <c r="X78" s="200"/>
      <c r="Y78" s="210"/>
      <c r="Z78" s="181" t="str">
        <f t="shared" si="17"/>
        <v/>
      </c>
      <c r="AA78" s="155" t="str">
        <f t="shared" si="18"/>
        <v/>
      </c>
      <c r="AB78" s="14"/>
      <c r="AC78" s="206"/>
      <c r="AD78" s="187"/>
      <c r="AE78" s="188"/>
      <c r="AF78" s="199" t="str">
        <f t="shared" si="19"/>
        <v/>
      </c>
      <c r="AG78" s="199" t="str">
        <f t="shared" si="20"/>
        <v/>
      </c>
      <c r="AH78" s="217"/>
    </row>
    <row r="79" spans="1:34" hidden="1" outlineLevel="1" x14ac:dyDescent="0.3">
      <c r="A79" s="19"/>
      <c r="B79" s="9"/>
      <c r="C79" s="9"/>
      <c r="D79" s="190" t="str">
        <f>IF(ISERROR(VLOOKUP(C79,KPIs!$F$91:$G$94,2,FALSE)),"",(VLOOKUP(C79,KPIs!$F$91:$G$94,2,FALSE)))</f>
        <v/>
      </c>
      <c r="E79" s="191" t="str">
        <f>IF(ISERROR(VLOOKUP(C79,KPIs!$H$91:$I$94,2,FALSE)),"",(VLOOKUP(C79,KPIs!$H$91:$I$94,2,FALSE)))</f>
        <v/>
      </c>
      <c r="F79" s="14"/>
      <c r="G79" s="10"/>
      <c r="H79" s="10"/>
      <c r="I79" s="155">
        <f t="shared" si="0"/>
        <v>0</v>
      </c>
      <c r="J79" s="12" t="str" cm="1">
        <f t="array" ref="J79">IFERROR((_xlfn.IFS(E79-I79&lt;=0,0,E79-I79&lt;=0,0,E79-I79&gt;=2,2,E79-I79&lt;2,E79-I79)),"")</f>
        <v/>
      </c>
      <c r="K79" s="12" cm="1">
        <f t="array" ref="K79">_xlfn.IFS(I79=0,0,I79&gt;=0,I79+J79)</f>
        <v>0</v>
      </c>
      <c r="L79" s="12" t="str">
        <f t="shared" si="1"/>
        <v/>
      </c>
      <c r="M79" s="12" cm="1">
        <f t="array" ref="M79">_xlfn.IFS(K79=0,0,K79&gt;=0,K79+L79)</f>
        <v>0</v>
      </c>
      <c r="N79" s="157" t="str">
        <f t="shared" si="14"/>
        <v/>
      </c>
      <c r="O79" s="157" t="str">
        <f t="shared" si="2"/>
        <v/>
      </c>
      <c r="P79" s="10"/>
      <c r="Q79" s="17" t="str">
        <f t="shared" si="21"/>
        <v/>
      </c>
      <c r="R79" s="12">
        <f t="shared" si="15"/>
        <v>0</v>
      </c>
      <c r="S79" s="193" t="str">
        <f t="shared" si="16"/>
        <v/>
      </c>
      <c r="U79" s="183"/>
      <c r="V79" s="183"/>
      <c r="X79" s="200"/>
      <c r="Y79" s="210"/>
      <c r="Z79" s="181" t="str">
        <f t="shared" si="17"/>
        <v/>
      </c>
      <c r="AA79" s="155" t="str">
        <f t="shared" si="18"/>
        <v/>
      </c>
      <c r="AB79" s="14"/>
      <c r="AC79" s="206"/>
      <c r="AD79" s="187"/>
      <c r="AE79" s="189"/>
      <c r="AF79" s="199" t="str">
        <f t="shared" si="19"/>
        <v/>
      </c>
      <c r="AG79" s="199" t="str">
        <f t="shared" si="20"/>
        <v/>
      </c>
      <c r="AH79" s="217"/>
    </row>
    <row r="80" spans="1:34" hidden="1" outlineLevel="1" x14ac:dyDescent="0.3">
      <c r="A80" s="19"/>
      <c r="B80" s="9"/>
      <c r="C80" s="9"/>
      <c r="D80" s="190" t="str">
        <f>IF(ISERROR(VLOOKUP(C80,KPIs!$F$91:$G$94,2,FALSE)),"",(VLOOKUP(C80,KPIs!$F$91:$G$94,2,FALSE)))</f>
        <v/>
      </c>
      <c r="E80" s="191" t="str">
        <f>IF(ISERROR(VLOOKUP(C80,KPIs!$H$91:$I$94,2,FALSE)),"",(VLOOKUP(C80,KPIs!$H$91:$I$94,2,FALSE)))</f>
        <v/>
      </c>
      <c r="F80" s="14"/>
      <c r="G80" s="10"/>
      <c r="H80" s="10"/>
      <c r="I80" s="155">
        <f t="shared" si="0"/>
        <v>0</v>
      </c>
      <c r="J80" s="12" t="str" cm="1">
        <f t="array" ref="J80">IFERROR((_xlfn.IFS(E80-I80&lt;=0,0,E80-I80&lt;=0,0,E80-I80&gt;=2,2,E80-I80&lt;2,E80-I80)),"")</f>
        <v/>
      </c>
      <c r="K80" s="12" cm="1">
        <f t="array" ref="K80">_xlfn.IFS(I80=0,0,I80&gt;=0,I80+J80)</f>
        <v>0</v>
      </c>
      <c r="L80" s="12" t="str">
        <f t="shared" si="1"/>
        <v/>
      </c>
      <c r="M80" s="12" cm="1">
        <f t="array" ref="M80">_xlfn.IFS(K80=0,0,K80&gt;=0,K80+L80)</f>
        <v>0</v>
      </c>
      <c r="N80" s="157" t="str">
        <f t="shared" si="14"/>
        <v/>
      </c>
      <c r="O80" s="157" t="str">
        <f t="shared" si="2"/>
        <v/>
      </c>
      <c r="P80" s="10"/>
      <c r="Q80" s="17" t="str">
        <f t="shared" si="21"/>
        <v/>
      </c>
      <c r="R80" s="12">
        <f t="shared" si="15"/>
        <v>0</v>
      </c>
      <c r="S80" s="193" t="str">
        <f t="shared" si="16"/>
        <v/>
      </c>
      <c r="U80" s="183"/>
      <c r="V80" s="183"/>
      <c r="X80" s="200"/>
      <c r="Y80" s="210"/>
      <c r="Z80" s="181" t="str">
        <f t="shared" si="17"/>
        <v/>
      </c>
      <c r="AA80" s="155" t="str">
        <f t="shared" si="18"/>
        <v/>
      </c>
      <c r="AB80" s="14"/>
      <c r="AC80" s="206"/>
      <c r="AD80" s="187"/>
      <c r="AE80" s="188"/>
      <c r="AF80" s="199" t="str">
        <f t="shared" si="19"/>
        <v/>
      </c>
      <c r="AG80" s="199" t="str">
        <f t="shared" si="20"/>
        <v/>
      </c>
      <c r="AH80" s="217"/>
    </row>
    <row r="81" spans="1:34" hidden="1" outlineLevel="1" x14ac:dyDescent="0.3">
      <c r="A81" s="19"/>
      <c r="B81" s="9"/>
      <c r="C81" s="9"/>
      <c r="D81" s="190" t="str">
        <f>IF(ISERROR(VLOOKUP(C81,KPIs!$F$91:$G$94,2,FALSE)),"",(VLOOKUP(C81,KPIs!$F$91:$G$94,2,FALSE)))</f>
        <v/>
      </c>
      <c r="E81" s="191" t="str">
        <f>IF(ISERROR(VLOOKUP(C81,KPIs!$H$91:$I$94,2,FALSE)),"",(VLOOKUP(C81,KPIs!$H$91:$I$94,2,FALSE)))</f>
        <v/>
      </c>
      <c r="F81" s="14"/>
      <c r="G81" s="10"/>
      <c r="H81" s="10"/>
      <c r="I81" s="155">
        <f t="shared" si="0"/>
        <v>0</v>
      </c>
      <c r="J81" s="12" t="str" cm="1">
        <f t="array" ref="J81">IFERROR((_xlfn.IFS(E81-I81&lt;=0,0,E81-I81&lt;=0,0,E81-I81&gt;=2,2,E81-I81&lt;2,E81-I81)),"")</f>
        <v/>
      </c>
      <c r="K81" s="12" cm="1">
        <f t="array" ref="K81">_xlfn.IFS(I81=0,0,I81&gt;=0,I81+J81)</f>
        <v>0</v>
      </c>
      <c r="L81" s="12" t="str">
        <f t="shared" si="1"/>
        <v/>
      </c>
      <c r="M81" s="12" cm="1">
        <f t="array" ref="M81">_xlfn.IFS(K81=0,0,K81&gt;=0,K81+L81)</f>
        <v>0</v>
      </c>
      <c r="N81" s="157" t="str">
        <f t="shared" si="14"/>
        <v/>
      </c>
      <c r="O81" s="157" t="str">
        <f t="shared" si="2"/>
        <v/>
      </c>
      <c r="P81" s="10"/>
      <c r="Q81" s="17" t="str">
        <f t="shared" si="21"/>
        <v/>
      </c>
      <c r="R81" s="12">
        <f t="shared" si="15"/>
        <v>0</v>
      </c>
      <c r="S81" s="193" t="str">
        <f t="shared" si="16"/>
        <v/>
      </c>
      <c r="U81" s="183"/>
      <c r="V81" s="183"/>
      <c r="X81" s="200"/>
      <c r="Y81" s="210"/>
      <c r="Z81" s="181" t="str">
        <f t="shared" si="17"/>
        <v/>
      </c>
      <c r="AA81" s="155" t="str">
        <f t="shared" si="18"/>
        <v/>
      </c>
      <c r="AB81" s="14"/>
      <c r="AC81" s="206"/>
      <c r="AD81" s="187"/>
      <c r="AE81" s="189"/>
      <c r="AF81" s="199" t="str">
        <f t="shared" si="19"/>
        <v/>
      </c>
      <c r="AG81" s="199" t="str">
        <f t="shared" si="20"/>
        <v/>
      </c>
      <c r="AH81" s="217"/>
    </row>
    <row r="82" spans="1:34" hidden="1" outlineLevel="1" x14ac:dyDescent="0.3">
      <c r="A82" s="19"/>
      <c r="B82" s="9"/>
      <c r="C82" s="9"/>
      <c r="D82" s="190" t="str">
        <f>IF(ISERROR(VLOOKUP(C82,KPIs!$F$91:$G$94,2,FALSE)),"",(VLOOKUP(C82,KPIs!$F$91:$G$94,2,FALSE)))</f>
        <v/>
      </c>
      <c r="E82" s="191" t="str">
        <f>IF(ISERROR(VLOOKUP(C82,KPIs!$H$91:$I$94,2,FALSE)),"",(VLOOKUP(C82,KPIs!$H$91:$I$94,2,FALSE)))</f>
        <v/>
      </c>
      <c r="F82" s="14"/>
      <c r="G82" s="10"/>
      <c r="H82" s="10"/>
      <c r="I82" s="155">
        <f t="shared" si="0"/>
        <v>0</v>
      </c>
      <c r="J82" s="12" t="str" cm="1">
        <f t="array" ref="J82">IFERROR((_xlfn.IFS(E82-I82&lt;=0,0,E82-I82&lt;=0,0,E82-I82&gt;=2,2,E82-I82&lt;2,E82-I82)),"")</f>
        <v/>
      </c>
      <c r="K82" s="12" cm="1">
        <f t="array" ref="K82">_xlfn.IFS(I82=0,0,I82&gt;=0,I82+J82)</f>
        <v>0</v>
      </c>
      <c r="L82" s="12" t="str">
        <f t="shared" si="1"/>
        <v/>
      </c>
      <c r="M82" s="12" cm="1">
        <f t="array" ref="M82">_xlfn.IFS(K82=0,0,K82&gt;=0,K82+L82)</f>
        <v>0</v>
      </c>
      <c r="N82" s="157" t="str">
        <f t="shared" si="14"/>
        <v/>
      </c>
      <c r="O82" s="157" t="str">
        <f t="shared" si="2"/>
        <v/>
      </c>
      <c r="P82" s="10"/>
      <c r="Q82" s="17" t="str">
        <f t="shared" si="21"/>
        <v/>
      </c>
      <c r="R82" s="12">
        <f t="shared" si="15"/>
        <v>0</v>
      </c>
      <c r="S82" s="193" t="str">
        <f t="shared" si="16"/>
        <v/>
      </c>
      <c r="U82" s="183"/>
      <c r="V82" s="183"/>
      <c r="X82" s="200"/>
      <c r="Y82" s="210"/>
      <c r="Z82" s="181" t="str">
        <f t="shared" si="17"/>
        <v/>
      </c>
      <c r="AA82" s="155" t="str">
        <f t="shared" si="18"/>
        <v/>
      </c>
      <c r="AB82" s="14"/>
      <c r="AC82" s="206"/>
      <c r="AD82" s="187"/>
      <c r="AE82" s="188"/>
      <c r="AF82" s="199" t="str">
        <f t="shared" si="19"/>
        <v/>
      </c>
      <c r="AG82" s="199" t="str">
        <f t="shared" si="20"/>
        <v/>
      </c>
      <c r="AH82" s="217"/>
    </row>
    <row r="83" spans="1:34" hidden="1" outlineLevel="1" x14ac:dyDescent="0.3">
      <c r="A83" s="19"/>
      <c r="B83" s="9"/>
      <c r="C83" s="9"/>
      <c r="D83" s="190" t="str">
        <f>IF(ISERROR(VLOOKUP(C83,KPIs!$F$91:$G$94,2,FALSE)),"",(VLOOKUP(C83,KPIs!$F$91:$G$94,2,FALSE)))</f>
        <v/>
      </c>
      <c r="E83" s="191" t="str">
        <f>IF(ISERROR(VLOOKUP(C83,KPIs!$H$91:$I$94,2,FALSE)),"",(VLOOKUP(C83,KPIs!$H$91:$I$94,2,FALSE)))</f>
        <v/>
      </c>
      <c r="F83" s="14"/>
      <c r="G83" s="10"/>
      <c r="H83" s="10"/>
      <c r="I83" s="155">
        <f t="shared" si="0"/>
        <v>0</v>
      </c>
      <c r="J83" s="12" t="str" cm="1">
        <f t="array" ref="J83">IFERROR((_xlfn.IFS(E83-I83&lt;=0,0,E83-I83&lt;=0,0,E83-I83&gt;=2,2,E83-I83&lt;2,E83-I83)),"")</f>
        <v/>
      </c>
      <c r="K83" s="12" cm="1">
        <f t="array" ref="K83">_xlfn.IFS(I83=0,0,I83&gt;=0,I83+J83)</f>
        <v>0</v>
      </c>
      <c r="L83" s="12" t="str">
        <f t="shared" si="1"/>
        <v/>
      </c>
      <c r="M83" s="12" cm="1">
        <f t="array" ref="M83">_xlfn.IFS(K83=0,0,K83&gt;=0,K83+L83)</f>
        <v>0</v>
      </c>
      <c r="N83" s="157" t="str">
        <f t="shared" si="14"/>
        <v/>
      </c>
      <c r="O83" s="157" t="str">
        <f t="shared" si="2"/>
        <v/>
      </c>
      <c r="P83" s="10"/>
      <c r="Q83" s="17" t="str">
        <f t="shared" si="21"/>
        <v/>
      </c>
      <c r="R83" s="12">
        <f t="shared" si="15"/>
        <v>0</v>
      </c>
      <c r="S83" s="193" t="str">
        <f t="shared" si="16"/>
        <v/>
      </c>
      <c r="U83" s="183"/>
      <c r="V83" s="183"/>
      <c r="X83" s="200"/>
      <c r="Y83" s="210"/>
      <c r="Z83" s="181" t="str">
        <f t="shared" si="17"/>
        <v/>
      </c>
      <c r="AA83" s="155" t="str">
        <f t="shared" si="18"/>
        <v/>
      </c>
      <c r="AB83" s="14"/>
      <c r="AC83" s="206"/>
      <c r="AD83" s="187"/>
      <c r="AE83" s="189"/>
      <c r="AF83" s="199" t="str">
        <f t="shared" si="19"/>
        <v/>
      </c>
      <c r="AG83" s="199" t="str">
        <f t="shared" si="20"/>
        <v/>
      </c>
      <c r="AH83" s="217"/>
    </row>
    <row r="84" spans="1:34" hidden="1" outlineLevel="1" x14ac:dyDescent="0.3">
      <c r="A84" s="19"/>
      <c r="B84" s="9"/>
      <c r="C84" s="9"/>
      <c r="D84" s="190" t="str">
        <f>IF(ISERROR(VLOOKUP(C84,KPIs!$F$91:$G$94,2,FALSE)),"",(VLOOKUP(C84,KPIs!$F$91:$G$94,2,FALSE)))</f>
        <v/>
      </c>
      <c r="E84" s="191" t="str">
        <f>IF(ISERROR(VLOOKUP(C84,KPIs!$H$91:$I$94,2,FALSE)),"",(VLOOKUP(C84,KPIs!$H$91:$I$94,2,FALSE)))</f>
        <v/>
      </c>
      <c r="F84" s="14"/>
      <c r="G84" s="10"/>
      <c r="H84" s="10"/>
      <c r="I84" s="155">
        <f t="shared" si="0"/>
        <v>0</v>
      </c>
      <c r="J84" s="12" t="str" cm="1">
        <f t="array" ref="J84">IFERROR((_xlfn.IFS(E84-I84&lt;=0,0,E84-I84&lt;=0,0,E84-I84&gt;=2,2,E84-I84&lt;2,E84-I84)),"")</f>
        <v/>
      </c>
      <c r="K84" s="12" cm="1">
        <f t="array" ref="K84">_xlfn.IFS(I84=0,0,I84&gt;=0,I84+J84)</f>
        <v>0</v>
      </c>
      <c r="L84" s="12" t="str">
        <f t="shared" si="1"/>
        <v/>
      </c>
      <c r="M84" s="12" cm="1">
        <f t="array" ref="M84">_xlfn.IFS(K84=0,0,K84&gt;=0,K84+L84)</f>
        <v>0</v>
      </c>
      <c r="N84" s="157" t="str">
        <f t="shared" si="14"/>
        <v/>
      </c>
      <c r="O84" s="157" t="str">
        <f t="shared" si="2"/>
        <v/>
      </c>
      <c r="P84" s="10"/>
      <c r="Q84" s="17" t="str">
        <f t="shared" si="21"/>
        <v/>
      </c>
      <c r="R84" s="12">
        <f t="shared" si="15"/>
        <v>0</v>
      </c>
      <c r="S84" s="193" t="str">
        <f t="shared" si="16"/>
        <v/>
      </c>
      <c r="U84" s="183"/>
      <c r="V84" s="183"/>
      <c r="X84" s="200"/>
      <c r="Y84" s="210"/>
      <c r="Z84" s="181" t="str">
        <f t="shared" si="17"/>
        <v/>
      </c>
      <c r="AA84" s="155" t="str">
        <f t="shared" si="18"/>
        <v/>
      </c>
      <c r="AB84" s="14"/>
      <c r="AC84" s="206"/>
      <c r="AD84" s="187"/>
      <c r="AE84" s="188"/>
      <c r="AF84" s="199" t="str">
        <f t="shared" si="19"/>
        <v/>
      </c>
      <c r="AG84" s="199" t="str">
        <f t="shared" si="20"/>
        <v/>
      </c>
      <c r="AH84" s="217"/>
    </row>
    <row r="85" spans="1:34" hidden="1" outlineLevel="1" x14ac:dyDescent="0.3">
      <c r="A85" s="19"/>
      <c r="B85" s="9"/>
      <c r="C85" s="9"/>
      <c r="D85" s="190" t="str">
        <f>IF(ISERROR(VLOOKUP(C85,KPIs!$F$91:$G$94,2,FALSE)),"",(VLOOKUP(C85,KPIs!$F$91:$G$94,2,FALSE)))</f>
        <v/>
      </c>
      <c r="E85" s="191" t="str">
        <f>IF(ISERROR(VLOOKUP(C85,KPIs!$H$91:$I$94,2,FALSE)),"",(VLOOKUP(C85,KPIs!$H$91:$I$94,2,FALSE)))</f>
        <v/>
      </c>
      <c r="F85" s="14"/>
      <c r="G85" s="10"/>
      <c r="H85" s="10"/>
      <c r="I85" s="155">
        <f t="shared" si="0"/>
        <v>0</v>
      </c>
      <c r="J85" s="12" t="str" cm="1">
        <f t="array" ref="J85">IFERROR((_xlfn.IFS(E85-I85&lt;=0,0,E85-I85&lt;=0,0,E85-I85&gt;=2,2,E85-I85&lt;2,E85-I85)),"")</f>
        <v/>
      </c>
      <c r="K85" s="12" cm="1">
        <f t="array" ref="K85">_xlfn.IFS(I85=0,0,I85&gt;=0,I85+J85)</f>
        <v>0</v>
      </c>
      <c r="L85" s="12" t="str">
        <f t="shared" si="1"/>
        <v/>
      </c>
      <c r="M85" s="12" cm="1">
        <f t="array" ref="M85">_xlfn.IFS(K85=0,0,K85&gt;=0,K85+L85)</f>
        <v>0</v>
      </c>
      <c r="N85" s="157" t="str">
        <f t="shared" si="14"/>
        <v/>
      </c>
      <c r="O85" s="157" t="str">
        <f t="shared" si="2"/>
        <v/>
      </c>
      <c r="P85" s="10"/>
      <c r="Q85" s="17" t="str">
        <f t="shared" si="21"/>
        <v/>
      </c>
      <c r="R85" s="12">
        <f t="shared" si="15"/>
        <v>0</v>
      </c>
      <c r="S85" s="193" t="str">
        <f t="shared" si="16"/>
        <v/>
      </c>
      <c r="U85" s="183"/>
      <c r="V85" s="183"/>
      <c r="X85" s="200"/>
      <c r="Y85" s="210"/>
      <c r="Z85" s="181" t="str">
        <f t="shared" si="17"/>
        <v/>
      </c>
      <c r="AA85" s="155" t="str">
        <f t="shared" si="18"/>
        <v/>
      </c>
      <c r="AB85" s="14"/>
      <c r="AC85" s="206"/>
      <c r="AD85" s="187"/>
      <c r="AE85" s="189"/>
      <c r="AF85" s="199" t="str">
        <f t="shared" si="19"/>
        <v/>
      </c>
      <c r="AG85" s="199" t="str">
        <f t="shared" si="20"/>
        <v/>
      </c>
      <c r="AH85" s="217"/>
    </row>
    <row r="86" spans="1:34" hidden="1" outlineLevel="1" x14ac:dyDescent="0.3">
      <c r="A86" s="19"/>
      <c r="B86" s="9"/>
      <c r="C86" s="9"/>
      <c r="D86" s="190" t="str">
        <f>IF(ISERROR(VLOOKUP(C86,KPIs!$F$91:$G$94,2,FALSE)),"",(VLOOKUP(C86,KPIs!$F$91:$G$94,2,FALSE)))</f>
        <v/>
      </c>
      <c r="E86" s="191" t="str">
        <f>IF(ISERROR(VLOOKUP(C86,KPIs!$H$91:$I$94,2,FALSE)),"",(VLOOKUP(C86,KPIs!$H$91:$I$94,2,FALSE)))</f>
        <v/>
      </c>
      <c r="F86" s="14"/>
      <c r="G86" s="10"/>
      <c r="H86" s="10"/>
      <c r="I86" s="155">
        <f t="shared" si="0"/>
        <v>0</v>
      </c>
      <c r="J86" s="12" t="str" cm="1">
        <f t="array" ref="J86">IFERROR((_xlfn.IFS(E86-I86&lt;=0,0,E86-I86&lt;=0,0,E86-I86&gt;=2,2,E86-I86&lt;2,E86-I86)),"")</f>
        <v/>
      </c>
      <c r="K86" s="12" cm="1">
        <f t="array" ref="K86">_xlfn.IFS(I86=0,0,I86&gt;=0,I86+J86)</f>
        <v>0</v>
      </c>
      <c r="L86" s="12" t="str">
        <f t="shared" si="1"/>
        <v/>
      </c>
      <c r="M86" s="12" cm="1">
        <f t="array" ref="M86">_xlfn.IFS(K86=0,0,K86&gt;=0,K86+L86)</f>
        <v>0</v>
      </c>
      <c r="N86" s="157" t="str">
        <f t="shared" si="14"/>
        <v/>
      </c>
      <c r="O86" s="157" t="str">
        <f t="shared" si="2"/>
        <v/>
      </c>
      <c r="P86" s="10"/>
      <c r="Q86" s="17" t="str">
        <f t="shared" si="21"/>
        <v/>
      </c>
      <c r="R86" s="12">
        <f t="shared" si="15"/>
        <v>0</v>
      </c>
      <c r="S86" s="193" t="str">
        <f t="shared" si="16"/>
        <v/>
      </c>
      <c r="U86" s="183"/>
      <c r="V86" s="183"/>
      <c r="X86" s="200"/>
      <c r="Y86" s="210"/>
      <c r="Z86" s="181" t="str">
        <f t="shared" si="17"/>
        <v/>
      </c>
      <c r="AA86" s="155" t="str">
        <f t="shared" si="18"/>
        <v/>
      </c>
      <c r="AB86" s="14"/>
      <c r="AC86" s="206"/>
      <c r="AD86" s="187"/>
      <c r="AE86" s="188"/>
      <c r="AF86" s="199" t="str">
        <f t="shared" si="19"/>
        <v/>
      </c>
      <c r="AG86" s="199" t="str">
        <f t="shared" si="20"/>
        <v/>
      </c>
      <c r="AH86" s="217"/>
    </row>
    <row r="87" spans="1:34" hidden="1" outlineLevel="1" x14ac:dyDescent="0.3">
      <c r="A87" s="19"/>
      <c r="B87" s="9"/>
      <c r="C87" s="9"/>
      <c r="D87" s="190" t="str">
        <f>IF(ISERROR(VLOOKUP(C87,KPIs!$F$91:$G$94,2,FALSE)),"",(VLOOKUP(C87,KPIs!$F$91:$G$94,2,FALSE)))</f>
        <v/>
      </c>
      <c r="E87" s="191" t="str">
        <f>IF(ISERROR(VLOOKUP(C87,KPIs!$H$91:$I$94,2,FALSE)),"",(VLOOKUP(C87,KPIs!$H$91:$I$94,2,FALSE)))</f>
        <v/>
      </c>
      <c r="F87" s="14"/>
      <c r="G87" s="10"/>
      <c r="H87" s="10"/>
      <c r="I87" s="155">
        <f t="shared" si="0"/>
        <v>0</v>
      </c>
      <c r="J87" s="12" t="str" cm="1">
        <f t="array" ref="J87">IFERROR((_xlfn.IFS(E87-I87&lt;=0,0,E87-I87&lt;=0,0,E87-I87&gt;=2,2,E87-I87&lt;2,E87-I87)),"")</f>
        <v/>
      </c>
      <c r="K87" s="12" cm="1">
        <f t="array" ref="K87">_xlfn.IFS(I87=0,0,I87&gt;=0,I87+J87)</f>
        <v>0</v>
      </c>
      <c r="L87" s="12" t="str">
        <f t="shared" si="1"/>
        <v/>
      </c>
      <c r="M87" s="12" cm="1">
        <f t="array" ref="M87">_xlfn.IFS(K87=0,0,K87&gt;=0,K87+L87)</f>
        <v>0</v>
      </c>
      <c r="N87" s="157" t="str">
        <f t="shared" si="14"/>
        <v/>
      </c>
      <c r="O87" s="157" t="str">
        <f t="shared" si="2"/>
        <v/>
      </c>
      <c r="P87" s="10"/>
      <c r="Q87" s="17" t="str">
        <f t="shared" si="21"/>
        <v/>
      </c>
      <c r="R87" s="12">
        <f t="shared" si="15"/>
        <v>0</v>
      </c>
      <c r="S87" s="193" t="str">
        <f t="shared" si="16"/>
        <v/>
      </c>
      <c r="U87" s="183"/>
      <c r="V87" s="183"/>
      <c r="X87" s="200"/>
      <c r="Y87" s="210"/>
      <c r="Z87" s="181" t="str">
        <f t="shared" si="17"/>
        <v/>
      </c>
      <c r="AA87" s="155" t="str">
        <f t="shared" si="18"/>
        <v/>
      </c>
      <c r="AB87" s="14"/>
      <c r="AC87" s="206"/>
      <c r="AD87" s="187"/>
      <c r="AE87" s="189"/>
      <c r="AF87" s="199" t="str">
        <f t="shared" si="19"/>
        <v/>
      </c>
      <c r="AG87" s="199" t="str">
        <f t="shared" si="20"/>
        <v/>
      </c>
      <c r="AH87" s="217"/>
    </row>
    <row r="88" spans="1:34" hidden="1" outlineLevel="1" x14ac:dyDescent="0.3">
      <c r="A88" s="19"/>
      <c r="B88" s="9"/>
      <c r="C88" s="9"/>
      <c r="D88" s="190" t="str">
        <f>IF(ISERROR(VLOOKUP(C88,KPIs!$F$91:$G$94,2,FALSE)),"",(VLOOKUP(C88,KPIs!$F$91:$G$94,2,FALSE)))</f>
        <v/>
      </c>
      <c r="E88" s="191" t="str">
        <f>IF(ISERROR(VLOOKUP(C88,KPIs!$H$91:$I$94,2,FALSE)),"",(VLOOKUP(C88,KPIs!$H$91:$I$94,2,FALSE)))</f>
        <v/>
      </c>
      <c r="F88" s="14"/>
      <c r="G88" s="10"/>
      <c r="H88" s="10"/>
      <c r="I88" s="155">
        <f t="shared" si="0"/>
        <v>0</v>
      </c>
      <c r="J88" s="12" t="str" cm="1">
        <f t="array" ref="J88">IFERROR((_xlfn.IFS(E88-I88&lt;=0,0,E88-I88&lt;=0,0,E88-I88&gt;=2,2,E88-I88&lt;2,E88-I88)),"")</f>
        <v/>
      </c>
      <c r="K88" s="12" cm="1">
        <f t="array" ref="K88">_xlfn.IFS(I88=0,0,I88&gt;=0,I88+J88)</f>
        <v>0</v>
      </c>
      <c r="L88" s="12" t="str">
        <f t="shared" si="1"/>
        <v/>
      </c>
      <c r="M88" s="12" cm="1">
        <f t="array" ref="M88">_xlfn.IFS(K88=0,0,K88&gt;=0,K88+L88)</f>
        <v>0</v>
      </c>
      <c r="N88" s="157" t="str">
        <f t="shared" si="14"/>
        <v/>
      </c>
      <c r="O88" s="157" t="str">
        <f t="shared" si="2"/>
        <v/>
      </c>
      <c r="P88" s="10"/>
      <c r="Q88" s="17" t="str">
        <f t="shared" si="21"/>
        <v/>
      </c>
      <c r="R88" s="12">
        <f t="shared" si="15"/>
        <v>0</v>
      </c>
      <c r="S88" s="193" t="str">
        <f t="shared" si="16"/>
        <v/>
      </c>
      <c r="U88" s="183"/>
      <c r="V88" s="183"/>
      <c r="X88" s="200"/>
      <c r="Y88" s="210"/>
      <c r="Z88" s="181" t="str">
        <f t="shared" si="17"/>
        <v/>
      </c>
      <c r="AA88" s="155" t="str">
        <f t="shared" si="18"/>
        <v/>
      </c>
      <c r="AB88" s="14"/>
      <c r="AC88" s="206"/>
      <c r="AD88" s="187"/>
      <c r="AE88" s="188"/>
      <c r="AF88" s="199" t="str">
        <f t="shared" si="19"/>
        <v/>
      </c>
      <c r="AG88" s="199" t="str">
        <f t="shared" si="20"/>
        <v/>
      </c>
      <c r="AH88" s="217"/>
    </row>
    <row r="89" spans="1:34" hidden="1" outlineLevel="1" x14ac:dyDescent="0.3">
      <c r="A89" s="19"/>
      <c r="B89" s="9"/>
      <c r="C89" s="9"/>
      <c r="D89" s="190" t="str">
        <f>IF(ISERROR(VLOOKUP(C89,KPIs!$F$91:$G$94,2,FALSE)),"",(VLOOKUP(C89,KPIs!$F$91:$G$94,2,FALSE)))</f>
        <v/>
      </c>
      <c r="E89" s="191" t="str">
        <f>IF(ISERROR(VLOOKUP(C89,KPIs!$H$91:$I$94,2,FALSE)),"",(VLOOKUP(C89,KPIs!$H$91:$I$94,2,FALSE)))</f>
        <v/>
      </c>
      <c r="F89" s="14"/>
      <c r="G89" s="10"/>
      <c r="H89" s="10"/>
      <c r="I89" s="155">
        <f t="shared" si="0"/>
        <v>0</v>
      </c>
      <c r="J89" s="12" t="str" cm="1">
        <f t="array" ref="J89">IFERROR((_xlfn.IFS(E89-I89&lt;=0,0,E89-I89&lt;=0,0,E89-I89&gt;=2,2,E89-I89&lt;2,E89-I89)),"")</f>
        <v/>
      </c>
      <c r="K89" s="12" cm="1">
        <f t="array" ref="K89">_xlfn.IFS(I89=0,0,I89&gt;=0,I89+J89)</f>
        <v>0</v>
      </c>
      <c r="L89" s="12" t="str">
        <f t="shared" si="1"/>
        <v/>
      </c>
      <c r="M89" s="12" cm="1">
        <f t="array" ref="M89">_xlfn.IFS(K89=0,0,K89&gt;=0,K89+L89)</f>
        <v>0</v>
      </c>
      <c r="N89" s="157" t="str">
        <f t="shared" si="14"/>
        <v/>
      </c>
      <c r="O89" s="157" t="str">
        <f t="shared" si="2"/>
        <v/>
      </c>
      <c r="P89" s="10"/>
      <c r="Q89" s="17" t="str">
        <f t="shared" si="21"/>
        <v/>
      </c>
      <c r="R89" s="12">
        <f t="shared" si="15"/>
        <v>0</v>
      </c>
      <c r="S89" s="193" t="str">
        <f t="shared" si="16"/>
        <v/>
      </c>
      <c r="U89" s="183"/>
      <c r="V89" s="183"/>
      <c r="X89" s="200"/>
      <c r="Y89" s="210"/>
      <c r="Z89" s="181" t="str">
        <f t="shared" si="17"/>
        <v/>
      </c>
      <c r="AA89" s="155" t="str">
        <f t="shared" si="18"/>
        <v/>
      </c>
      <c r="AB89" s="14"/>
      <c r="AC89" s="206"/>
      <c r="AD89" s="187"/>
      <c r="AE89" s="189"/>
      <c r="AF89" s="199" t="str">
        <f t="shared" si="19"/>
        <v/>
      </c>
      <c r="AG89" s="199" t="str">
        <f t="shared" si="20"/>
        <v/>
      </c>
      <c r="AH89" s="217"/>
    </row>
    <row r="90" spans="1:34" hidden="1" outlineLevel="1" x14ac:dyDescent="0.3">
      <c r="A90" s="19"/>
      <c r="B90" s="9"/>
      <c r="C90" s="9"/>
      <c r="D90" s="190" t="str">
        <f>IF(ISERROR(VLOOKUP(C90,KPIs!$F$91:$G$94,2,FALSE)),"",(VLOOKUP(C90,KPIs!$F$91:$G$94,2,FALSE)))</f>
        <v/>
      </c>
      <c r="E90" s="191" t="str">
        <f>IF(ISERROR(VLOOKUP(C90,KPIs!$H$91:$I$94,2,FALSE)),"",(VLOOKUP(C90,KPIs!$H$91:$I$94,2,FALSE)))</f>
        <v/>
      </c>
      <c r="F90" s="14"/>
      <c r="G90" s="10"/>
      <c r="H90" s="10"/>
      <c r="I90" s="155">
        <f t="shared" si="0"/>
        <v>0</v>
      </c>
      <c r="J90" s="12" t="str" cm="1">
        <f t="array" ref="J90">IFERROR((_xlfn.IFS(E90-I90&lt;=0,0,E90-I90&lt;=0,0,E90-I90&gt;=2,2,E90-I90&lt;2,E90-I90)),"")</f>
        <v/>
      </c>
      <c r="K90" s="12" cm="1">
        <f t="array" ref="K90">_xlfn.IFS(I90=0,0,I90&gt;=0,I90+J90)</f>
        <v>0</v>
      </c>
      <c r="L90" s="12" t="str">
        <f t="shared" si="1"/>
        <v/>
      </c>
      <c r="M90" s="12" cm="1">
        <f t="array" ref="M90">_xlfn.IFS(K90=0,0,K90&gt;=0,K90+L90)</f>
        <v>0</v>
      </c>
      <c r="N90" s="157" t="str">
        <f t="shared" si="14"/>
        <v/>
      </c>
      <c r="O90" s="157" t="str">
        <f t="shared" si="2"/>
        <v/>
      </c>
      <c r="P90" s="10"/>
      <c r="Q90" s="17" t="str">
        <f t="shared" si="21"/>
        <v/>
      </c>
      <c r="R90" s="12">
        <f t="shared" si="15"/>
        <v>0</v>
      </c>
      <c r="S90" s="193" t="str">
        <f t="shared" si="16"/>
        <v/>
      </c>
      <c r="U90" s="183"/>
      <c r="V90" s="183"/>
      <c r="X90" s="200"/>
      <c r="Y90" s="210"/>
      <c r="Z90" s="181" t="str">
        <f t="shared" si="17"/>
        <v/>
      </c>
      <c r="AA90" s="155" t="str">
        <f t="shared" si="18"/>
        <v/>
      </c>
      <c r="AB90" s="14"/>
      <c r="AC90" s="206"/>
      <c r="AD90" s="187"/>
      <c r="AE90" s="188"/>
      <c r="AF90" s="199" t="str">
        <f t="shared" si="19"/>
        <v/>
      </c>
      <c r="AG90" s="199" t="str">
        <f t="shared" si="20"/>
        <v/>
      </c>
      <c r="AH90" s="217"/>
    </row>
    <row r="91" spans="1:34" hidden="1" outlineLevel="1" x14ac:dyDescent="0.3">
      <c r="A91" s="19"/>
      <c r="B91" s="9"/>
      <c r="C91" s="9"/>
      <c r="D91" s="190" t="str">
        <f>IF(ISERROR(VLOOKUP(C91,KPIs!$F$91:$G$94,2,FALSE)),"",(VLOOKUP(C91,KPIs!$F$91:$G$94,2,FALSE)))</f>
        <v/>
      </c>
      <c r="E91" s="191" t="str">
        <f>IF(ISERROR(VLOOKUP(C91,KPIs!$H$91:$I$94,2,FALSE)),"",(VLOOKUP(C91,KPIs!$H$91:$I$94,2,FALSE)))</f>
        <v/>
      </c>
      <c r="F91" s="14"/>
      <c r="G91" s="10"/>
      <c r="H91" s="10"/>
      <c r="I91" s="155">
        <f t="shared" si="0"/>
        <v>0</v>
      </c>
      <c r="J91" s="12" t="str" cm="1">
        <f t="array" ref="J91">IFERROR((_xlfn.IFS(E91-I91&lt;=0,0,E91-I91&lt;=0,0,E91-I91&gt;=2,2,E91-I91&lt;2,E91-I91)),"")</f>
        <v/>
      </c>
      <c r="K91" s="12" cm="1">
        <f t="array" ref="K91">_xlfn.IFS(I91=0,0,I91&gt;=0,I91+J91)</f>
        <v>0</v>
      </c>
      <c r="L91" s="12" t="str">
        <f t="shared" si="1"/>
        <v/>
      </c>
      <c r="M91" s="12" cm="1">
        <f t="array" ref="M91">_xlfn.IFS(K91=0,0,K91&gt;=0,K91+L91)</f>
        <v>0</v>
      </c>
      <c r="N91" s="157" t="str">
        <f t="shared" si="14"/>
        <v/>
      </c>
      <c r="O91" s="157" t="str">
        <f t="shared" si="2"/>
        <v/>
      </c>
      <c r="P91" s="10"/>
      <c r="Q91" s="17" t="str">
        <f t="shared" si="21"/>
        <v/>
      </c>
      <c r="R91" s="12">
        <f t="shared" si="15"/>
        <v>0</v>
      </c>
      <c r="S91" s="193" t="str">
        <f t="shared" si="16"/>
        <v/>
      </c>
      <c r="U91" s="183"/>
      <c r="V91" s="183"/>
      <c r="X91" s="200"/>
      <c r="Y91" s="210"/>
      <c r="Z91" s="181" t="str">
        <f t="shared" si="17"/>
        <v/>
      </c>
      <c r="AA91" s="155" t="str">
        <f t="shared" si="18"/>
        <v/>
      </c>
      <c r="AB91" s="14"/>
      <c r="AC91" s="206"/>
      <c r="AD91" s="187"/>
      <c r="AE91" s="189"/>
      <c r="AF91" s="199" t="str">
        <f t="shared" si="19"/>
        <v/>
      </c>
      <c r="AG91" s="199" t="str">
        <f t="shared" si="20"/>
        <v/>
      </c>
      <c r="AH91" s="217"/>
    </row>
    <row r="92" spans="1:34" hidden="1" outlineLevel="1" x14ac:dyDescent="0.3">
      <c r="A92" s="19"/>
      <c r="B92" s="9"/>
      <c r="C92" s="9"/>
      <c r="D92" s="190" t="str">
        <f>IF(ISERROR(VLOOKUP(C92,KPIs!$F$91:$G$94,2,FALSE)),"",(VLOOKUP(C92,KPIs!$F$91:$G$94,2,FALSE)))</f>
        <v/>
      </c>
      <c r="E92" s="191" t="str">
        <f>IF(ISERROR(VLOOKUP(C92,KPIs!$H$91:$I$94,2,FALSE)),"",(VLOOKUP(C92,KPIs!$H$91:$I$94,2,FALSE)))</f>
        <v/>
      </c>
      <c r="F92" s="14"/>
      <c r="G92" s="10"/>
      <c r="H92" s="10"/>
      <c r="I92" s="155">
        <f t="shared" si="0"/>
        <v>0</v>
      </c>
      <c r="J92" s="12" t="str" cm="1">
        <f t="array" ref="J92">IFERROR((_xlfn.IFS(E92-I92&lt;=0,0,E92-I92&lt;=0,0,E92-I92&gt;=2,2,E92-I92&lt;2,E92-I92)),"")</f>
        <v/>
      </c>
      <c r="K92" s="12" cm="1">
        <f t="array" ref="K92">_xlfn.IFS(I92=0,0,I92&gt;=0,I92+J92)</f>
        <v>0</v>
      </c>
      <c r="L92" s="12" t="str">
        <f t="shared" si="1"/>
        <v/>
      </c>
      <c r="M92" s="12" cm="1">
        <f t="array" ref="M92">_xlfn.IFS(K92=0,0,K92&gt;=0,K92+L92)</f>
        <v>0</v>
      </c>
      <c r="N92" s="157" t="str">
        <f t="shared" si="14"/>
        <v/>
      </c>
      <c r="O92" s="157" t="str">
        <f t="shared" si="2"/>
        <v/>
      </c>
      <c r="P92" s="10"/>
      <c r="Q92" s="17" t="str">
        <f t="shared" si="21"/>
        <v/>
      </c>
      <c r="R92" s="12">
        <f t="shared" si="15"/>
        <v>0</v>
      </c>
      <c r="S92" s="193" t="str">
        <f t="shared" si="16"/>
        <v/>
      </c>
      <c r="U92" s="183"/>
      <c r="V92" s="183"/>
      <c r="X92" s="200"/>
      <c r="Y92" s="210"/>
      <c r="Z92" s="181" t="str">
        <f t="shared" si="17"/>
        <v/>
      </c>
      <c r="AA92" s="155" t="str">
        <f t="shared" si="18"/>
        <v/>
      </c>
      <c r="AB92" s="14"/>
      <c r="AC92" s="206"/>
      <c r="AD92" s="187"/>
      <c r="AE92" s="188"/>
      <c r="AF92" s="199" t="str">
        <f t="shared" si="19"/>
        <v/>
      </c>
      <c r="AG92" s="199" t="str">
        <f t="shared" si="20"/>
        <v/>
      </c>
      <c r="AH92" s="217"/>
    </row>
    <row r="93" spans="1:34" hidden="1" outlineLevel="1" x14ac:dyDescent="0.3">
      <c r="A93" s="19"/>
      <c r="B93" s="9"/>
      <c r="C93" s="9"/>
      <c r="D93" s="190" t="str">
        <f>IF(ISERROR(VLOOKUP(C93,KPIs!$F$91:$G$94,2,FALSE)),"",(VLOOKUP(C93,KPIs!$F$91:$G$94,2,FALSE)))</f>
        <v/>
      </c>
      <c r="E93" s="191" t="str">
        <f>IF(ISERROR(VLOOKUP(C93,KPIs!$H$91:$I$94,2,FALSE)),"",(VLOOKUP(C93,KPIs!$H$91:$I$94,2,FALSE)))</f>
        <v/>
      </c>
      <c r="F93" s="14"/>
      <c r="G93" s="10"/>
      <c r="H93" s="10"/>
      <c r="I93" s="155">
        <f t="shared" si="0"/>
        <v>0</v>
      </c>
      <c r="J93" s="12" t="str" cm="1">
        <f t="array" ref="J93">IFERROR((_xlfn.IFS(E93-I93&lt;=0,0,E93-I93&lt;=0,0,E93-I93&gt;=2,2,E93-I93&lt;2,E93-I93)),"")</f>
        <v/>
      </c>
      <c r="K93" s="12" cm="1">
        <f t="array" ref="K93">_xlfn.IFS(I93=0,0,I93&gt;=0,I93+J93)</f>
        <v>0</v>
      </c>
      <c r="L93" s="12" t="str">
        <f t="shared" si="1"/>
        <v/>
      </c>
      <c r="M93" s="12" cm="1">
        <f t="array" ref="M93">_xlfn.IFS(K93=0,0,K93&gt;=0,K93+L93)</f>
        <v>0</v>
      </c>
      <c r="N93" s="157" t="str">
        <f t="shared" si="14"/>
        <v/>
      </c>
      <c r="O93" s="157" t="str">
        <f t="shared" si="2"/>
        <v/>
      </c>
      <c r="P93" s="10"/>
      <c r="Q93" s="17" t="str">
        <f t="shared" si="21"/>
        <v/>
      </c>
      <c r="R93" s="12">
        <f t="shared" si="15"/>
        <v>0</v>
      </c>
      <c r="S93" s="193" t="str">
        <f t="shared" si="16"/>
        <v/>
      </c>
      <c r="U93" s="183"/>
      <c r="V93" s="183"/>
      <c r="X93" s="200"/>
      <c r="Y93" s="210"/>
      <c r="Z93" s="181" t="str">
        <f t="shared" si="17"/>
        <v/>
      </c>
      <c r="AA93" s="155" t="str">
        <f t="shared" si="18"/>
        <v/>
      </c>
      <c r="AB93" s="14"/>
      <c r="AC93" s="206"/>
      <c r="AD93" s="187"/>
      <c r="AE93" s="189"/>
      <c r="AF93" s="199" t="str">
        <f t="shared" si="19"/>
        <v/>
      </c>
      <c r="AG93" s="199" t="str">
        <f t="shared" si="20"/>
        <v/>
      </c>
      <c r="AH93" s="217"/>
    </row>
    <row r="94" spans="1:34" hidden="1" outlineLevel="1" x14ac:dyDescent="0.3">
      <c r="A94" s="19"/>
      <c r="B94" s="9"/>
      <c r="C94" s="9"/>
      <c r="D94" s="190" t="str">
        <f>IF(ISERROR(VLOOKUP(C94,KPIs!$F$91:$G$94,2,FALSE)),"",(VLOOKUP(C94,KPIs!$F$91:$G$94,2,FALSE)))</f>
        <v/>
      </c>
      <c r="E94" s="191" t="str">
        <f>IF(ISERROR(VLOOKUP(C94,KPIs!$H$91:$I$94,2,FALSE)),"",(VLOOKUP(C94,KPIs!$H$91:$I$94,2,FALSE)))</f>
        <v/>
      </c>
      <c r="F94" s="14"/>
      <c r="G94" s="10"/>
      <c r="H94" s="10"/>
      <c r="I94" s="155">
        <f t="shared" si="0"/>
        <v>0</v>
      </c>
      <c r="J94" s="12" t="str" cm="1">
        <f t="array" ref="J94">IFERROR((_xlfn.IFS(E94-I94&lt;=0,0,E94-I94&lt;=0,0,E94-I94&gt;=2,2,E94-I94&lt;2,E94-I94)),"")</f>
        <v/>
      </c>
      <c r="K94" s="12" cm="1">
        <f t="array" ref="K94">_xlfn.IFS(I94=0,0,I94&gt;=0,I94+J94)</f>
        <v>0</v>
      </c>
      <c r="L94" s="12" t="str">
        <f t="shared" si="1"/>
        <v/>
      </c>
      <c r="M94" s="12" cm="1">
        <f t="array" ref="M94">_xlfn.IFS(K94=0,0,K94&gt;=0,K94+L94)</f>
        <v>0</v>
      </c>
      <c r="N94" s="157" t="str">
        <f t="shared" si="14"/>
        <v/>
      </c>
      <c r="O94" s="157" t="str">
        <f t="shared" si="2"/>
        <v/>
      </c>
      <c r="P94" s="10"/>
      <c r="Q94" s="17" t="str">
        <f t="shared" si="21"/>
        <v/>
      </c>
      <c r="R94" s="12">
        <f t="shared" si="15"/>
        <v>0</v>
      </c>
      <c r="S94" s="193" t="str">
        <f t="shared" si="16"/>
        <v/>
      </c>
      <c r="U94" s="183"/>
      <c r="V94" s="183"/>
      <c r="X94" s="200"/>
      <c r="Y94" s="210"/>
      <c r="Z94" s="181" t="str">
        <f t="shared" si="17"/>
        <v/>
      </c>
      <c r="AA94" s="155" t="str">
        <f t="shared" si="18"/>
        <v/>
      </c>
      <c r="AB94" s="14"/>
      <c r="AC94" s="206"/>
      <c r="AD94" s="187"/>
      <c r="AE94" s="188"/>
      <c r="AF94" s="199" t="str">
        <f t="shared" si="19"/>
        <v/>
      </c>
      <c r="AG94" s="199" t="str">
        <f t="shared" si="20"/>
        <v/>
      </c>
      <c r="AH94" s="217"/>
    </row>
    <row r="95" spans="1:34" hidden="1" outlineLevel="1" x14ac:dyDescent="0.3">
      <c r="A95" s="19"/>
      <c r="B95" s="9"/>
      <c r="C95" s="9"/>
      <c r="D95" s="190" t="str">
        <f>IF(ISERROR(VLOOKUP(C95,KPIs!$F$91:$G$94,2,FALSE)),"",(VLOOKUP(C95,KPIs!$F$91:$G$94,2,FALSE)))</f>
        <v/>
      </c>
      <c r="E95" s="191" t="str">
        <f>IF(ISERROR(VLOOKUP(C95,KPIs!$H$91:$I$94,2,FALSE)),"",(VLOOKUP(C95,KPIs!$H$91:$I$94,2,FALSE)))</f>
        <v/>
      </c>
      <c r="F95" s="14"/>
      <c r="G95" s="10"/>
      <c r="H95" s="10"/>
      <c r="I95" s="155">
        <f t="shared" si="0"/>
        <v>0</v>
      </c>
      <c r="J95" s="12" t="str" cm="1">
        <f t="array" ref="J95">IFERROR((_xlfn.IFS(E95-I95&lt;=0,0,E95-I95&lt;=0,0,E95-I95&gt;=2,2,E95-I95&lt;2,E95-I95)),"")</f>
        <v/>
      </c>
      <c r="K95" s="12" cm="1">
        <f t="array" ref="K95">_xlfn.IFS(I95=0,0,I95&gt;=0,I95+J95)</f>
        <v>0</v>
      </c>
      <c r="L95" s="12" t="str">
        <f t="shared" si="1"/>
        <v/>
      </c>
      <c r="M95" s="12" cm="1">
        <f t="array" ref="M95">_xlfn.IFS(K95=0,0,K95&gt;=0,K95+L95)</f>
        <v>0</v>
      </c>
      <c r="N95" s="157" t="str">
        <f t="shared" si="14"/>
        <v/>
      </c>
      <c r="O95" s="157" t="str">
        <f t="shared" si="2"/>
        <v/>
      </c>
      <c r="P95" s="10"/>
      <c r="Q95" s="17" t="str">
        <f t="shared" si="21"/>
        <v/>
      </c>
      <c r="R95" s="12">
        <f t="shared" si="15"/>
        <v>0</v>
      </c>
      <c r="S95" s="193" t="str">
        <f t="shared" si="16"/>
        <v/>
      </c>
      <c r="U95" s="183"/>
      <c r="V95" s="183"/>
      <c r="X95" s="200"/>
      <c r="Y95" s="210"/>
      <c r="Z95" s="181" t="str">
        <f t="shared" si="17"/>
        <v/>
      </c>
      <c r="AA95" s="155" t="str">
        <f t="shared" si="18"/>
        <v/>
      </c>
      <c r="AB95" s="14"/>
      <c r="AC95" s="206"/>
      <c r="AD95" s="187"/>
      <c r="AE95" s="189"/>
      <c r="AF95" s="199" t="str">
        <f t="shared" si="19"/>
        <v/>
      </c>
      <c r="AG95" s="199" t="str">
        <f t="shared" si="20"/>
        <v/>
      </c>
      <c r="AH95" s="217"/>
    </row>
    <row r="96" spans="1:34" hidden="1" outlineLevel="1" x14ac:dyDescent="0.3">
      <c r="A96" s="19"/>
      <c r="B96" s="9"/>
      <c r="C96" s="9"/>
      <c r="D96" s="190" t="str">
        <f>IF(ISERROR(VLOOKUP(C96,KPIs!$F$91:$G$94,2,FALSE)),"",(VLOOKUP(C96,KPIs!$F$91:$G$94,2,FALSE)))</f>
        <v/>
      </c>
      <c r="E96" s="191" t="str">
        <f>IF(ISERROR(VLOOKUP(C96,KPIs!$H$91:$I$94,2,FALSE)),"",(VLOOKUP(C96,KPIs!$H$91:$I$94,2,FALSE)))</f>
        <v/>
      </c>
      <c r="F96" s="14"/>
      <c r="G96" s="10"/>
      <c r="H96" s="10"/>
      <c r="I96" s="155">
        <f t="shared" si="0"/>
        <v>0</v>
      </c>
      <c r="J96" s="12" t="str" cm="1">
        <f t="array" ref="J96">IFERROR((_xlfn.IFS(E96-I96&lt;=0,0,E96-I96&lt;=0,0,E96-I96&gt;=2,2,E96-I96&lt;2,E96-I96)),"")</f>
        <v/>
      </c>
      <c r="K96" s="12" cm="1">
        <f t="array" ref="K96">_xlfn.IFS(I96=0,0,I96&gt;=0,I96+J96)</f>
        <v>0</v>
      </c>
      <c r="L96" s="12" t="str">
        <f t="shared" si="1"/>
        <v/>
      </c>
      <c r="M96" s="12" cm="1">
        <f t="array" ref="M96">_xlfn.IFS(K96=0,0,K96&gt;=0,K96+L96)</f>
        <v>0</v>
      </c>
      <c r="N96" s="157" t="str">
        <f t="shared" si="14"/>
        <v/>
      </c>
      <c r="O96" s="157" t="str">
        <f t="shared" si="2"/>
        <v/>
      </c>
      <c r="P96" s="10"/>
      <c r="Q96" s="17" t="str">
        <f t="shared" si="21"/>
        <v/>
      </c>
      <c r="R96" s="12">
        <f t="shared" si="15"/>
        <v>0</v>
      </c>
      <c r="S96" s="193" t="str">
        <f t="shared" si="16"/>
        <v/>
      </c>
      <c r="U96" s="183"/>
      <c r="V96" s="183"/>
      <c r="X96" s="200"/>
      <c r="Y96" s="210"/>
      <c r="Z96" s="181" t="str">
        <f t="shared" si="17"/>
        <v/>
      </c>
      <c r="AA96" s="155" t="str">
        <f t="shared" si="18"/>
        <v/>
      </c>
      <c r="AB96" s="14"/>
      <c r="AC96" s="206"/>
      <c r="AD96" s="187"/>
      <c r="AE96" s="188"/>
      <c r="AF96" s="199" t="str">
        <f t="shared" si="19"/>
        <v/>
      </c>
      <c r="AG96" s="199" t="str">
        <f t="shared" si="20"/>
        <v/>
      </c>
      <c r="AH96" s="217"/>
    </row>
    <row r="97" spans="1:34" hidden="1" outlineLevel="1" x14ac:dyDescent="0.3">
      <c r="A97" s="19"/>
      <c r="B97" s="9"/>
      <c r="C97" s="9"/>
      <c r="D97" s="190" t="str">
        <f>IF(ISERROR(VLOOKUP(C97,KPIs!$F$91:$G$94,2,FALSE)),"",(VLOOKUP(C97,KPIs!$F$91:$G$94,2,FALSE)))</f>
        <v/>
      </c>
      <c r="E97" s="191" t="str">
        <f>IF(ISERROR(VLOOKUP(C97,KPIs!$H$91:$I$94,2,FALSE)),"",(VLOOKUP(C97,KPIs!$H$91:$I$94,2,FALSE)))</f>
        <v/>
      </c>
      <c r="F97" s="14"/>
      <c r="G97" s="10"/>
      <c r="H97" s="10"/>
      <c r="I97" s="155">
        <f t="shared" si="0"/>
        <v>0</v>
      </c>
      <c r="J97" s="12" t="str" cm="1">
        <f t="array" ref="J97">IFERROR((_xlfn.IFS(E97-I97&lt;=0,0,E97-I97&lt;=0,0,E97-I97&gt;=2,2,E97-I97&lt;2,E97-I97)),"")</f>
        <v/>
      </c>
      <c r="K97" s="12" cm="1">
        <f t="array" ref="K97">_xlfn.IFS(I97=0,0,I97&gt;=0,I97+J97)</f>
        <v>0</v>
      </c>
      <c r="L97" s="12" t="str">
        <f t="shared" si="1"/>
        <v/>
      </c>
      <c r="M97" s="12" cm="1">
        <f t="array" ref="M97">_xlfn.IFS(K97=0,0,K97&gt;=0,K97+L97)</f>
        <v>0</v>
      </c>
      <c r="N97" s="157" t="str">
        <f t="shared" si="14"/>
        <v/>
      </c>
      <c r="O97" s="157" t="str">
        <f t="shared" si="2"/>
        <v/>
      </c>
      <c r="P97" s="10"/>
      <c r="Q97" s="17" t="str">
        <f t="shared" si="21"/>
        <v/>
      </c>
      <c r="R97" s="12">
        <f t="shared" si="15"/>
        <v>0</v>
      </c>
      <c r="S97" s="193" t="str">
        <f t="shared" si="16"/>
        <v/>
      </c>
      <c r="U97" s="183"/>
      <c r="V97" s="183"/>
      <c r="X97" s="200"/>
      <c r="Y97" s="210"/>
      <c r="Z97" s="181" t="str">
        <f t="shared" si="17"/>
        <v/>
      </c>
      <c r="AA97" s="155" t="str">
        <f t="shared" si="18"/>
        <v/>
      </c>
      <c r="AB97" s="14"/>
      <c r="AC97" s="206"/>
      <c r="AD97" s="187"/>
      <c r="AE97" s="189"/>
      <c r="AF97" s="199" t="str">
        <f t="shared" si="19"/>
        <v/>
      </c>
      <c r="AG97" s="199" t="str">
        <f t="shared" si="20"/>
        <v/>
      </c>
      <c r="AH97" s="217"/>
    </row>
    <row r="98" spans="1:34" hidden="1" outlineLevel="1" x14ac:dyDescent="0.3">
      <c r="A98" s="19"/>
      <c r="B98" s="9"/>
      <c r="C98" s="9"/>
      <c r="D98" s="190" t="str">
        <f>IF(ISERROR(VLOOKUP(C98,KPIs!$F$91:$G$94,2,FALSE)),"",(VLOOKUP(C98,KPIs!$F$91:$G$94,2,FALSE)))</f>
        <v/>
      </c>
      <c r="E98" s="191" t="str">
        <f>IF(ISERROR(VLOOKUP(C98,KPIs!$H$91:$I$94,2,FALSE)),"",(VLOOKUP(C98,KPIs!$H$91:$I$94,2,FALSE)))</f>
        <v/>
      </c>
      <c r="F98" s="14"/>
      <c r="G98" s="10"/>
      <c r="H98" s="10"/>
      <c r="I98" s="155">
        <f t="shared" si="0"/>
        <v>0</v>
      </c>
      <c r="J98" s="12" t="str" cm="1">
        <f t="array" ref="J98">IFERROR((_xlfn.IFS(E98-I98&lt;=0,0,E98-I98&lt;=0,0,E98-I98&gt;=2,2,E98-I98&lt;2,E98-I98)),"")</f>
        <v/>
      </c>
      <c r="K98" s="12" cm="1">
        <f t="array" ref="K98">_xlfn.IFS(I98=0,0,I98&gt;=0,I98+J98)</f>
        <v>0</v>
      </c>
      <c r="L98" s="12" t="str">
        <f t="shared" si="1"/>
        <v/>
      </c>
      <c r="M98" s="12" cm="1">
        <f t="array" ref="M98">_xlfn.IFS(K98=0,0,K98&gt;=0,K98+L98)</f>
        <v>0</v>
      </c>
      <c r="N98" s="157" t="str">
        <f t="shared" si="14"/>
        <v/>
      </c>
      <c r="O98" s="157" t="str">
        <f t="shared" si="2"/>
        <v/>
      </c>
      <c r="P98" s="10"/>
      <c r="Q98" s="17" t="str">
        <f t="shared" si="21"/>
        <v/>
      </c>
      <c r="R98" s="12">
        <f t="shared" si="15"/>
        <v>0</v>
      </c>
      <c r="S98" s="193" t="str">
        <f t="shared" si="16"/>
        <v/>
      </c>
      <c r="U98" s="183"/>
      <c r="V98" s="183"/>
      <c r="X98" s="200"/>
      <c r="Y98" s="210"/>
      <c r="Z98" s="181" t="str">
        <f t="shared" si="17"/>
        <v/>
      </c>
      <c r="AA98" s="155" t="str">
        <f t="shared" si="18"/>
        <v/>
      </c>
      <c r="AB98" s="14"/>
      <c r="AC98" s="206"/>
      <c r="AD98" s="187"/>
      <c r="AE98" s="188"/>
      <c r="AF98" s="199" t="str">
        <f t="shared" si="19"/>
        <v/>
      </c>
      <c r="AG98" s="199" t="str">
        <f t="shared" si="20"/>
        <v/>
      </c>
      <c r="AH98" s="217"/>
    </row>
    <row r="99" spans="1:34" hidden="1" outlineLevel="1" x14ac:dyDescent="0.3">
      <c r="A99" s="19"/>
      <c r="B99" s="9"/>
      <c r="C99" s="9"/>
      <c r="D99" s="190" t="str">
        <f>IF(ISERROR(VLOOKUP(C99,KPIs!$F$91:$G$94,2,FALSE)),"",(VLOOKUP(C99,KPIs!$F$91:$G$94,2,FALSE)))</f>
        <v/>
      </c>
      <c r="E99" s="191" t="str">
        <f>IF(ISERROR(VLOOKUP(C99,KPIs!$H$91:$I$94,2,FALSE)),"",(VLOOKUP(C99,KPIs!$H$91:$I$94,2,FALSE)))</f>
        <v/>
      </c>
      <c r="F99" s="14"/>
      <c r="G99" s="10"/>
      <c r="H99" s="10"/>
      <c r="I99" s="155">
        <f t="shared" si="0"/>
        <v>0</v>
      </c>
      <c r="J99" s="12" t="str" cm="1">
        <f t="array" ref="J99">IFERROR((_xlfn.IFS(E99-I99&lt;=0,0,E99-I99&lt;=0,0,E99-I99&gt;=2,2,E99-I99&lt;2,E99-I99)),"")</f>
        <v/>
      </c>
      <c r="K99" s="12" cm="1">
        <f t="array" ref="K99">_xlfn.IFS(I99=0,0,I99&gt;=0,I99+J99)</f>
        <v>0</v>
      </c>
      <c r="L99" s="12" t="str">
        <f t="shared" si="1"/>
        <v/>
      </c>
      <c r="M99" s="12" cm="1">
        <f t="array" ref="M99">_xlfn.IFS(K99=0,0,K99&gt;=0,K99+L99)</f>
        <v>0</v>
      </c>
      <c r="N99" s="157" t="str">
        <f t="shared" si="14"/>
        <v/>
      </c>
      <c r="O99" s="157" t="str">
        <f t="shared" si="2"/>
        <v/>
      </c>
      <c r="P99" s="10"/>
      <c r="Q99" s="17" t="str">
        <f t="shared" si="21"/>
        <v/>
      </c>
      <c r="R99" s="12">
        <f t="shared" si="15"/>
        <v>0</v>
      </c>
      <c r="S99" s="193" t="str">
        <f t="shared" si="16"/>
        <v/>
      </c>
      <c r="U99" s="183"/>
      <c r="V99" s="183"/>
      <c r="X99" s="200"/>
      <c r="Y99" s="210"/>
      <c r="Z99" s="181" t="str">
        <f t="shared" si="17"/>
        <v/>
      </c>
      <c r="AA99" s="155" t="str">
        <f t="shared" si="18"/>
        <v/>
      </c>
      <c r="AB99" s="14"/>
      <c r="AC99" s="206"/>
      <c r="AD99" s="187"/>
      <c r="AE99" s="189"/>
      <c r="AF99" s="199" t="str">
        <f t="shared" si="19"/>
        <v/>
      </c>
      <c r="AG99" s="199" t="str">
        <f t="shared" si="20"/>
        <v/>
      </c>
      <c r="AH99" s="217"/>
    </row>
    <row r="100" spans="1:34" hidden="1" outlineLevel="1" x14ac:dyDescent="0.3">
      <c r="A100" s="19"/>
      <c r="B100" s="9"/>
      <c r="C100" s="9"/>
      <c r="D100" s="190" t="str">
        <f>IF(ISERROR(VLOOKUP(C100,KPIs!$F$91:$G$94,2,FALSE)),"",(VLOOKUP(C100,KPIs!$F$91:$G$94,2,FALSE)))</f>
        <v/>
      </c>
      <c r="E100" s="191" t="str">
        <f>IF(ISERROR(VLOOKUP(C100,KPIs!$H$91:$I$94,2,FALSE)),"",(VLOOKUP(C100,KPIs!$H$91:$I$94,2,FALSE)))</f>
        <v/>
      </c>
      <c r="F100" s="14"/>
      <c r="G100" s="10"/>
      <c r="H100" s="10"/>
      <c r="I100" s="155">
        <f t="shared" si="0"/>
        <v>0</v>
      </c>
      <c r="J100" s="12" t="str" cm="1">
        <f t="array" ref="J100">IFERROR((_xlfn.IFS(E100-I100&lt;=0,0,E100-I100&lt;=0,0,E100-I100&gt;=2,2,E100-I100&lt;2,E100-I100)),"")</f>
        <v/>
      </c>
      <c r="K100" s="12" cm="1">
        <f t="array" ref="K100">_xlfn.IFS(I100=0,0,I100&gt;=0,I100+J100)</f>
        <v>0</v>
      </c>
      <c r="L100" s="12" t="str">
        <f t="shared" si="1"/>
        <v/>
      </c>
      <c r="M100" s="12" cm="1">
        <f t="array" ref="M100">_xlfn.IFS(K100=0,0,K100&gt;=0,K100+L100)</f>
        <v>0</v>
      </c>
      <c r="N100" s="157" t="str">
        <f t="shared" si="14"/>
        <v/>
      </c>
      <c r="O100" s="157" t="str">
        <f t="shared" si="2"/>
        <v/>
      </c>
      <c r="P100" s="10"/>
      <c r="Q100" s="17" t="str">
        <f t="shared" si="21"/>
        <v/>
      </c>
      <c r="R100" s="12">
        <f t="shared" si="15"/>
        <v>0</v>
      </c>
      <c r="S100" s="193" t="str">
        <f t="shared" si="16"/>
        <v/>
      </c>
      <c r="U100" s="183"/>
      <c r="V100" s="183"/>
      <c r="X100" s="200"/>
      <c r="Y100" s="210"/>
      <c r="Z100" s="181" t="str">
        <f t="shared" si="17"/>
        <v/>
      </c>
      <c r="AA100" s="155" t="str">
        <f t="shared" si="18"/>
        <v/>
      </c>
      <c r="AB100" s="14"/>
      <c r="AC100" s="206"/>
      <c r="AD100" s="187"/>
      <c r="AE100" s="188"/>
      <c r="AF100" s="199" t="str">
        <f t="shared" si="19"/>
        <v/>
      </c>
      <c r="AG100" s="199" t="str">
        <f t="shared" si="20"/>
        <v/>
      </c>
      <c r="AH100" s="217"/>
    </row>
    <row r="101" spans="1:34" hidden="1" outlineLevel="1" x14ac:dyDescent="0.3">
      <c r="A101" s="19"/>
      <c r="B101" s="9"/>
      <c r="C101" s="9"/>
      <c r="D101" s="190" t="str">
        <f>IF(ISERROR(VLOOKUP(C101,KPIs!$F$91:$G$94,2,FALSE)),"",(VLOOKUP(C101,KPIs!$F$91:$G$94,2,FALSE)))</f>
        <v/>
      </c>
      <c r="E101" s="191" t="str">
        <f>IF(ISERROR(VLOOKUP(C101,KPIs!$H$91:$I$94,2,FALSE)),"",(VLOOKUP(C101,KPIs!$H$91:$I$94,2,FALSE)))</f>
        <v/>
      </c>
      <c r="F101" s="14"/>
      <c r="G101" s="10"/>
      <c r="H101" s="10"/>
      <c r="I101" s="155">
        <f t="shared" si="0"/>
        <v>0</v>
      </c>
      <c r="J101" s="12" t="str" cm="1">
        <f t="array" ref="J101">IFERROR((_xlfn.IFS(E101-I101&lt;=0,0,E101-I101&lt;=0,0,E101-I101&gt;=2,2,E101-I101&lt;2,E101-I101)),"")</f>
        <v/>
      </c>
      <c r="K101" s="12" cm="1">
        <f t="array" ref="K101">_xlfn.IFS(I101=0,0,I101&gt;=0,I101+J101)</f>
        <v>0</v>
      </c>
      <c r="L101" s="12" t="str">
        <f t="shared" si="1"/>
        <v/>
      </c>
      <c r="M101" s="12" cm="1">
        <f t="array" ref="M101">_xlfn.IFS(K101=0,0,K101&gt;=0,K101+L101)</f>
        <v>0</v>
      </c>
      <c r="N101" s="157" t="str">
        <f t="shared" si="14"/>
        <v/>
      </c>
      <c r="O101" s="157" t="str">
        <f t="shared" si="2"/>
        <v/>
      </c>
      <c r="P101" s="10"/>
      <c r="Q101" s="17" t="str">
        <f t="shared" si="21"/>
        <v/>
      </c>
      <c r="R101" s="12">
        <f t="shared" si="15"/>
        <v>0</v>
      </c>
      <c r="S101" s="193" t="str">
        <f t="shared" si="16"/>
        <v/>
      </c>
      <c r="U101" s="183"/>
      <c r="V101" s="183"/>
      <c r="X101" s="200"/>
      <c r="Y101" s="210"/>
      <c r="Z101" s="181" t="str">
        <f t="shared" si="17"/>
        <v/>
      </c>
      <c r="AA101" s="155" t="str">
        <f t="shared" si="18"/>
        <v/>
      </c>
      <c r="AB101" s="14"/>
      <c r="AC101" s="206"/>
      <c r="AD101" s="187"/>
      <c r="AE101" s="189"/>
      <c r="AF101" s="199" t="str">
        <f t="shared" si="19"/>
        <v/>
      </c>
      <c r="AG101" s="199" t="str">
        <f t="shared" si="20"/>
        <v/>
      </c>
      <c r="AH101" s="217"/>
    </row>
    <row r="102" spans="1:34" hidden="1" outlineLevel="1" x14ac:dyDescent="0.3">
      <c r="A102" s="19"/>
      <c r="B102" s="9"/>
      <c r="C102" s="9"/>
      <c r="D102" s="190" t="str">
        <f>IF(ISERROR(VLOOKUP(C102,KPIs!$F$91:$G$94,2,FALSE)),"",(VLOOKUP(C102,KPIs!$F$91:$G$94,2,FALSE)))</f>
        <v/>
      </c>
      <c r="E102" s="191" t="str">
        <f>IF(ISERROR(VLOOKUP(C102,KPIs!$H$91:$I$94,2,FALSE)),"",(VLOOKUP(C102,KPIs!$H$91:$I$94,2,FALSE)))</f>
        <v/>
      </c>
      <c r="F102" s="14"/>
      <c r="G102" s="10"/>
      <c r="H102" s="10"/>
      <c r="I102" s="155">
        <f t="shared" si="0"/>
        <v>0</v>
      </c>
      <c r="J102" s="12" t="str" cm="1">
        <f t="array" ref="J102">IFERROR((_xlfn.IFS(E102-I102&lt;=0,0,E102-I102&lt;=0,0,E102-I102&gt;=2,2,E102-I102&lt;2,E102-I102)),"")</f>
        <v/>
      </c>
      <c r="K102" s="12" cm="1">
        <f t="array" ref="K102">_xlfn.IFS(I102=0,0,I102&gt;=0,I102+J102)</f>
        <v>0</v>
      </c>
      <c r="L102" s="12" t="str">
        <f t="shared" si="1"/>
        <v/>
      </c>
      <c r="M102" s="12" cm="1">
        <f t="array" ref="M102">_xlfn.IFS(K102=0,0,K102&gt;=0,K102+L102)</f>
        <v>0</v>
      </c>
      <c r="N102" s="157" t="str">
        <f t="shared" si="14"/>
        <v/>
      </c>
      <c r="O102" s="157" t="str">
        <f t="shared" si="2"/>
        <v/>
      </c>
      <c r="P102" s="10"/>
      <c r="Q102" s="17" t="str">
        <f t="shared" si="21"/>
        <v/>
      </c>
      <c r="R102" s="12">
        <f t="shared" si="15"/>
        <v>0</v>
      </c>
      <c r="S102" s="193" t="str">
        <f t="shared" si="16"/>
        <v/>
      </c>
      <c r="U102" s="183"/>
      <c r="V102" s="183"/>
      <c r="X102" s="200"/>
      <c r="Y102" s="210"/>
      <c r="Z102" s="181" t="str">
        <f t="shared" si="17"/>
        <v/>
      </c>
      <c r="AA102" s="155" t="str">
        <f t="shared" si="18"/>
        <v/>
      </c>
      <c r="AB102" s="14"/>
      <c r="AC102" s="206"/>
      <c r="AD102" s="187"/>
      <c r="AE102" s="188"/>
      <c r="AF102" s="199" t="str">
        <f t="shared" si="19"/>
        <v/>
      </c>
      <c r="AG102" s="199" t="str">
        <f t="shared" si="20"/>
        <v/>
      </c>
      <c r="AH102" s="217"/>
    </row>
    <row r="103" spans="1:34" hidden="1" outlineLevel="1" x14ac:dyDescent="0.3">
      <c r="A103" s="19"/>
      <c r="B103" s="9"/>
      <c r="C103" s="9"/>
      <c r="D103" s="190" t="str">
        <f>IF(ISERROR(VLOOKUP(C103,KPIs!$F$91:$G$94,2,FALSE)),"",(VLOOKUP(C103,KPIs!$F$91:$G$94,2,FALSE)))</f>
        <v/>
      </c>
      <c r="E103" s="191" t="str">
        <f>IF(ISERROR(VLOOKUP(C103,KPIs!$H$91:$I$94,2,FALSE)),"",(VLOOKUP(C103,KPIs!$H$91:$I$94,2,FALSE)))</f>
        <v/>
      </c>
      <c r="F103" s="14"/>
      <c r="G103" s="10"/>
      <c r="H103" s="10"/>
      <c r="I103" s="155">
        <f t="shared" si="0"/>
        <v>0</v>
      </c>
      <c r="J103" s="12" t="str" cm="1">
        <f t="array" ref="J103">IFERROR((_xlfn.IFS(E103-I103&lt;=0,0,E103-I103&lt;=0,0,E103-I103&gt;=2,2,E103-I103&lt;2,E103-I103)),"")</f>
        <v/>
      </c>
      <c r="K103" s="12" cm="1">
        <f t="array" ref="K103">_xlfn.IFS(I103=0,0,I103&gt;=0,I103+J103)</f>
        <v>0</v>
      </c>
      <c r="L103" s="12" t="str">
        <f t="shared" si="1"/>
        <v/>
      </c>
      <c r="M103" s="12" cm="1">
        <f t="array" ref="M103">_xlfn.IFS(K103=0,0,K103&gt;=0,K103+L103)</f>
        <v>0</v>
      </c>
      <c r="N103" s="157" t="str">
        <f t="shared" si="14"/>
        <v/>
      </c>
      <c r="O103" s="157" t="str">
        <f t="shared" si="2"/>
        <v/>
      </c>
      <c r="P103" s="10"/>
      <c r="Q103" s="17" t="str">
        <f t="shared" si="21"/>
        <v/>
      </c>
      <c r="R103" s="12">
        <f t="shared" si="15"/>
        <v>0</v>
      </c>
      <c r="S103" s="193" t="str">
        <f t="shared" si="16"/>
        <v/>
      </c>
      <c r="U103" s="183"/>
      <c r="V103" s="183"/>
      <c r="X103" s="200"/>
      <c r="Y103" s="210"/>
      <c r="Z103" s="181" t="str">
        <f t="shared" si="17"/>
        <v/>
      </c>
      <c r="AA103" s="155" t="str">
        <f t="shared" si="18"/>
        <v/>
      </c>
      <c r="AB103" s="14"/>
      <c r="AC103" s="206"/>
      <c r="AD103" s="187"/>
      <c r="AE103" s="189"/>
      <c r="AF103" s="199" t="str">
        <f t="shared" si="19"/>
        <v/>
      </c>
      <c r="AG103" s="199" t="str">
        <f t="shared" si="20"/>
        <v/>
      </c>
      <c r="AH103" s="217"/>
    </row>
    <row r="104" spans="1:34" hidden="1" outlineLevel="1" x14ac:dyDescent="0.3">
      <c r="A104" s="19"/>
      <c r="B104" s="9"/>
      <c r="C104" s="9"/>
      <c r="D104" s="190" t="str">
        <f>IF(ISERROR(VLOOKUP(C104,KPIs!$F$91:$G$94,2,FALSE)),"",(VLOOKUP(C104,KPIs!$F$91:$G$94,2,FALSE)))</f>
        <v/>
      </c>
      <c r="E104" s="191" t="str">
        <f>IF(ISERROR(VLOOKUP(C104,KPIs!$H$91:$I$94,2,FALSE)),"",(VLOOKUP(C104,KPIs!$H$91:$I$94,2,FALSE)))</f>
        <v/>
      </c>
      <c r="F104" s="14"/>
      <c r="G104" s="10"/>
      <c r="H104" s="10"/>
      <c r="I104" s="155">
        <f t="shared" si="0"/>
        <v>0</v>
      </c>
      <c r="J104" s="12" t="str" cm="1">
        <f t="array" ref="J104">IFERROR((_xlfn.IFS(E104-I104&lt;=0,0,E104-I104&lt;=0,0,E104-I104&gt;=2,2,E104-I104&lt;2,E104-I104)),"")</f>
        <v/>
      </c>
      <c r="K104" s="12" cm="1">
        <f t="array" ref="K104">_xlfn.IFS(I104=0,0,I104&gt;=0,I104+J104)</f>
        <v>0</v>
      </c>
      <c r="L104" s="12" t="str">
        <f t="shared" si="1"/>
        <v/>
      </c>
      <c r="M104" s="12" cm="1">
        <f t="array" ref="M104">_xlfn.IFS(K104=0,0,K104&gt;=0,K104+L104)</f>
        <v>0</v>
      </c>
      <c r="N104" s="157" t="str">
        <f t="shared" si="14"/>
        <v/>
      </c>
      <c r="O104" s="157" t="str">
        <f t="shared" si="2"/>
        <v/>
      </c>
      <c r="P104" s="10"/>
      <c r="Q104" s="17" t="str">
        <f t="shared" si="21"/>
        <v/>
      </c>
      <c r="R104" s="12">
        <f t="shared" si="15"/>
        <v>0</v>
      </c>
      <c r="S104" s="193" t="str">
        <f t="shared" si="16"/>
        <v/>
      </c>
      <c r="U104" s="183"/>
      <c r="V104" s="183"/>
      <c r="X104" s="200"/>
      <c r="Y104" s="210"/>
      <c r="Z104" s="181" t="str">
        <f t="shared" si="17"/>
        <v/>
      </c>
      <c r="AA104" s="155" t="str">
        <f t="shared" si="18"/>
        <v/>
      </c>
      <c r="AB104" s="14"/>
      <c r="AC104" s="206"/>
      <c r="AD104" s="187"/>
      <c r="AE104" s="188"/>
      <c r="AF104" s="199" t="str">
        <f t="shared" si="19"/>
        <v/>
      </c>
      <c r="AG104" s="199" t="str">
        <f t="shared" si="20"/>
        <v/>
      </c>
      <c r="AH104" s="217"/>
    </row>
    <row r="105" spans="1:34" hidden="1" outlineLevel="1" x14ac:dyDescent="0.3">
      <c r="A105" s="19"/>
      <c r="B105" s="9"/>
      <c r="C105" s="9"/>
      <c r="D105" s="190" t="str">
        <f>IF(ISERROR(VLOOKUP(C105,KPIs!$F$91:$G$94,2,FALSE)),"",(VLOOKUP(C105,KPIs!$F$91:$G$94,2,FALSE)))</f>
        <v/>
      </c>
      <c r="E105" s="191" t="str">
        <f>IF(ISERROR(VLOOKUP(C105,KPIs!$H$91:$I$94,2,FALSE)),"",(VLOOKUP(C105,KPIs!$H$91:$I$94,2,FALSE)))</f>
        <v/>
      </c>
      <c r="F105" s="14"/>
      <c r="G105" s="10"/>
      <c r="H105" s="10"/>
      <c r="I105" s="155">
        <f t="shared" si="0"/>
        <v>0</v>
      </c>
      <c r="J105" s="12" t="str" cm="1">
        <f t="array" ref="J105">IFERROR((_xlfn.IFS(E105-I105&lt;=0,0,E105-I105&lt;=0,0,E105-I105&gt;=2,2,E105-I105&lt;2,E105-I105)),"")</f>
        <v/>
      </c>
      <c r="K105" s="12" cm="1">
        <f t="array" ref="K105">_xlfn.IFS(I105=0,0,I105&gt;=0,I105+J105)</f>
        <v>0</v>
      </c>
      <c r="L105" s="12" t="str">
        <f t="shared" si="1"/>
        <v/>
      </c>
      <c r="M105" s="12" cm="1">
        <f t="array" ref="M105">_xlfn.IFS(K105=0,0,K105&gt;=0,K105+L105)</f>
        <v>0</v>
      </c>
      <c r="N105" s="157" t="str">
        <f t="shared" si="14"/>
        <v/>
      </c>
      <c r="O105" s="157" t="str">
        <f t="shared" si="2"/>
        <v/>
      </c>
      <c r="P105" s="10"/>
      <c r="Q105" s="17" t="str">
        <f t="shared" si="21"/>
        <v/>
      </c>
      <c r="R105" s="12">
        <f t="shared" si="15"/>
        <v>0</v>
      </c>
      <c r="S105" s="193" t="str">
        <f t="shared" si="16"/>
        <v/>
      </c>
      <c r="U105" s="183"/>
      <c r="V105" s="183"/>
      <c r="X105" s="200"/>
      <c r="Y105" s="210"/>
      <c r="Z105" s="181" t="str">
        <f t="shared" si="17"/>
        <v/>
      </c>
      <c r="AA105" s="155" t="str">
        <f t="shared" si="18"/>
        <v/>
      </c>
      <c r="AB105" s="14"/>
      <c r="AC105" s="206"/>
      <c r="AD105" s="187"/>
      <c r="AE105" s="189"/>
      <c r="AF105" s="199" t="str">
        <f t="shared" si="19"/>
        <v/>
      </c>
      <c r="AG105" s="199" t="str">
        <f t="shared" si="20"/>
        <v/>
      </c>
      <c r="AH105" s="217"/>
    </row>
    <row r="106" spans="1:34" hidden="1" outlineLevel="1" x14ac:dyDescent="0.3">
      <c r="A106" s="19"/>
      <c r="B106" s="9"/>
      <c r="C106" s="9"/>
      <c r="D106" s="190" t="str">
        <f>IF(ISERROR(VLOOKUP(C106,KPIs!$F$91:$G$94,2,FALSE)),"",(VLOOKUP(C106,KPIs!$F$91:$G$94,2,FALSE)))</f>
        <v/>
      </c>
      <c r="E106" s="191" t="str">
        <f>IF(ISERROR(VLOOKUP(C106,KPIs!$H$91:$I$94,2,FALSE)),"",(VLOOKUP(C106,KPIs!$H$91:$I$94,2,FALSE)))</f>
        <v/>
      </c>
      <c r="F106" s="14"/>
      <c r="G106" s="10"/>
      <c r="H106" s="10"/>
      <c r="I106" s="155">
        <f t="shared" si="0"/>
        <v>0</v>
      </c>
      <c r="J106" s="12" t="str" cm="1">
        <f t="array" ref="J106">IFERROR((_xlfn.IFS(E106-I106&lt;=0,0,E106-I106&lt;=0,0,E106-I106&gt;=2,2,E106-I106&lt;2,E106-I106)),"")</f>
        <v/>
      </c>
      <c r="K106" s="12" cm="1">
        <f t="array" ref="K106">_xlfn.IFS(I106=0,0,I106&gt;=0,I106+J106)</f>
        <v>0</v>
      </c>
      <c r="L106" s="12" t="str">
        <f t="shared" si="1"/>
        <v/>
      </c>
      <c r="M106" s="12" cm="1">
        <f t="array" ref="M106">_xlfn.IFS(K106=0,0,K106&gt;=0,K106+L106)</f>
        <v>0</v>
      </c>
      <c r="N106" s="157" t="str">
        <f t="shared" si="14"/>
        <v/>
      </c>
      <c r="O106" s="157" t="str">
        <f t="shared" si="2"/>
        <v/>
      </c>
      <c r="P106" s="10"/>
      <c r="Q106" s="17" t="str">
        <f t="shared" si="21"/>
        <v/>
      </c>
      <c r="R106" s="12">
        <f t="shared" si="15"/>
        <v>0</v>
      </c>
      <c r="S106" s="193" t="str">
        <f t="shared" si="16"/>
        <v/>
      </c>
      <c r="U106" s="183"/>
      <c r="V106" s="183"/>
      <c r="X106" s="200"/>
      <c r="Y106" s="210"/>
      <c r="Z106" s="181" t="str">
        <f t="shared" si="17"/>
        <v/>
      </c>
      <c r="AA106" s="155" t="str">
        <f t="shared" si="18"/>
        <v/>
      </c>
      <c r="AB106" s="14"/>
      <c r="AC106" s="206"/>
      <c r="AD106" s="187"/>
      <c r="AE106" s="188"/>
      <c r="AF106" s="199" t="str">
        <f t="shared" si="19"/>
        <v/>
      </c>
      <c r="AG106" s="199" t="str">
        <f t="shared" si="20"/>
        <v/>
      </c>
      <c r="AH106" s="217"/>
    </row>
    <row r="107" spans="1:34" hidden="1" outlineLevel="1" x14ac:dyDescent="0.3">
      <c r="A107" s="19"/>
      <c r="B107" s="9"/>
      <c r="C107" s="9"/>
      <c r="D107" s="190" t="str">
        <f>IF(ISERROR(VLOOKUP(C107,KPIs!$F$91:$G$94,2,FALSE)),"",(VLOOKUP(C107,KPIs!$F$91:$G$94,2,FALSE)))</f>
        <v/>
      </c>
      <c r="E107" s="191" t="str">
        <f>IF(ISERROR(VLOOKUP(C107,KPIs!$H$91:$I$94,2,FALSE)),"",(VLOOKUP(C107,KPIs!$H$91:$I$94,2,FALSE)))</f>
        <v/>
      </c>
      <c r="F107" s="14"/>
      <c r="G107" s="10"/>
      <c r="H107" s="10"/>
      <c r="I107" s="155">
        <f t="shared" si="0"/>
        <v>0</v>
      </c>
      <c r="J107" s="12" t="str" cm="1">
        <f t="array" ref="J107">IFERROR((_xlfn.IFS(E107-I107&lt;=0,0,E107-I107&lt;=0,0,E107-I107&gt;=2,2,E107-I107&lt;2,E107-I107)),"")</f>
        <v/>
      </c>
      <c r="K107" s="12" cm="1">
        <f t="array" ref="K107">_xlfn.IFS(I107=0,0,I107&gt;=0,I107+J107)</f>
        <v>0</v>
      </c>
      <c r="L107" s="12" t="str">
        <f t="shared" si="1"/>
        <v/>
      </c>
      <c r="M107" s="12" cm="1">
        <f t="array" ref="M107">_xlfn.IFS(K107=0,0,K107&gt;=0,K107+L107)</f>
        <v>0</v>
      </c>
      <c r="N107" s="157" t="str">
        <f t="shared" si="14"/>
        <v/>
      </c>
      <c r="O107" s="157" t="str">
        <f t="shared" si="2"/>
        <v/>
      </c>
      <c r="P107" s="10"/>
      <c r="Q107" s="17" t="str">
        <f t="shared" si="21"/>
        <v/>
      </c>
      <c r="R107" s="12">
        <f t="shared" si="15"/>
        <v>0</v>
      </c>
      <c r="S107" s="193" t="str">
        <f t="shared" si="16"/>
        <v/>
      </c>
      <c r="U107" s="183"/>
      <c r="V107" s="183"/>
      <c r="X107" s="200"/>
      <c r="Y107" s="210"/>
      <c r="Z107" s="181" t="str">
        <f t="shared" si="17"/>
        <v/>
      </c>
      <c r="AA107" s="155" t="str">
        <f t="shared" si="18"/>
        <v/>
      </c>
      <c r="AB107" s="14"/>
      <c r="AC107" s="206"/>
      <c r="AD107" s="187"/>
      <c r="AE107" s="189"/>
      <c r="AF107" s="199" t="str">
        <f t="shared" si="19"/>
        <v/>
      </c>
      <c r="AG107" s="199" t="str">
        <f t="shared" si="20"/>
        <v/>
      </c>
      <c r="AH107" s="217"/>
    </row>
    <row r="108" spans="1:34" hidden="1" outlineLevel="1" x14ac:dyDescent="0.3">
      <c r="A108" s="19"/>
      <c r="B108" s="9"/>
      <c r="C108" s="9"/>
      <c r="D108" s="190" t="str">
        <f>IF(ISERROR(VLOOKUP(C108,KPIs!$F$91:$G$94,2,FALSE)),"",(VLOOKUP(C108,KPIs!$F$91:$G$94,2,FALSE)))</f>
        <v/>
      </c>
      <c r="E108" s="191" t="str">
        <f>IF(ISERROR(VLOOKUP(C108,KPIs!$H$91:$I$94,2,FALSE)),"",(VLOOKUP(C108,KPIs!$H$91:$I$94,2,FALSE)))</f>
        <v/>
      </c>
      <c r="F108" s="14"/>
      <c r="G108" s="10"/>
      <c r="H108" s="10"/>
      <c r="I108" s="155">
        <f t="shared" si="0"/>
        <v>0</v>
      </c>
      <c r="J108" s="12" t="str" cm="1">
        <f t="array" ref="J108">IFERROR((_xlfn.IFS(E108-I108&lt;=0,0,E108-I108&lt;=0,0,E108-I108&gt;=2,2,E108-I108&lt;2,E108-I108)),"")</f>
        <v/>
      </c>
      <c r="K108" s="12" cm="1">
        <f t="array" ref="K108">_xlfn.IFS(I108=0,0,I108&gt;=0,I108+J108)</f>
        <v>0</v>
      </c>
      <c r="L108" s="12" t="str">
        <f t="shared" si="1"/>
        <v/>
      </c>
      <c r="M108" s="12" cm="1">
        <f t="array" ref="M108">_xlfn.IFS(K108=0,0,K108&gt;=0,K108+L108)</f>
        <v>0</v>
      </c>
      <c r="N108" s="157" t="str">
        <f t="shared" si="14"/>
        <v/>
      </c>
      <c r="O108" s="157" t="str">
        <f t="shared" si="2"/>
        <v/>
      </c>
      <c r="P108" s="10"/>
      <c r="Q108" s="17" t="str">
        <f t="shared" si="21"/>
        <v/>
      </c>
      <c r="R108" s="12">
        <f t="shared" si="15"/>
        <v>0</v>
      </c>
      <c r="S108" s="193" t="str">
        <f t="shared" si="16"/>
        <v/>
      </c>
      <c r="U108" s="183"/>
      <c r="V108" s="183"/>
      <c r="X108" s="200"/>
      <c r="Y108" s="210"/>
      <c r="Z108" s="181" t="str">
        <f t="shared" si="17"/>
        <v/>
      </c>
      <c r="AA108" s="155" t="str">
        <f t="shared" si="18"/>
        <v/>
      </c>
      <c r="AB108" s="14"/>
      <c r="AC108" s="206"/>
      <c r="AD108" s="187"/>
      <c r="AE108" s="188"/>
      <c r="AF108" s="199" t="str">
        <f t="shared" si="19"/>
        <v/>
      </c>
      <c r="AG108" s="199" t="str">
        <f t="shared" si="20"/>
        <v/>
      </c>
      <c r="AH108" s="217"/>
    </row>
    <row r="109" spans="1:34" hidden="1" outlineLevel="1" x14ac:dyDescent="0.3">
      <c r="A109" s="19"/>
      <c r="B109" s="9"/>
      <c r="C109" s="9"/>
      <c r="D109" s="190" t="str">
        <f>IF(ISERROR(VLOOKUP(C109,KPIs!$F$91:$G$94,2,FALSE)),"",(VLOOKUP(C109,KPIs!$F$91:$G$94,2,FALSE)))</f>
        <v/>
      </c>
      <c r="E109" s="191" t="str">
        <f>IF(ISERROR(VLOOKUP(C109,KPIs!$H$91:$I$94,2,FALSE)),"",(VLOOKUP(C109,KPIs!$H$91:$I$94,2,FALSE)))</f>
        <v/>
      </c>
      <c r="F109" s="14"/>
      <c r="G109" s="10"/>
      <c r="H109" s="10"/>
      <c r="I109" s="155">
        <f t="shared" si="0"/>
        <v>0</v>
      </c>
      <c r="J109" s="12" t="str" cm="1">
        <f t="array" ref="J109">IFERROR((_xlfn.IFS(E109-I109&lt;=0,0,E109-I109&lt;=0,0,E109-I109&gt;=2,2,E109-I109&lt;2,E109-I109)),"")</f>
        <v/>
      </c>
      <c r="K109" s="12" cm="1">
        <f t="array" ref="K109">_xlfn.IFS(I109=0,0,I109&gt;=0,I109+J109)</f>
        <v>0</v>
      </c>
      <c r="L109" s="12" t="str">
        <f t="shared" si="1"/>
        <v/>
      </c>
      <c r="M109" s="12" cm="1">
        <f t="array" ref="M109">_xlfn.IFS(K109=0,0,K109&gt;=0,K109+L109)</f>
        <v>0</v>
      </c>
      <c r="N109" s="157" t="str">
        <f t="shared" si="14"/>
        <v/>
      </c>
      <c r="O109" s="157" t="str">
        <f t="shared" si="2"/>
        <v/>
      </c>
      <c r="P109" s="10"/>
      <c r="Q109" s="17" t="str">
        <f t="shared" si="21"/>
        <v/>
      </c>
      <c r="R109" s="12">
        <f t="shared" si="15"/>
        <v>0</v>
      </c>
      <c r="S109" s="193" t="str">
        <f t="shared" si="16"/>
        <v/>
      </c>
      <c r="U109" s="183"/>
      <c r="V109" s="183"/>
      <c r="X109" s="200"/>
      <c r="Y109" s="210"/>
      <c r="Z109" s="181" t="str">
        <f t="shared" si="17"/>
        <v/>
      </c>
      <c r="AA109" s="155" t="str">
        <f t="shared" si="18"/>
        <v/>
      </c>
      <c r="AB109" s="14"/>
      <c r="AC109" s="206"/>
      <c r="AD109" s="187"/>
      <c r="AE109" s="189"/>
      <c r="AF109" s="199" t="str">
        <f t="shared" si="19"/>
        <v/>
      </c>
      <c r="AG109" s="199" t="str">
        <f t="shared" si="20"/>
        <v/>
      </c>
      <c r="AH109" s="217"/>
    </row>
    <row r="110" spans="1:34" hidden="1" outlineLevel="1" x14ac:dyDescent="0.3">
      <c r="A110" s="19"/>
      <c r="B110" s="9"/>
      <c r="C110" s="9"/>
      <c r="D110" s="190" t="str">
        <f>IF(ISERROR(VLOOKUP(C110,KPIs!$F$91:$G$94,2,FALSE)),"",(VLOOKUP(C110,KPIs!$F$91:$G$94,2,FALSE)))</f>
        <v/>
      </c>
      <c r="E110" s="191" t="str">
        <f>IF(ISERROR(VLOOKUP(C110,KPIs!$H$91:$I$94,2,FALSE)),"",(VLOOKUP(C110,KPIs!$H$91:$I$94,2,FALSE)))</f>
        <v/>
      </c>
      <c r="F110" s="14"/>
      <c r="G110" s="10"/>
      <c r="H110" s="10"/>
      <c r="I110" s="155">
        <f t="shared" si="0"/>
        <v>0</v>
      </c>
      <c r="J110" s="12" t="str" cm="1">
        <f t="array" ref="J110">IFERROR((_xlfn.IFS(E110-I110&lt;=0,0,E110-I110&lt;=0,0,E110-I110&gt;=2,2,E110-I110&lt;2,E110-I110)),"")</f>
        <v/>
      </c>
      <c r="K110" s="12" cm="1">
        <f t="array" ref="K110">_xlfn.IFS(I110=0,0,I110&gt;=0,I110+J110)</f>
        <v>0</v>
      </c>
      <c r="L110" s="12" t="str">
        <f t="shared" si="1"/>
        <v/>
      </c>
      <c r="M110" s="12" cm="1">
        <f t="array" ref="M110">_xlfn.IFS(K110=0,0,K110&gt;=0,K110+L110)</f>
        <v>0</v>
      </c>
      <c r="N110" s="157" t="str">
        <f t="shared" si="14"/>
        <v/>
      </c>
      <c r="O110" s="157" t="str">
        <f t="shared" si="2"/>
        <v/>
      </c>
      <c r="P110" s="10"/>
      <c r="Q110" s="17" t="str">
        <f t="shared" ref="Q110:Q141" si="22">IFERROR(P110/(O110),"")</f>
        <v/>
      </c>
      <c r="R110" s="12">
        <f t="shared" si="15"/>
        <v>0</v>
      </c>
      <c r="S110" s="193" t="str">
        <f t="shared" si="16"/>
        <v/>
      </c>
      <c r="U110" s="183"/>
      <c r="V110" s="183"/>
      <c r="X110" s="200"/>
      <c r="Y110" s="210"/>
      <c r="Z110" s="181" t="str">
        <f t="shared" si="17"/>
        <v/>
      </c>
      <c r="AA110" s="155" t="str">
        <f t="shared" si="18"/>
        <v/>
      </c>
      <c r="AB110" s="14"/>
      <c r="AC110" s="206"/>
      <c r="AD110" s="187"/>
      <c r="AE110" s="188"/>
      <c r="AF110" s="199" t="str">
        <f t="shared" si="19"/>
        <v/>
      </c>
      <c r="AG110" s="199" t="str">
        <f t="shared" si="20"/>
        <v/>
      </c>
      <c r="AH110" s="217"/>
    </row>
    <row r="111" spans="1:34" hidden="1" outlineLevel="1" x14ac:dyDescent="0.3">
      <c r="A111" s="19"/>
      <c r="B111" s="9"/>
      <c r="C111" s="9"/>
      <c r="D111" s="190" t="str">
        <f>IF(ISERROR(VLOOKUP(C111,KPIs!$F$91:$G$94,2,FALSE)),"",(VLOOKUP(C111,KPIs!$F$91:$G$94,2,FALSE)))</f>
        <v/>
      </c>
      <c r="E111" s="191" t="str">
        <f>IF(ISERROR(VLOOKUP(C111,KPIs!$H$91:$I$94,2,FALSE)),"",(VLOOKUP(C111,KPIs!$H$91:$I$94,2,FALSE)))</f>
        <v/>
      </c>
      <c r="F111" s="14"/>
      <c r="G111" s="10"/>
      <c r="H111" s="10"/>
      <c r="I111" s="155">
        <f t="shared" si="0"/>
        <v>0</v>
      </c>
      <c r="J111" s="12" t="str" cm="1">
        <f t="array" ref="J111">IFERROR((_xlfn.IFS(E111-I111&lt;=0,0,E111-I111&lt;=0,0,E111-I111&gt;=2,2,E111-I111&lt;2,E111-I111)),"")</f>
        <v/>
      </c>
      <c r="K111" s="12" cm="1">
        <f t="array" ref="K111">_xlfn.IFS(I111=0,0,I111&gt;=0,I111+J111)</f>
        <v>0</v>
      </c>
      <c r="L111" s="12" t="str">
        <f t="shared" si="1"/>
        <v/>
      </c>
      <c r="M111" s="12" cm="1">
        <f t="array" ref="M111">_xlfn.IFS(K111=0,0,K111&gt;=0,K111+L111)</f>
        <v>0</v>
      </c>
      <c r="N111" s="157" t="str">
        <f t="shared" si="14"/>
        <v/>
      </c>
      <c r="O111" s="157" t="str">
        <f t="shared" si="2"/>
        <v/>
      </c>
      <c r="P111" s="10"/>
      <c r="Q111" s="17" t="str">
        <f t="shared" si="22"/>
        <v/>
      </c>
      <c r="R111" s="12">
        <f t="shared" si="15"/>
        <v>0</v>
      </c>
      <c r="S111" s="193" t="str">
        <f t="shared" si="16"/>
        <v/>
      </c>
      <c r="U111" s="183"/>
      <c r="V111" s="183"/>
      <c r="X111" s="200"/>
      <c r="Y111" s="210"/>
      <c r="Z111" s="181" t="str">
        <f t="shared" si="17"/>
        <v/>
      </c>
      <c r="AA111" s="155" t="str">
        <f t="shared" si="18"/>
        <v/>
      </c>
      <c r="AB111" s="14"/>
      <c r="AC111" s="206"/>
      <c r="AD111" s="187"/>
      <c r="AE111" s="189"/>
      <c r="AF111" s="199" t="str">
        <f t="shared" si="19"/>
        <v/>
      </c>
      <c r="AG111" s="199" t="str">
        <f t="shared" si="20"/>
        <v/>
      </c>
      <c r="AH111" s="217"/>
    </row>
    <row r="112" spans="1:34" hidden="1" outlineLevel="1" x14ac:dyDescent="0.3">
      <c r="A112" s="19"/>
      <c r="B112" s="9"/>
      <c r="C112" s="9"/>
      <c r="D112" s="190" t="str">
        <f>IF(ISERROR(VLOOKUP(C112,KPIs!$F$91:$G$94,2,FALSE)),"",(VLOOKUP(C112,KPIs!$F$91:$G$94,2,FALSE)))</f>
        <v/>
      </c>
      <c r="E112" s="191" t="str">
        <f>IF(ISERROR(VLOOKUP(C112,KPIs!$H$91:$I$94,2,FALSE)),"",(VLOOKUP(C112,KPIs!$H$91:$I$94,2,FALSE)))</f>
        <v/>
      </c>
      <c r="F112" s="14"/>
      <c r="G112" s="10"/>
      <c r="H112" s="10"/>
      <c r="I112" s="155">
        <f t="shared" si="0"/>
        <v>0</v>
      </c>
      <c r="J112" s="12" t="str" cm="1">
        <f t="array" ref="J112">IFERROR((_xlfn.IFS(E112-I112&lt;=0,0,E112-I112&lt;=0,0,E112-I112&gt;=2,2,E112-I112&lt;2,E112-I112)),"")</f>
        <v/>
      </c>
      <c r="K112" s="12" cm="1">
        <f t="array" ref="K112">_xlfn.IFS(I112=0,0,I112&gt;=0,I112+J112)</f>
        <v>0</v>
      </c>
      <c r="L112" s="12" t="str">
        <f t="shared" si="1"/>
        <v/>
      </c>
      <c r="M112" s="12" cm="1">
        <f t="array" ref="M112">_xlfn.IFS(K112=0,0,K112&gt;=0,K112+L112)</f>
        <v>0</v>
      </c>
      <c r="N112" s="157" t="str">
        <f t="shared" si="14"/>
        <v/>
      </c>
      <c r="O112" s="157" t="str">
        <f t="shared" si="2"/>
        <v/>
      </c>
      <c r="P112" s="10"/>
      <c r="Q112" s="17" t="str">
        <f t="shared" si="22"/>
        <v/>
      </c>
      <c r="R112" s="12">
        <f t="shared" si="15"/>
        <v>0</v>
      </c>
      <c r="S112" s="193" t="str">
        <f t="shared" si="16"/>
        <v/>
      </c>
      <c r="U112" s="183"/>
      <c r="V112" s="183"/>
      <c r="X112" s="200"/>
      <c r="Y112" s="210"/>
      <c r="Z112" s="181" t="str">
        <f t="shared" si="17"/>
        <v/>
      </c>
      <c r="AA112" s="155" t="str">
        <f t="shared" si="18"/>
        <v/>
      </c>
      <c r="AB112" s="14"/>
      <c r="AC112" s="206"/>
      <c r="AD112" s="187"/>
      <c r="AE112" s="188"/>
      <c r="AF112" s="199" t="str">
        <f t="shared" si="19"/>
        <v/>
      </c>
      <c r="AG112" s="199" t="str">
        <f t="shared" si="20"/>
        <v/>
      </c>
      <c r="AH112" s="217"/>
    </row>
    <row r="113" spans="1:34" hidden="1" outlineLevel="1" x14ac:dyDescent="0.3">
      <c r="A113" s="19"/>
      <c r="B113" s="9"/>
      <c r="C113" s="9"/>
      <c r="D113" s="190" t="str">
        <f>IF(ISERROR(VLOOKUP(C113,KPIs!$F$91:$G$94,2,FALSE)),"",(VLOOKUP(C113,KPIs!$F$91:$G$94,2,FALSE)))</f>
        <v/>
      </c>
      <c r="E113" s="191" t="str">
        <f>IF(ISERROR(VLOOKUP(C113,KPIs!$H$91:$I$94,2,FALSE)),"",(VLOOKUP(C113,KPIs!$H$91:$I$94,2,FALSE)))</f>
        <v/>
      </c>
      <c r="F113" s="14"/>
      <c r="G113" s="10"/>
      <c r="H113" s="10"/>
      <c r="I113" s="155">
        <f t="shared" si="0"/>
        <v>0</v>
      </c>
      <c r="J113" s="12" t="str" cm="1">
        <f t="array" ref="J113">IFERROR((_xlfn.IFS(E113-I113&lt;=0,0,E113-I113&lt;=0,0,E113-I113&gt;=2,2,E113-I113&lt;2,E113-I113)),"")</f>
        <v/>
      </c>
      <c r="K113" s="12" cm="1">
        <f t="array" ref="K113">_xlfn.IFS(I113=0,0,I113&gt;=0,I113+J113)</f>
        <v>0</v>
      </c>
      <c r="L113" s="12" t="str">
        <f t="shared" si="1"/>
        <v/>
      </c>
      <c r="M113" s="12" cm="1">
        <f t="array" ref="M113">_xlfn.IFS(K113=0,0,K113&gt;=0,K113+L113)</f>
        <v>0</v>
      </c>
      <c r="N113" s="157" t="str">
        <f t="shared" si="14"/>
        <v/>
      </c>
      <c r="O113" s="157" t="str">
        <f t="shared" si="2"/>
        <v/>
      </c>
      <c r="P113" s="10"/>
      <c r="Q113" s="17" t="str">
        <f t="shared" si="22"/>
        <v/>
      </c>
      <c r="R113" s="12">
        <f t="shared" si="15"/>
        <v>0</v>
      </c>
      <c r="S113" s="193" t="str">
        <f t="shared" si="16"/>
        <v/>
      </c>
      <c r="U113" s="183"/>
      <c r="V113" s="183"/>
      <c r="X113" s="200"/>
      <c r="Y113" s="210"/>
      <c r="Z113" s="181" t="str">
        <f t="shared" si="17"/>
        <v/>
      </c>
      <c r="AA113" s="155" t="str">
        <f t="shared" si="18"/>
        <v/>
      </c>
      <c r="AB113" s="14"/>
      <c r="AC113" s="206"/>
      <c r="AD113" s="187"/>
      <c r="AE113" s="189"/>
      <c r="AF113" s="199" t="str">
        <f t="shared" si="19"/>
        <v/>
      </c>
      <c r="AG113" s="199" t="str">
        <f t="shared" si="20"/>
        <v/>
      </c>
      <c r="AH113" s="217"/>
    </row>
    <row r="114" spans="1:34" hidden="1" outlineLevel="1" x14ac:dyDescent="0.3">
      <c r="A114" s="19"/>
      <c r="B114" s="9"/>
      <c r="C114" s="9"/>
      <c r="D114" s="190" t="str">
        <f>IF(ISERROR(VLOOKUP(C114,KPIs!$F$91:$G$94,2,FALSE)),"",(VLOOKUP(C114,KPIs!$F$91:$G$94,2,FALSE)))</f>
        <v/>
      </c>
      <c r="E114" s="191" t="str">
        <f>IF(ISERROR(VLOOKUP(C114,KPIs!$H$91:$I$94,2,FALSE)),"",(VLOOKUP(C114,KPIs!$H$91:$I$94,2,FALSE)))</f>
        <v/>
      </c>
      <c r="F114" s="14"/>
      <c r="G114" s="10"/>
      <c r="H114" s="10"/>
      <c r="I114" s="155">
        <f t="shared" si="0"/>
        <v>0</v>
      </c>
      <c r="J114" s="12" t="str" cm="1">
        <f t="array" ref="J114">IFERROR((_xlfn.IFS(E114-I114&lt;=0,0,E114-I114&lt;=0,0,E114-I114&gt;=2,2,E114-I114&lt;2,E114-I114)),"")</f>
        <v/>
      </c>
      <c r="K114" s="12" cm="1">
        <f t="array" ref="K114">_xlfn.IFS(I114=0,0,I114&gt;=0,I114+J114)</f>
        <v>0</v>
      </c>
      <c r="L114" s="12" t="str">
        <f t="shared" si="1"/>
        <v/>
      </c>
      <c r="M114" s="12" cm="1">
        <f t="array" ref="M114">_xlfn.IFS(K114=0,0,K114&gt;=0,K114+L114)</f>
        <v>0</v>
      </c>
      <c r="N114" s="157" t="str">
        <f t="shared" si="14"/>
        <v/>
      </c>
      <c r="O114" s="157" t="str">
        <f t="shared" si="2"/>
        <v/>
      </c>
      <c r="P114" s="10"/>
      <c r="Q114" s="17" t="str">
        <f t="shared" si="22"/>
        <v/>
      </c>
      <c r="R114" s="12">
        <f t="shared" si="15"/>
        <v>0</v>
      </c>
      <c r="S114" s="193" t="str">
        <f t="shared" si="16"/>
        <v/>
      </c>
      <c r="U114" s="183"/>
      <c r="V114" s="183"/>
      <c r="X114" s="200"/>
      <c r="Y114" s="210"/>
      <c r="Z114" s="181" t="str">
        <f t="shared" si="17"/>
        <v/>
      </c>
      <c r="AA114" s="155" t="str">
        <f t="shared" si="18"/>
        <v/>
      </c>
      <c r="AB114" s="14"/>
      <c r="AC114" s="206"/>
      <c r="AD114" s="187"/>
      <c r="AE114" s="188"/>
      <c r="AF114" s="199" t="str">
        <f t="shared" si="19"/>
        <v/>
      </c>
      <c r="AG114" s="199" t="str">
        <f t="shared" si="20"/>
        <v/>
      </c>
      <c r="AH114" s="217"/>
    </row>
    <row r="115" spans="1:34" hidden="1" outlineLevel="1" x14ac:dyDescent="0.3">
      <c r="A115" s="19"/>
      <c r="B115" s="9"/>
      <c r="C115" s="9"/>
      <c r="D115" s="190" t="str">
        <f>IF(ISERROR(VLOOKUP(C115,KPIs!$F$91:$G$94,2,FALSE)),"",(VLOOKUP(C115,KPIs!$F$91:$G$94,2,FALSE)))</f>
        <v/>
      </c>
      <c r="E115" s="191" t="str">
        <f>IF(ISERROR(VLOOKUP(C115,KPIs!$H$91:$I$94,2,FALSE)),"",(VLOOKUP(C115,KPIs!$H$91:$I$94,2,FALSE)))</f>
        <v/>
      </c>
      <c r="F115" s="14"/>
      <c r="G115" s="10"/>
      <c r="H115" s="10"/>
      <c r="I115" s="155">
        <f t="shared" si="0"/>
        <v>0</v>
      </c>
      <c r="J115" s="12" t="str" cm="1">
        <f t="array" ref="J115">IFERROR((_xlfn.IFS(E115-I115&lt;=0,0,E115-I115&lt;=0,0,E115-I115&gt;=2,2,E115-I115&lt;2,E115-I115)),"")</f>
        <v/>
      </c>
      <c r="K115" s="12" cm="1">
        <f t="array" ref="K115">_xlfn.IFS(I115=0,0,I115&gt;=0,I115+J115)</f>
        <v>0</v>
      </c>
      <c r="L115" s="12" t="str">
        <f t="shared" si="1"/>
        <v/>
      </c>
      <c r="M115" s="12" cm="1">
        <f t="array" ref="M115">_xlfn.IFS(K115=0,0,K115&gt;=0,K115+L115)</f>
        <v>0</v>
      </c>
      <c r="N115" s="157" t="str">
        <f t="shared" si="14"/>
        <v/>
      </c>
      <c r="O115" s="157" t="str">
        <f t="shared" si="2"/>
        <v/>
      </c>
      <c r="P115" s="10"/>
      <c r="Q115" s="17" t="str">
        <f t="shared" si="22"/>
        <v/>
      </c>
      <c r="R115" s="12">
        <f t="shared" si="15"/>
        <v>0</v>
      </c>
      <c r="S115" s="193" t="str">
        <f t="shared" si="16"/>
        <v/>
      </c>
      <c r="U115" s="183"/>
      <c r="V115" s="183"/>
      <c r="X115" s="200"/>
      <c r="Y115" s="210"/>
      <c r="Z115" s="181" t="str">
        <f t="shared" si="17"/>
        <v/>
      </c>
      <c r="AA115" s="155" t="str">
        <f t="shared" si="18"/>
        <v/>
      </c>
      <c r="AB115" s="14"/>
      <c r="AC115" s="206"/>
      <c r="AD115" s="187"/>
      <c r="AE115" s="189"/>
      <c r="AF115" s="199" t="str">
        <f t="shared" si="19"/>
        <v/>
      </c>
      <c r="AG115" s="199" t="str">
        <f t="shared" si="20"/>
        <v/>
      </c>
      <c r="AH115" s="217"/>
    </row>
    <row r="116" spans="1:34" hidden="1" outlineLevel="1" x14ac:dyDescent="0.3">
      <c r="A116" s="19"/>
      <c r="B116" s="9"/>
      <c r="C116" s="9"/>
      <c r="D116" s="190" t="str">
        <f>IF(ISERROR(VLOOKUP(C116,KPIs!$F$91:$G$94,2,FALSE)),"",(VLOOKUP(C116,KPIs!$F$91:$G$94,2,FALSE)))</f>
        <v/>
      </c>
      <c r="E116" s="191" t="str">
        <f>IF(ISERROR(VLOOKUP(C116,KPIs!$H$91:$I$94,2,FALSE)),"",(VLOOKUP(C116,KPIs!$H$91:$I$94,2,FALSE)))</f>
        <v/>
      </c>
      <c r="F116" s="14"/>
      <c r="G116" s="10"/>
      <c r="H116" s="10"/>
      <c r="I116" s="155">
        <f t="shared" si="0"/>
        <v>0</v>
      </c>
      <c r="J116" s="12" t="str" cm="1">
        <f t="array" ref="J116">IFERROR((_xlfn.IFS(E116-I116&lt;=0,0,E116-I116&lt;=0,0,E116-I116&gt;=2,2,E116-I116&lt;2,E116-I116)),"")</f>
        <v/>
      </c>
      <c r="K116" s="12" cm="1">
        <f t="array" ref="K116">_xlfn.IFS(I116=0,0,I116&gt;=0,I116+J116)</f>
        <v>0</v>
      </c>
      <c r="L116" s="12" t="str">
        <f t="shared" si="1"/>
        <v/>
      </c>
      <c r="M116" s="12" cm="1">
        <f t="array" ref="M116">_xlfn.IFS(K116=0,0,K116&gt;=0,K116+L116)</f>
        <v>0</v>
      </c>
      <c r="N116" s="157" t="str">
        <f t="shared" si="14"/>
        <v/>
      </c>
      <c r="O116" s="157" t="str">
        <f t="shared" si="2"/>
        <v/>
      </c>
      <c r="P116" s="10"/>
      <c r="Q116" s="17" t="str">
        <f t="shared" si="22"/>
        <v/>
      </c>
      <c r="R116" s="12">
        <f t="shared" si="15"/>
        <v>0</v>
      </c>
      <c r="S116" s="193" t="str">
        <f t="shared" si="16"/>
        <v/>
      </c>
      <c r="U116" s="183"/>
      <c r="V116" s="183"/>
      <c r="X116" s="200"/>
      <c r="Y116" s="210"/>
      <c r="Z116" s="181" t="str">
        <f t="shared" si="17"/>
        <v/>
      </c>
      <c r="AA116" s="155" t="str">
        <f t="shared" si="18"/>
        <v/>
      </c>
      <c r="AB116" s="14"/>
      <c r="AC116" s="206"/>
      <c r="AD116" s="187"/>
      <c r="AE116" s="188"/>
      <c r="AF116" s="199" t="str">
        <f t="shared" si="19"/>
        <v/>
      </c>
      <c r="AG116" s="199" t="str">
        <f t="shared" si="20"/>
        <v/>
      </c>
      <c r="AH116" s="217"/>
    </row>
    <row r="117" spans="1:34" hidden="1" outlineLevel="1" x14ac:dyDescent="0.3">
      <c r="A117" s="19"/>
      <c r="B117" s="9"/>
      <c r="C117" s="9"/>
      <c r="D117" s="190" t="str">
        <f>IF(ISERROR(VLOOKUP(C117,KPIs!$F$91:$G$94,2,FALSE)),"",(VLOOKUP(C117,KPIs!$F$91:$G$94,2,FALSE)))</f>
        <v/>
      </c>
      <c r="E117" s="191" t="str">
        <f>IF(ISERROR(VLOOKUP(C117,KPIs!$H$91:$I$94,2,FALSE)),"",(VLOOKUP(C117,KPIs!$H$91:$I$94,2,FALSE)))</f>
        <v/>
      </c>
      <c r="F117" s="14"/>
      <c r="G117" s="10"/>
      <c r="H117" s="10"/>
      <c r="I117" s="155">
        <f t="shared" si="0"/>
        <v>0</v>
      </c>
      <c r="J117" s="12" t="str" cm="1">
        <f t="array" ref="J117">IFERROR((_xlfn.IFS(E117-I117&lt;=0,0,E117-I117&lt;=0,0,E117-I117&gt;=2,2,E117-I117&lt;2,E117-I117)),"")</f>
        <v/>
      </c>
      <c r="K117" s="12" cm="1">
        <f t="array" ref="K117">_xlfn.IFS(I117=0,0,I117&gt;=0,I117+J117)</f>
        <v>0</v>
      </c>
      <c r="L117" s="12" t="str">
        <f t="shared" si="1"/>
        <v/>
      </c>
      <c r="M117" s="12" cm="1">
        <f t="array" ref="M117">_xlfn.IFS(K117=0,0,K117&gt;=0,K117+L117)</f>
        <v>0</v>
      </c>
      <c r="N117" s="157" t="str">
        <f t="shared" si="14"/>
        <v/>
      </c>
      <c r="O117" s="157" t="str">
        <f t="shared" si="2"/>
        <v/>
      </c>
      <c r="P117" s="10"/>
      <c r="Q117" s="17" t="str">
        <f t="shared" si="22"/>
        <v/>
      </c>
      <c r="R117" s="12">
        <f t="shared" si="15"/>
        <v>0</v>
      </c>
      <c r="S117" s="193" t="str">
        <f t="shared" si="16"/>
        <v/>
      </c>
      <c r="U117" s="183"/>
      <c r="V117" s="183"/>
      <c r="X117" s="200"/>
      <c r="Y117" s="210"/>
      <c r="Z117" s="181" t="str">
        <f t="shared" si="17"/>
        <v/>
      </c>
      <c r="AA117" s="155" t="str">
        <f t="shared" si="18"/>
        <v/>
      </c>
      <c r="AB117" s="14"/>
      <c r="AC117" s="206"/>
      <c r="AD117" s="187"/>
      <c r="AE117" s="189"/>
      <c r="AF117" s="199" t="str">
        <f t="shared" si="19"/>
        <v/>
      </c>
      <c r="AG117" s="199" t="str">
        <f t="shared" si="20"/>
        <v/>
      </c>
      <c r="AH117" s="217"/>
    </row>
    <row r="118" spans="1:34" hidden="1" outlineLevel="1" x14ac:dyDescent="0.3">
      <c r="A118" s="19"/>
      <c r="B118" s="9"/>
      <c r="C118" s="9"/>
      <c r="D118" s="190" t="str">
        <f>IF(ISERROR(VLOOKUP(C118,KPIs!$F$91:$G$94,2,FALSE)),"",(VLOOKUP(C118,KPIs!$F$91:$G$94,2,FALSE)))</f>
        <v/>
      </c>
      <c r="E118" s="191" t="str">
        <f>IF(ISERROR(VLOOKUP(C118,KPIs!$H$91:$I$94,2,FALSE)),"",(VLOOKUP(C118,KPIs!$H$91:$I$94,2,FALSE)))</f>
        <v/>
      </c>
      <c r="F118" s="14"/>
      <c r="G118" s="10"/>
      <c r="H118" s="10"/>
      <c r="I118" s="155">
        <f t="shared" si="0"/>
        <v>0</v>
      </c>
      <c r="J118" s="12" t="str" cm="1">
        <f t="array" ref="J118">IFERROR((_xlfn.IFS(E118-I118&lt;=0,0,E118-I118&lt;=0,0,E118-I118&gt;=2,2,E118-I118&lt;2,E118-I118)),"")</f>
        <v/>
      </c>
      <c r="K118" s="12" cm="1">
        <f t="array" ref="K118">_xlfn.IFS(I118=0,0,I118&gt;=0,I118+J118)</f>
        <v>0</v>
      </c>
      <c r="L118" s="12" t="str">
        <f t="shared" si="1"/>
        <v/>
      </c>
      <c r="M118" s="12" cm="1">
        <f t="array" ref="M118">_xlfn.IFS(K118=0,0,K118&gt;=0,K118+L118)</f>
        <v>0</v>
      </c>
      <c r="N118" s="157" t="str">
        <f t="shared" si="14"/>
        <v/>
      </c>
      <c r="O118" s="157" t="str">
        <f t="shared" si="2"/>
        <v/>
      </c>
      <c r="P118" s="10"/>
      <c r="Q118" s="17" t="str">
        <f t="shared" si="22"/>
        <v/>
      </c>
      <c r="R118" s="12">
        <f t="shared" si="15"/>
        <v>0</v>
      </c>
      <c r="S118" s="193" t="str">
        <f t="shared" si="16"/>
        <v/>
      </c>
      <c r="U118" s="183"/>
      <c r="V118" s="183"/>
      <c r="X118" s="200"/>
      <c r="Y118" s="210"/>
      <c r="Z118" s="181" t="str">
        <f t="shared" si="17"/>
        <v/>
      </c>
      <c r="AA118" s="155" t="str">
        <f t="shared" si="18"/>
        <v/>
      </c>
      <c r="AB118" s="14"/>
      <c r="AC118" s="206"/>
      <c r="AD118" s="187"/>
      <c r="AE118" s="188"/>
      <c r="AF118" s="199" t="str">
        <f t="shared" si="19"/>
        <v/>
      </c>
      <c r="AG118" s="199" t="str">
        <f t="shared" si="20"/>
        <v/>
      </c>
      <c r="AH118" s="217"/>
    </row>
    <row r="119" spans="1:34" hidden="1" outlineLevel="1" x14ac:dyDescent="0.3">
      <c r="A119" s="19"/>
      <c r="B119" s="9"/>
      <c r="C119" s="9"/>
      <c r="D119" s="190" t="str">
        <f>IF(ISERROR(VLOOKUP(C119,KPIs!$F$91:$G$94,2,FALSE)),"",(VLOOKUP(C119,KPIs!$F$91:$G$94,2,FALSE)))</f>
        <v/>
      </c>
      <c r="E119" s="191" t="str">
        <f>IF(ISERROR(VLOOKUP(C119,KPIs!$H$91:$I$94,2,FALSE)),"",(VLOOKUP(C119,KPIs!$H$91:$I$94,2,FALSE)))</f>
        <v/>
      </c>
      <c r="F119" s="14"/>
      <c r="G119" s="10"/>
      <c r="H119" s="10"/>
      <c r="I119" s="155">
        <f t="shared" si="0"/>
        <v>0</v>
      </c>
      <c r="J119" s="12" t="str" cm="1">
        <f t="array" ref="J119">IFERROR((_xlfn.IFS(E119-I119&lt;=0,0,E119-I119&lt;=0,0,E119-I119&gt;=2,2,E119-I119&lt;2,E119-I119)),"")</f>
        <v/>
      </c>
      <c r="K119" s="12" cm="1">
        <f t="array" ref="K119">_xlfn.IFS(I119=0,0,I119&gt;=0,I119+J119)</f>
        <v>0</v>
      </c>
      <c r="L119" s="12" t="str">
        <f t="shared" si="1"/>
        <v/>
      </c>
      <c r="M119" s="12" cm="1">
        <f t="array" ref="M119">_xlfn.IFS(K119=0,0,K119&gt;=0,K119+L119)</f>
        <v>0</v>
      </c>
      <c r="N119" s="157" t="str">
        <f t="shared" si="14"/>
        <v/>
      </c>
      <c r="O119" s="157" t="str">
        <f t="shared" si="2"/>
        <v/>
      </c>
      <c r="P119" s="10"/>
      <c r="Q119" s="17" t="str">
        <f t="shared" si="22"/>
        <v/>
      </c>
      <c r="R119" s="12">
        <f t="shared" si="15"/>
        <v>0</v>
      </c>
      <c r="S119" s="193" t="str">
        <f t="shared" si="16"/>
        <v/>
      </c>
      <c r="U119" s="183"/>
      <c r="V119" s="183"/>
      <c r="X119" s="200"/>
      <c r="Y119" s="210"/>
      <c r="Z119" s="181" t="str">
        <f t="shared" si="17"/>
        <v/>
      </c>
      <c r="AA119" s="155" t="str">
        <f t="shared" si="18"/>
        <v/>
      </c>
      <c r="AB119" s="14"/>
      <c r="AC119" s="206"/>
      <c r="AD119" s="187"/>
      <c r="AE119" s="189"/>
      <c r="AF119" s="199" t="str">
        <f t="shared" si="19"/>
        <v/>
      </c>
      <c r="AG119" s="199" t="str">
        <f t="shared" si="20"/>
        <v/>
      </c>
      <c r="AH119" s="217"/>
    </row>
    <row r="120" spans="1:34" hidden="1" outlineLevel="1" x14ac:dyDescent="0.3">
      <c r="A120" s="19"/>
      <c r="B120" s="9"/>
      <c r="C120" s="9"/>
      <c r="D120" s="190" t="str">
        <f>IF(ISERROR(VLOOKUP(C120,KPIs!$F$91:$G$94,2,FALSE)),"",(VLOOKUP(C120,KPIs!$F$91:$G$94,2,FALSE)))</f>
        <v/>
      </c>
      <c r="E120" s="191" t="str">
        <f>IF(ISERROR(VLOOKUP(C120,KPIs!$H$91:$I$94,2,FALSE)),"",(VLOOKUP(C120,KPIs!$H$91:$I$94,2,FALSE)))</f>
        <v/>
      </c>
      <c r="F120" s="14"/>
      <c r="G120" s="10"/>
      <c r="H120" s="10"/>
      <c r="I120" s="155">
        <f t="shared" si="0"/>
        <v>0</v>
      </c>
      <c r="J120" s="12" t="str" cm="1">
        <f t="array" ref="J120">IFERROR((_xlfn.IFS(E120-I120&lt;=0,0,E120-I120&lt;=0,0,E120-I120&gt;=2,2,E120-I120&lt;2,E120-I120)),"")</f>
        <v/>
      </c>
      <c r="K120" s="12" cm="1">
        <f t="array" ref="K120">_xlfn.IFS(I120=0,0,I120&gt;=0,I120+J120)</f>
        <v>0</v>
      </c>
      <c r="L120" s="12" t="str">
        <f t="shared" si="1"/>
        <v/>
      </c>
      <c r="M120" s="12" cm="1">
        <f t="array" ref="M120">_xlfn.IFS(K120=0,0,K120&gt;=0,K120+L120)</f>
        <v>0</v>
      </c>
      <c r="N120" s="157" t="str">
        <f t="shared" si="14"/>
        <v/>
      </c>
      <c r="O120" s="157" t="str">
        <f t="shared" si="2"/>
        <v/>
      </c>
      <c r="P120" s="10"/>
      <c r="Q120" s="17" t="str">
        <f t="shared" si="22"/>
        <v/>
      </c>
      <c r="R120" s="12">
        <f t="shared" si="15"/>
        <v>0</v>
      </c>
      <c r="S120" s="193" t="str">
        <f t="shared" si="16"/>
        <v/>
      </c>
      <c r="U120" s="183"/>
      <c r="V120" s="183"/>
      <c r="X120" s="200"/>
      <c r="Y120" s="210"/>
      <c r="Z120" s="181" t="str">
        <f t="shared" si="17"/>
        <v/>
      </c>
      <c r="AA120" s="155" t="str">
        <f t="shared" si="18"/>
        <v/>
      </c>
      <c r="AB120" s="14"/>
      <c r="AC120" s="206"/>
      <c r="AD120" s="187"/>
      <c r="AE120" s="188"/>
      <c r="AF120" s="199" t="str">
        <f t="shared" si="19"/>
        <v/>
      </c>
      <c r="AG120" s="199" t="str">
        <f t="shared" si="20"/>
        <v/>
      </c>
      <c r="AH120" s="217"/>
    </row>
    <row r="121" spans="1:34" hidden="1" outlineLevel="1" x14ac:dyDescent="0.3">
      <c r="A121" s="19"/>
      <c r="B121" s="9"/>
      <c r="C121" s="9"/>
      <c r="D121" s="190" t="str">
        <f>IF(ISERROR(VLOOKUP(C121,KPIs!$F$91:$G$94,2,FALSE)),"",(VLOOKUP(C121,KPIs!$F$91:$G$94,2,FALSE)))</f>
        <v/>
      </c>
      <c r="E121" s="191" t="str">
        <f>IF(ISERROR(VLOOKUP(C121,KPIs!$H$91:$I$94,2,FALSE)),"",(VLOOKUP(C121,KPIs!$H$91:$I$94,2,FALSE)))</f>
        <v/>
      </c>
      <c r="F121" s="14"/>
      <c r="G121" s="10"/>
      <c r="H121" s="10"/>
      <c r="I121" s="155">
        <f t="shared" si="0"/>
        <v>0</v>
      </c>
      <c r="J121" s="12" t="str" cm="1">
        <f t="array" ref="J121">IFERROR((_xlfn.IFS(E121-I121&lt;=0,0,E121-I121&lt;=0,0,E121-I121&gt;=2,2,E121-I121&lt;2,E121-I121)),"")</f>
        <v/>
      </c>
      <c r="K121" s="12" cm="1">
        <f t="array" ref="K121">_xlfn.IFS(I121=0,0,I121&gt;=0,I121+J121)</f>
        <v>0</v>
      </c>
      <c r="L121" s="12" t="str">
        <f t="shared" si="1"/>
        <v/>
      </c>
      <c r="M121" s="12" cm="1">
        <f t="array" ref="M121">_xlfn.IFS(K121=0,0,K121&gt;=0,K121+L121)</f>
        <v>0</v>
      </c>
      <c r="N121" s="157" t="str">
        <f t="shared" si="14"/>
        <v/>
      </c>
      <c r="O121" s="157" t="str">
        <f t="shared" si="2"/>
        <v/>
      </c>
      <c r="P121" s="10"/>
      <c r="Q121" s="17" t="str">
        <f t="shared" si="22"/>
        <v/>
      </c>
      <c r="R121" s="12">
        <f t="shared" si="15"/>
        <v>0</v>
      </c>
      <c r="S121" s="193" t="str">
        <f t="shared" si="16"/>
        <v/>
      </c>
      <c r="U121" s="183"/>
      <c r="V121" s="183"/>
      <c r="X121" s="200"/>
      <c r="Y121" s="210"/>
      <c r="Z121" s="181" t="str">
        <f t="shared" si="17"/>
        <v/>
      </c>
      <c r="AA121" s="155" t="str">
        <f t="shared" si="18"/>
        <v/>
      </c>
      <c r="AB121" s="14"/>
      <c r="AC121" s="206"/>
      <c r="AD121" s="187"/>
      <c r="AE121" s="189"/>
      <c r="AF121" s="199" t="str">
        <f t="shared" si="19"/>
        <v/>
      </c>
      <c r="AG121" s="199" t="str">
        <f t="shared" si="20"/>
        <v/>
      </c>
      <c r="AH121" s="217"/>
    </row>
    <row r="122" spans="1:34" hidden="1" outlineLevel="1" x14ac:dyDescent="0.3">
      <c r="A122" s="19"/>
      <c r="B122" s="9"/>
      <c r="C122" s="9"/>
      <c r="D122" s="190" t="str">
        <f>IF(ISERROR(VLOOKUP(C122,KPIs!$F$91:$G$94,2,FALSE)),"",(VLOOKUP(C122,KPIs!$F$91:$G$94,2,FALSE)))</f>
        <v/>
      </c>
      <c r="E122" s="191" t="str">
        <f>IF(ISERROR(VLOOKUP(C122,KPIs!$H$91:$I$94,2,FALSE)),"",(VLOOKUP(C122,KPIs!$H$91:$I$94,2,FALSE)))</f>
        <v/>
      </c>
      <c r="F122" s="14"/>
      <c r="G122" s="10"/>
      <c r="H122" s="10"/>
      <c r="I122" s="155">
        <f t="shared" si="0"/>
        <v>0</v>
      </c>
      <c r="J122" s="12" t="str" cm="1">
        <f t="array" ref="J122">IFERROR((_xlfn.IFS(E122-I122&lt;=0,0,E122-I122&lt;=0,0,E122-I122&gt;=2,2,E122-I122&lt;2,E122-I122)),"")</f>
        <v/>
      </c>
      <c r="K122" s="12" cm="1">
        <f t="array" ref="K122">_xlfn.IFS(I122=0,0,I122&gt;=0,I122+J122)</f>
        <v>0</v>
      </c>
      <c r="L122" s="12" t="str">
        <f t="shared" si="1"/>
        <v/>
      </c>
      <c r="M122" s="12" cm="1">
        <f t="array" ref="M122">_xlfn.IFS(K122=0,0,K122&gt;=0,K122+L122)</f>
        <v>0</v>
      </c>
      <c r="N122" s="157" t="str">
        <f t="shared" si="14"/>
        <v/>
      </c>
      <c r="O122" s="157" t="str">
        <f t="shared" si="2"/>
        <v/>
      </c>
      <c r="P122" s="10"/>
      <c r="Q122" s="17" t="str">
        <f t="shared" si="22"/>
        <v/>
      </c>
      <c r="R122" s="12">
        <f t="shared" si="15"/>
        <v>0</v>
      </c>
      <c r="S122" s="193" t="str">
        <f t="shared" si="16"/>
        <v/>
      </c>
      <c r="U122" s="183"/>
      <c r="V122" s="183"/>
      <c r="X122" s="200"/>
      <c r="Y122" s="210"/>
      <c r="Z122" s="181" t="str">
        <f t="shared" si="17"/>
        <v/>
      </c>
      <c r="AA122" s="155" t="str">
        <f t="shared" si="18"/>
        <v/>
      </c>
      <c r="AB122" s="14"/>
      <c r="AC122" s="206"/>
      <c r="AD122" s="187"/>
      <c r="AE122" s="188"/>
      <c r="AF122" s="199" t="str">
        <f t="shared" si="19"/>
        <v/>
      </c>
      <c r="AG122" s="199" t="str">
        <f t="shared" si="20"/>
        <v/>
      </c>
      <c r="AH122" s="217"/>
    </row>
    <row r="123" spans="1:34" hidden="1" outlineLevel="1" x14ac:dyDescent="0.3">
      <c r="A123" s="19"/>
      <c r="B123" s="9"/>
      <c r="C123" s="9"/>
      <c r="D123" s="190" t="str">
        <f>IF(ISERROR(VLOOKUP(C123,KPIs!$F$91:$G$94,2,FALSE)),"",(VLOOKUP(C123,KPIs!$F$91:$G$94,2,FALSE)))</f>
        <v/>
      </c>
      <c r="E123" s="191" t="str">
        <f>IF(ISERROR(VLOOKUP(C123,KPIs!$H$91:$I$94,2,FALSE)),"",(VLOOKUP(C123,KPIs!$H$91:$I$94,2,FALSE)))</f>
        <v/>
      </c>
      <c r="F123" s="14"/>
      <c r="G123" s="10"/>
      <c r="H123" s="10"/>
      <c r="I123" s="155">
        <f t="shared" si="0"/>
        <v>0</v>
      </c>
      <c r="J123" s="12" t="str" cm="1">
        <f t="array" ref="J123">IFERROR((_xlfn.IFS(E123-I123&lt;=0,0,E123-I123&lt;=0,0,E123-I123&gt;=2,2,E123-I123&lt;2,E123-I123)),"")</f>
        <v/>
      </c>
      <c r="K123" s="12" cm="1">
        <f t="array" ref="K123">_xlfn.IFS(I123=0,0,I123&gt;=0,I123+J123)</f>
        <v>0</v>
      </c>
      <c r="L123" s="12" t="str">
        <f t="shared" si="1"/>
        <v/>
      </c>
      <c r="M123" s="12" cm="1">
        <f t="array" ref="M123">_xlfn.IFS(K123=0,0,K123&gt;=0,K123+L123)</f>
        <v>0</v>
      </c>
      <c r="N123" s="157" t="str">
        <f t="shared" si="14"/>
        <v/>
      </c>
      <c r="O123" s="157" t="str">
        <f t="shared" si="2"/>
        <v/>
      </c>
      <c r="P123" s="10"/>
      <c r="Q123" s="17" t="str">
        <f t="shared" si="22"/>
        <v/>
      </c>
      <c r="R123" s="12">
        <f t="shared" si="15"/>
        <v>0</v>
      </c>
      <c r="S123" s="193" t="str">
        <f t="shared" si="16"/>
        <v/>
      </c>
      <c r="U123" s="183"/>
      <c r="V123" s="183"/>
      <c r="X123" s="200"/>
      <c r="Y123" s="210"/>
      <c r="Z123" s="181" t="str">
        <f t="shared" si="17"/>
        <v/>
      </c>
      <c r="AA123" s="155" t="str">
        <f t="shared" si="18"/>
        <v/>
      </c>
      <c r="AB123" s="14"/>
      <c r="AC123" s="206"/>
      <c r="AD123" s="187"/>
      <c r="AE123" s="189"/>
      <c r="AF123" s="199" t="str">
        <f t="shared" si="19"/>
        <v/>
      </c>
      <c r="AG123" s="199" t="str">
        <f t="shared" si="20"/>
        <v/>
      </c>
      <c r="AH123" s="217"/>
    </row>
    <row r="124" spans="1:34" hidden="1" outlineLevel="1" x14ac:dyDescent="0.3">
      <c r="A124" s="19"/>
      <c r="B124" s="9"/>
      <c r="C124" s="9"/>
      <c r="D124" s="190" t="str">
        <f>IF(ISERROR(VLOOKUP(C124,KPIs!$F$91:$G$94,2,FALSE)),"",(VLOOKUP(C124,KPIs!$F$91:$G$94,2,FALSE)))</f>
        <v/>
      </c>
      <c r="E124" s="191" t="str">
        <f>IF(ISERROR(VLOOKUP(C124,KPIs!$H$91:$I$94,2,FALSE)),"",(VLOOKUP(C124,KPIs!$H$91:$I$94,2,FALSE)))</f>
        <v/>
      </c>
      <c r="F124" s="14"/>
      <c r="G124" s="10"/>
      <c r="H124" s="10"/>
      <c r="I124" s="155">
        <f t="shared" si="0"/>
        <v>0</v>
      </c>
      <c r="J124" s="12" t="str" cm="1">
        <f t="array" ref="J124">IFERROR((_xlfn.IFS(E124-I124&lt;=0,0,E124-I124&lt;=0,0,E124-I124&gt;=2,2,E124-I124&lt;2,E124-I124)),"")</f>
        <v/>
      </c>
      <c r="K124" s="12" cm="1">
        <f t="array" ref="K124">_xlfn.IFS(I124=0,0,I124&gt;=0,I124+J124)</f>
        <v>0</v>
      </c>
      <c r="L124" s="12" t="str">
        <f t="shared" si="1"/>
        <v/>
      </c>
      <c r="M124" s="12" cm="1">
        <f t="array" ref="M124">_xlfn.IFS(K124=0,0,K124&gt;=0,K124+L124)</f>
        <v>0</v>
      </c>
      <c r="N124" s="157" t="str">
        <f t="shared" si="14"/>
        <v/>
      </c>
      <c r="O124" s="157" t="str">
        <f t="shared" si="2"/>
        <v/>
      </c>
      <c r="P124" s="10"/>
      <c r="Q124" s="17" t="str">
        <f t="shared" si="22"/>
        <v/>
      </c>
      <c r="R124" s="12">
        <f t="shared" si="15"/>
        <v>0</v>
      </c>
      <c r="S124" s="193" t="str">
        <f t="shared" si="16"/>
        <v/>
      </c>
      <c r="U124" s="183"/>
      <c r="V124" s="183"/>
      <c r="X124" s="200"/>
      <c r="Y124" s="210"/>
      <c r="Z124" s="181" t="str">
        <f t="shared" si="17"/>
        <v/>
      </c>
      <c r="AA124" s="155" t="str">
        <f t="shared" si="18"/>
        <v/>
      </c>
      <c r="AB124" s="14"/>
      <c r="AC124" s="206"/>
      <c r="AD124" s="187"/>
      <c r="AE124" s="188"/>
      <c r="AF124" s="199" t="str">
        <f t="shared" si="19"/>
        <v/>
      </c>
      <c r="AG124" s="199" t="str">
        <f t="shared" si="20"/>
        <v/>
      </c>
      <c r="AH124" s="217"/>
    </row>
    <row r="125" spans="1:34" hidden="1" outlineLevel="1" x14ac:dyDescent="0.3">
      <c r="A125" s="19"/>
      <c r="B125" s="9"/>
      <c r="C125" s="9"/>
      <c r="D125" s="190" t="str">
        <f>IF(ISERROR(VLOOKUP(C125,KPIs!$F$91:$G$94,2,FALSE)),"",(VLOOKUP(C125,KPIs!$F$91:$G$94,2,FALSE)))</f>
        <v/>
      </c>
      <c r="E125" s="191" t="str">
        <f>IF(ISERROR(VLOOKUP(C125,KPIs!$H$91:$I$94,2,FALSE)),"",(VLOOKUP(C125,KPIs!$H$91:$I$94,2,FALSE)))</f>
        <v/>
      </c>
      <c r="F125" s="14"/>
      <c r="G125" s="10"/>
      <c r="H125" s="10"/>
      <c r="I125" s="155">
        <f t="shared" si="0"/>
        <v>0</v>
      </c>
      <c r="J125" s="12" t="str" cm="1">
        <f t="array" ref="J125">IFERROR((_xlfn.IFS(E125-I125&lt;=0,0,E125-I125&lt;=0,0,E125-I125&gt;=2,2,E125-I125&lt;2,E125-I125)),"")</f>
        <v/>
      </c>
      <c r="K125" s="12" cm="1">
        <f t="array" ref="K125">_xlfn.IFS(I125=0,0,I125&gt;=0,I125+J125)</f>
        <v>0</v>
      </c>
      <c r="L125" s="12" t="str">
        <f t="shared" si="1"/>
        <v/>
      </c>
      <c r="M125" s="12" cm="1">
        <f t="array" ref="M125">_xlfn.IFS(K125=0,0,K125&gt;=0,K125+L125)</f>
        <v>0</v>
      </c>
      <c r="N125" s="157" t="str">
        <f t="shared" si="14"/>
        <v/>
      </c>
      <c r="O125" s="157" t="str">
        <f t="shared" si="2"/>
        <v/>
      </c>
      <c r="P125" s="10"/>
      <c r="Q125" s="17" t="str">
        <f t="shared" si="22"/>
        <v/>
      </c>
      <c r="R125" s="12">
        <f t="shared" si="15"/>
        <v>0</v>
      </c>
      <c r="S125" s="193" t="str">
        <f t="shared" si="16"/>
        <v/>
      </c>
      <c r="U125" s="183"/>
      <c r="V125" s="183"/>
      <c r="X125" s="200"/>
      <c r="Y125" s="210"/>
      <c r="Z125" s="181" t="str">
        <f t="shared" si="17"/>
        <v/>
      </c>
      <c r="AA125" s="155" t="str">
        <f t="shared" si="18"/>
        <v/>
      </c>
      <c r="AB125" s="14"/>
      <c r="AC125" s="206"/>
      <c r="AD125" s="187"/>
      <c r="AE125" s="189"/>
      <c r="AF125" s="199" t="str">
        <f t="shared" si="19"/>
        <v/>
      </c>
      <c r="AG125" s="199" t="str">
        <f t="shared" si="20"/>
        <v/>
      </c>
      <c r="AH125" s="217"/>
    </row>
    <row r="126" spans="1:34" hidden="1" outlineLevel="1" x14ac:dyDescent="0.3">
      <c r="A126" s="19"/>
      <c r="B126" s="9"/>
      <c r="C126" s="9"/>
      <c r="D126" s="190" t="str">
        <f>IF(ISERROR(VLOOKUP(C126,KPIs!$F$91:$G$94,2,FALSE)),"",(VLOOKUP(C126,KPIs!$F$91:$G$94,2,FALSE)))</f>
        <v/>
      </c>
      <c r="E126" s="191" t="str">
        <f>IF(ISERROR(VLOOKUP(C126,KPIs!$H$91:$I$94,2,FALSE)),"",(VLOOKUP(C126,KPIs!$H$91:$I$94,2,FALSE)))</f>
        <v/>
      </c>
      <c r="F126" s="14"/>
      <c r="G126" s="10"/>
      <c r="H126" s="10"/>
      <c r="I126" s="155">
        <f t="shared" si="0"/>
        <v>0</v>
      </c>
      <c r="J126" s="12" t="str" cm="1">
        <f t="array" ref="J126">IFERROR((_xlfn.IFS(E126-I126&lt;=0,0,E126-I126&lt;=0,0,E126-I126&gt;=2,2,E126-I126&lt;2,E126-I126)),"")</f>
        <v/>
      </c>
      <c r="K126" s="12" cm="1">
        <f t="array" ref="K126">_xlfn.IFS(I126=0,0,I126&gt;=0,I126+J126)</f>
        <v>0</v>
      </c>
      <c r="L126" s="12" t="str">
        <f t="shared" si="1"/>
        <v/>
      </c>
      <c r="M126" s="12" cm="1">
        <f t="array" ref="M126">_xlfn.IFS(K126=0,0,K126&gt;=0,K126+L126)</f>
        <v>0</v>
      </c>
      <c r="N126" s="157" t="str">
        <f t="shared" si="14"/>
        <v/>
      </c>
      <c r="O126" s="157" t="str">
        <f t="shared" si="2"/>
        <v/>
      </c>
      <c r="P126" s="10"/>
      <c r="Q126" s="17" t="str">
        <f t="shared" si="22"/>
        <v/>
      </c>
      <c r="R126" s="12">
        <f t="shared" si="15"/>
        <v>0</v>
      </c>
      <c r="S126" s="193" t="str">
        <f t="shared" si="16"/>
        <v/>
      </c>
      <c r="U126" s="183"/>
      <c r="V126" s="183"/>
      <c r="X126" s="200"/>
      <c r="Y126" s="210"/>
      <c r="Z126" s="181" t="str">
        <f t="shared" si="17"/>
        <v/>
      </c>
      <c r="AA126" s="155" t="str">
        <f t="shared" si="18"/>
        <v/>
      </c>
      <c r="AB126" s="14"/>
      <c r="AC126" s="206"/>
      <c r="AD126" s="187"/>
      <c r="AE126" s="188"/>
      <c r="AF126" s="199" t="str">
        <f t="shared" si="19"/>
        <v/>
      </c>
      <c r="AG126" s="199" t="str">
        <f t="shared" si="20"/>
        <v/>
      </c>
      <c r="AH126" s="217"/>
    </row>
    <row r="127" spans="1:34" hidden="1" outlineLevel="1" x14ac:dyDescent="0.3">
      <c r="A127" s="19"/>
      <c r="B127" s="9"/>
      <c r="C127" s="9"/>
      <c r="D127" s="190" t="str">
        <f>IF(ISERROR(VLOOKUP(C127,KPIs!$F$91:$G$94,2,FALSE)),"",(VLOOKUP(C127,KPIs!$F$91:$G$94,2,FALSE)))</f>
        <v/>
      </c>
      <c r="E127" s="191" t="str">
        <f>IF(ISERROR(VLOOKUP(C127,KPIs!$H$91:$I$94,2,FALSE)),"",(VLOOKUP(C127,KPIs!$H$91:$I$94,2,FALSE)))</f>
        <v/>
      </c>
      <c r="F127" s="14"/>
      <c r="G127" s="10"/>
      <c r="H127" s="10"/>
      <c r="I127" s="155">
        <f t="shared" si="0"/>
        <v>0</v>
      </c>
      <c r="J127" s="12" t="str" cm="1">
        <f t="array" ref="J127">IFERROR((_xlfn.IFS(E127-I127&lt;=0,0,E127-I127&lt;=0,0,E127-I127&gt;=2,2,E127-I127&lt;2,E127-I127)),"")</f>
        <v/>
      </c>
      <c r="K127" s="12" cm="1">
        <f t="array" ref="K127">_xlfn.IFS(I127=0,0,I127&gt;=0,I127+J127)</f>
        <v>0</v>
      </c>
      <c r="L127" s="12" t="str">
        <f t="shared" si="1"/>
        <v/>
      </c>
      <c r="M127" s="12" cm="1">
        <f t="array" ref="M127">_xlfn.IFS(K127=0,0,K127&gt;=0,K127+L127)</f>
        <v>0</v>
      </c>
      <c r="N127" s="157" t="str">
        <f t="shared" si="14"/>
        <v/>
      </c>
      <c r="O127" s="157" t="str">
        <f t="shared" si="2"/>
        <v/>
      </c>
      <c r="P127" s="10"/>
      <c r="Q127" s="17" t="str">
        <f t="shared" si="22"/>
        <v/>
      </c>
      <c r="R127" s="12">
        <f t="shared" si="15"/>
        <v>0</v>
      </c>
      <c r="S127" s="193" t="str">
        <f t="shared" si="16"/>
        <v/>
      </c>
      <c r="U127" s="183"/>
      <c r="V127" s="183"/>
      <c r="X127" s="200"/>
      <c r="Y127" s="210"/>
      <c r="Z127" s="181" t="str">
        <f t="shared" si="17"/>
        <v/>
      </c>
      <c r="AA127" s="155" t="str">
        <f t="shared" si="18"/>
        <v/>
      </c>
      <c r="AB127" s="14"/>
      <c r="AC127" s="206"/>
      <c r="AD127" s="187"/>
      <c r="AE127" s="189"/>
      <c r="AF127" s="199" t="str">
        <f t="shared" si="19"/>
        <v/>
      </c>
      <c r="AG127" s="199" t="str">
        <f t="shared" si="20"/>
        <v/>
      </c>
      <c r="AH127" s="217"/>
    </row>
    <row r="128" spans="1:34" hidden="1" outlineLevel="1" x14ac:dyDescent="0.3">
      <c r="A128" s="19"/>
      <c r="B128" s="9"/>
      <c r="C128" s="9"/>
      <c r="D128" s="190" t="str">
        <f>IF(ISERROR(VLOOKUP(C128,KPIs!$F$91:$G$94,2,FALSE)),"",(VLOOKUP(C128,KPIs!$F$91:$G$94,2,FALSE)))</f>
        <v/>
      </c>
      <c r="E128" s="191" t="str">
        <f>IF(ISERROR(VLOOKUP(C128,KPIs!$H$91:$I$94,2,FALSE)),"",(VLOOKUP(C128,KPIs!$H$91:$I$94,2,FALSE)))</f>
        <v/>
      </c>
      <c r="F128" s="14"/>
      <c r="G128" s="10"/>
      <c r="H128" s="10"/>
      <c r="I128" s="155">
        <f t="shared" si="0"/>
        <v>0</v>
      </c>
      <c r="J128" s="12" t="str" cm="1">
        <f t="array" ref="J128">IFERROR((_xlfn.IFS(E128-I128&lt;=0,0,E128-I128&lt;=0,0,E128-I128&gt;=2,2,E128-I128&lt;2,E128-I128)),"")</f>
        <v/>
      </c>
      <c r="K128" s="12" cm="1">
        <f t="array" ref="K128">_xlfn.IFS(I128=0,0,I128&gt;=0,I128+J128)</f>
        <v>0</v>
      </c>
      <c r="L128" s="12" t="str">
        <f t="shared" si="1"/>
        <v/>
      </c>
      <c r="M128" s="12" cm="1">
        <f t="array" ref="M128">_xlfn.IFS(K128=0,0,K128&gt;=0,K128+L128)</f>
        <v>0</v>
      </c>
      <c r="N128" s="157" t="str">
        <f t="shared" si="14"/>
        <v/>
      </c>
      <c r="O128" s="157" t="str">
        <f t="shared" si="2"/>
        <v/>
      </c>
      <c r="P128" s="10"/>
      <c r="Q128" s="17" t="str">
        <f t="shared" si="22"/>
        <v/>
      </c>
      <c r="R128" s="12">
        <f t="shared" si="15"/>
        <v>0</v>
      </c>
      <c r="S128" s="193" t="str">
        <f t="shared" si="16"/>
        <v/>
      </c>
      <c r="U128" s="183"/>
      <c r="V128" s="183"/>
      <c r="X128" s="200"/>
      <c r="Y128" s="210"/>
      <c r="Z128" s="181" t="str">
        <f t="shared" si="17"/>
        <v/>
      </c>
      <c r="AA128" s="155" t="str">
        <f t="shared" si="18"/>
        <v/>
      </c>
      <c r="AB128" s="14"/>
      <c r="AC128" s="206"/>
      <c r="AD128" s="187"/>
      <c r="AE128" s="188"/>
      <c r="AF128" s="199" t="str">
        <f t="shared" si="19"/>
        <v/>
      </c>
      <c r="AG128" s="199" t="str">
        <f t="shared" si="20"/>
        <v/>
      </c>
      <c r="AH128" s="217"/>
    </row>
    <row r="129" spans="1:34" hidden="1" outlineLevel="1" x14ac:dyDescent="0.3">
      <c r="A129" s="19"/>
      <c r="B129" s="9"/>
      <c r="C129" s="9"/>
      <c r="D129" s="190" t="str">
        <f>IF(ISERROR(VLOOKUP(C129,KPIs!$F$91:$G$94,2,FALSE)),"",(VLOOKUP(C129,KPIs!$F$91:$G$94,2,FALSE)))</f>
        <v/>
      </c>
      <c r="E129" s="191" t="str">
        <f>IF(ISERROR(VLOOKUP(C129,KPIs!$H$91:$I$94,2,FALSE)),"",(VLOOKUP(C129,KPIs!$H$91:$I$94,2,FALSE)))</f>
        <v/>
      </c>
      <c r="F129" s="14"/>
      <c r="G129" s="10"/>
      <c r="H129" s="10"/>
      <c r="I129" s="155">
        <f t="shared" si="0"/>
        <v>0</v>
      </c>
      <c r="J129" s="12" t="str" cm="1">
        <f t="array" ref="J129">IFERROR((_xlfn.IFS(E129-I129&lt;=0,0,E129-I129&lt;=0,0,E129-I129&gt;=2,2,E129-I129&lt;2,E129-I129)),"")</f>
        <v/>
      </c>
      <c r="K129" s="12" cm="1">
        <f t="array" ref="K129">_xlfn.IFS(I129=0,0,I129&gt;=0,I129+J129)</f>
        <v>0</v>
      </c>
      <c r="L129" s="12" t="str">
        <f t="shared" si="1"/>
        <v/>
      </c>
      <c r="M129" s="12" cm="1">
        <f t="array" ref="M129">_xlfn.IFS(K129=0,0,K129&gt;=0,K129+L129)</f>
        <v>0</v>
      </c>
      <c r="N129" s="157" t="str">
        <f t="shared" si="14"/>
        <v/>
      </c>
      <c r="O129" s="157" t="str">
        <f t="shared" si="2"/>
        <v/>
      </c>
      <c r="P129" s="10"/>
      <c r="Q129" s="17" t="str">
        <f t="shared" si="22"/>
        <v/>
      </c>
      <c r="R129" s="12">
        <f t="shared" si="15"/>
        <v>0</v>
      </c>
      <c r="S129" s="193" t="str">
        <f t="shared" si="16"/>
        <v/>
      </c>
      <c r="U129" s="183"/>
      <c r="V129" s="183"/>
      <c r="X129" s="200"/>
      <c r="Y129" s="210"/>
      <c r="Z129" s="181" t="str">
        <f t="shared" si="17"/>
        <v/>
      </c>
      <c r="AA129" s="155" t="str">
        <f t="shared" si="18"/>
        <v/>
      </c>
      <c r="AB129" s="14"/>
      <c r="AC129" s="206"/>
      <c r="AD129" s="187"/>
      <c r="AE129" s="189"/>
      <c r="AF129" s="199" t="str">
        <f t="shared" si="19"/>
        <v/>
      </c>
      <c r="AG129" s="199" t="str">
        <f t="shared" si="20"/>
        <v/>
      </c>
      <c r="AH129" s="217"/>
    </row>
    <row r="130" spans="1:34" hidden="1" outlineLevel="1" x14ac:dyDescent="0.3">
      <c r="A130" s="19"/>
      <c r="B130" s="9"/>
      <c r="C130" s="9"/>
      <c r="D130" s="190" t="str">
        <f>IF(ISERROR(VLOOKUP(C130,KPIs!$F$91:$G$94,2,FALSE)),"",(VLOOKUP(C130,KPIs!$F$91:$G$94,2,FALSE)))</f>
        <v/>
      </c>
      <c r="E130" s="191" t="str">
        <f>IF(ISERROR(VLOOKUP(C130,KPIs!$H$91:$I$94,2,FALSE)),"",(VLOOKUP(C130,KPIs!$H$91:$I$94,2,FALSE)))</f>
        <v/>
      </c>
      <c r="F130" s="14"/>
      <c r="G130" s="10"/>
      <c r="H130" s="10"/>
      <c r="I130" s="155">
        <f t="shared" si="0"/>
        <v>0</v>
      </c>
      <c r="J130" s="12" t="str" cm="1">
        <f t="array" ref="J130">IFERROR((_xlfn.IFS(E130-I130&lt;=0,0,E130-I130&lt;=0,0,E130-I130&gt;=2,2,E130-I130&lt;2,E130-I130)),"")</f>
        <v/>
      </c>
      <c r="K130" s="12" cm="1">
        <f t="array" ref="K130">_xlfn.IFS(I130=0,0,I130&gt;=0,I130+J130)</f>
        <v>0</v>
      </c>
      <c r="L130" s="12" t="str">
        <f t="shared" si="1"/>
        <v/>
      </c>
      <c r="M130" s="12" cm="1">
        <f t="array" ref="M130">_xlfn.IFS(K130=0,0,K130&gt;=0,K130+L130)</f>
        <v>0</v>
      </c>
      <c r="N130" s="157" t="str">
        <f t="shared" si="14"/>
        <v/>
      </c>
      <c r="O130" s="157" t="str">
        <f t="shared" si="2"/>
        <v/>
      </c>
      <c r="P130" s="10"/>
      <c r="Q130" s="17" t="str">
        <f t="shared" si="22"/>
        <v/>
      </c>
      <c r="R130" s="12">
        <f t="shared" si="15"/>
        <v>0</v>
      </c>
      <c r="S130" s="193" t="str">
        <f t="shared" si="16"/>
        <v/>
      </c>
      <c r="U130" s="183"/>
      <c r="V130" s="183"/>
      <c r="X130" s="200"/>
      <c r="Y130" s="210"/>
      <c r="Z130" s="181" t="str">
        <f t="shared" si="17"/>
        <v/>
      </c>
      <c r="AA130" s="155" t="str">
        <f t="shared" si="18"/>
        <v/>
      </c>
      <c r="AB130" s="14"/>
      <c r="AC130" s="206"/>
      <c r="AD130" s="187"/>
      <c r="AE130" s="188"/>
      <c r="AF130" s="199" t="str">
        <f t="shared" si="19"/>
        <v/>
      </c>
      <c r="AG130" s="199" t="str">
        <f t="shared" si="20"/>
        <v/>
      </c>
      <c r="AH130" s="217"/>
    </row>
    <row r="131" spans="1:34" hidden="1" outlineLevel="1" x14ac:dyDescent="0.3">
      <c r="A131" s="19"/>
      <c r="B131" s="9"/>
      <c r="C131" s="9"/>
      <c r="D131" s="190" t="str">
        <f>IF(ISERROR(VLOOKUP(C131,KPIs!$F$91:$G$94,2,FALSE)),"",(VLOOKUP(C131,KPIs!$F$91:$G$94,2,FALSE)))</f>
        <v/>
      </c>
      <c r="E131" s="191" t="str">
        <f>IF(ISERROR(VLOOKUP(C131,KPIs!$H$91:$I$94,2,FALSE)),"",(VLOOKUP(C131,KPIs!$H$91:$I$94,2,FALSE)))</f>
        <v/>
      </c>
      <c r="F131" s="14"/>
      <c r="G131" s="10"/>
      <c r="H131" s="10"/>
      <c r="I131" s="155">
        <f t="shared" si="0"/>
        <v>0</v>
      </c>
      <c r="J131" s="12" t="str" cm="1">
        <f t="array" ref="J131">IFERROR((_xlfn.IFS(E131-I131&lt;=0,0,E131-I131&lt;=0,0,E131-I131&gt;=2,2,E131-I131&lt;2,E131-I131)),"")</f>
        <v/>
      </c>
      <c r="K131" s="12" cm="1">
        <f t="array" ref="K131">_xlfn.IFS(I131=0,0,I131&gt;=0,I131+J131)</f>
        <v>0</v>
      </c>
      <c r="L131" s="12" t="str">
        <f t="shared" si="1"/>
        <v/>
      </c>
      <c r="M131" s="12" cm="1">
        <f t="array" ref="M131">_xlfn.IFS(K131=0,0,K131&gt;=0,K131+L131)</f>
        <v>0</v>
      </c>
      <c r="N131" s="157" t="str">
        <f t="shared" si="14"/>
        <v/>
      </c>
      <c r="O131" s="157" t="str">
        <f t="shared" si="2"/>
        <v/>
      </c>
      <c r="P131" s="10"/>
      <c r="Q131" s="17" t="str">
        <f t="shared" si="22"/>
        <v/>
      </c>
      <c r="R131" s="12">
        <f t="shared" si="15"/>
        <v>0</v>
      </c>
      <c r="S131" s="193" t="str">
        <f t="shared" si="16"/>
        <v/>
      </c>
      <c r="U131" s="183"/>
      <c r="V131" s="183"/>
      <c r="X131" s="200"/>
      <c r="Y131" s="210"/>
      <c r="Z131" s="181" t="str">
        <f t="shared" si="17"/>
        <v/>
      </c>
      <c r="AA131" s="155" t="str">
        <f t="shared" si="18"/>
        <v/>
      </c>
      <c r="AB131" s="14"/>
      <c r="AC131" s="206"/>
      <c r="AD131" s="187"/>
      <c r="AE131" s="189"/>
      <c r="AF131" s="199" t="str">
        <f t="shared" si="19"/>
        <v/>
      </c>
      <c r="AG131" s="199" t="str">
        <f t="shared" si="20"/>
        <v/>
      </c>
      <c r="AH131" s="217"/>
    </row>
    <row r="132" spans="1:34" hidden="1" outlineLevel="1" x14ac:dyDescent="0.3">
      <c r="A132" s="19"/>
      <c r="B132" s="9"/>
      <c r="C132" s="9"/>
      <c r="D132" s="190" t="str">
        <f>IF(ISERROR(VLOOKUP(C132,KPIs!$F$91:$G$94,2,FALSE)),"",(VLOOKUP(C132,KPIs!$F$91:$G$94,2,FALSE)))</f>
        <v/>
      </c>
      <c r="E132" s="191" t="str">
        <f>IF(ISERROR(VLOOKUP(C132,KPIs!$H$91:$I$94,2,FALSE)),"",(VLOOKUP(C132,KPIs!$H$91:$I$94,2,FALSE)))</f>
        <v/>
      </c>
      <c r="F132" s="14"/>
      <c r="G132" s="10"/>
      <c r="H132" s="10"/>
      <c r="I132" s="155">
        <f t="shared" si="0"/>
        <v>0</v>
      </c>
      <c r="J132" s="12" t="str" cm="1">
        <f t="array" ref="J132">IFERROR((_xlfn.IFS(E132-I132&lt;=0,0,E132-I132&lt;=0,0,E132-I132&gt;=2,2,E132-I132&lt;2,E132-I132)),"")</f>
        <v/>
      </c>
      <c r="K132" s="12" cm="1">
        <f t="array" ref="K132">_xlfn.IFS(I132=0,0,I132&gt;=0,I132+J132)</f>
        <v>0</v>
      </c>
      <c r="L132" s="12" t="str">
        <f t="shared" si="1"/>
        <v/>
      </c>
      <c r="M132" s="12" cm="1">
        <f t="array" ref="M132">_xlfn.IFS(K132=0,0,K132&gt;=0,K132+L132)</f>
        <v>0</v>
      </c>
      <c r="N132" s="157" t="str">
        <f t="shared" si="14"/>
        <v/>
      </c>
      <c r="O132" s="157" t="str">
        <f t="shared" si="2"/>
        <v/>
      </c>
      <c r="P132" s="10"/>
      <c r="Q132" s="17" t="str">
        <f t="shared" si="22"/>
        <v/>
      </c>
      <c r="R132" s="12">
        <f t="shared" si="15"/>
        <v>0</v>
      </c>
      <c r="S132" s="193" t="str">
        <f t="shared" si="16"/>
        <v/>
      </c>
      <c r="U132" s="183"/>
      <c r="V132" s="183"/>
      <c r="X132" s="200"/>
      <c r="Y132" s="210"/>
      <c r="Z132" s="181" t="str">
        <f t="shared" si="17"/>
        <v/>
      </c>
      <c r="AA132" s="155" t="str">
        <f t="shared" si="18"/>
        <v/>
      </c>
      <c r="AB132" s="14"/>
      <c r="AC132" s="206"/>
      <c r="AD132" s="187"/>
      <c r="AE132" s="188"/>
      <c r="AF132" s="199" t="str">
        <f t="shared" si="19"/>
        <v/>
      </c>
      <c r="AG132" s="199" t="str">
        <f t="shared" si="20"/>
        <v/>
      </c>
      <c r="AH132" s="217"/>
    </row>
    <row r="133" spans="1:34" hidden="1" outlineLevel="1" x14ac:dyDescent="0.3">
      <c r="A133" s="19"/>
      <c r="B133" s="9"/>
      <c r="C133" s="9"/>
      <c r="D133" s="190" t="str">
        <f>IF(ISERROR(VLOOKUP(C133,KPIs!$F$91:$G$94,2,FALSE)),"",(VLOOKUP(C133,KPIs!$F$91:$G$94,2,FALSE)))</f>
        <v/>
      </c>
      <c r="E133" s="191" t="str">
        <f>IF(ISERROR(VLOOKUP(C133,KPIs!$H$91:$I$94,2,FALSE)),"",(VLOOKUP(C133,KPIs!$H$91:$I$94,2,FALSE)))</f>
        <v/>
      </c>
      <c r="F133" s="14"/>
      <c r="G133" s="10"/>
      <c r="H133" s="10"/>
      <c r="I133" s="155">
        <f t="shared" si="0"/>
        <v>0</v>
      </c>
      <c r="J133" s="12" t="str" cm="1">
        <f t="array" ref="J133">IFERROR((_xlfn.IFS(E133-I133&lt;=0,0,E133-I133&lt;=0,0,E133-I133&gt;=2,2,E133-I133&lt;2,E133-I133)),"")</f>
        <v/>
      </c>
      <c r="K133" s="12" cm="1">
        <f t="array" ref="K133">_xlfn.IFS(I133=0,0,I133&gt;=0,I133+J133)</f>
        <v>0</v>
      </c>
      <c r="L133" s="12" t="str">
        <f t="shared" si="1"/>
        <v/>
      </c>
      <c r="M133" s="12" cm="1">
        <f t="array" ref="M133">_xlfn.IFS(K133=0,0,K133&gt;=0,K133+L133)</f>
        <v>0</v>
      </c>
      <c r="N133" s="157" t="str">
        <f t="shared" si="14"/>
        <v/>
      </c>
      <c r="O133" s="157" t="str">
        <f t="shared" si="2"/>
        <v/>
      </c>
      <c r="P133" s="10"/>
      <c r="Q133" s="17" t="str">
        <f t="shared" si="22"/>
        <v/>
      </c>
      <c r="R133" s="12">
        <f t="shared" si="15"/>
        <v>0</v>
      </c>
      <c r="S133" s="193" t="str">
        <f t="shared" si="16"/>
        <v/>
      </c>
      <c r="U133" s="183"/>
      <c r="V133" s="183"/>
      <c r="X133" s="200"/>
      <c r="Y133" s="210"/>
      <c r="Z133" s="181" t="str">
        <f t="shared" si="17"/>
        <v/>
      </c>
      <c r="AA133" s="155" t="str">
        <f t="shared" si="18"/>
        <v/>
      </c>
      <c r="AB133" s="14"/>
      <c r="AC133" s="206"/>
      <c r="AD133" s="187"/>
      <c r="AE133" s="189"/>
      <c r="AF133" s="199" t="str">
        <f t="shared" si="19"/>
        <v/>
      </c>
      <c r="AG133" s="199" t="str">
        <f t="shared" si="20"/>
        <v/>
      </c>
      <c r="AH133" s="217"/>
    </row>
    <row r="134" spans="1:34" hidden="1" outlineLevel="1" x14ac:dyDescent="0.3">
      <c r="A134" s="19"/>
      <c r="B134" s="9"/>
      <c r="C134" s="9"/>
      <c r="D134" s="190" t="str">
        <f>IF(ISERROR(VLOOKUP(C134,KPIs!$F$91:$G$94,2,FALSE)),"",(VLOOKUP(C134,KPIs!$F$91:$G$94,2,FALSE)))</f>
        <v/>
      </c>
      <c r="E134" s="191" t="str">
        <f>IF(ISERROR(VLOOKUP(C134,KPIs!$H$91:$I$94,2,FALSE)),"",(VLOOKUP(C134,KPIs!$H$91:$I$94,2,FALSE)))</f>
        <v/>
      </c>
      <c r="F134" s="14"/>
      <c r="G134" s="10"/>
      <c r="H134" s="10"/>
      <c r="I134" s="155">
        <f t="shared" si="0"/>
        <v>0</v>
      </c>
      <c r="J134" s="12" t="str" cm="1">
        <f t="array" ref="J134">IFERROR((_xlfn.IFS(E134-I134&lt;=0,0,E134-I134&lt;=0,0,E134-I134&gt;=2,2,E134-I134&lt;2,E134-I134)),"")</f>
        <v/>
      </c>
      <c r="K134" s="12" cm="1">
        <f t="array" ref="K134">_xlfn.IFS(I134=0,0,I134&gt;=0,I134+J134)</f>
        <v>0</v>
      </c>
      <c r="L134" s="12" t="str">
        <f t="shared" si="1"/>
        <v/>
      </c>
      <c r="M134" s="12" cm="1">
        <f t="array" ref="M134">_xlfn.IFS(K134=0,0,K134&gt;=0,K134+L134)</f>
        <v>0</v>
      </c>
      <c r="N134" s="157" t="str">
        <f t="shared" si="14"/>
        <v/>
      </c>
      <c r="O134" s="157" t="str">
        <f t="shared" si="2"/>
        <v/>
      </c>
      <c r="P134" s="10"/>
      <c r="Q134" s="17" t="str">
        <f t="shared" si="22"/>
        <v/>
      </c>
      <c r="R134" s="12">
        <f t="shared" si="15"/>
        <v>0</v>
      </c>
      <c r="S134" s="193" t="str">
        <f t="shared" si="16"/>
        <v/>
      </c>
      <c r="U134" s="183"/>
      <c r="V134" s="183"/>
      <c r="X134" s="200"/>
      <c r="Y134" s="210"/>
      <c r="Z134" s="181" t="str">
        <f t="shared" si="17"/>
        <v/>
      </c>
      <c r="AA134" s="155" t="str">
        <f t="shared" si="18"/>
        <v/>
      </c>
      <c r="AB134" s="14"/>
      <c r="AC134" s="206"/>
      <c r="AD134" s="187"/>
      <c r="AE134" s="188"/>
      <c r="AF134" s="199" t="str">
        <f t="shared" si="19"/>
        <v/>
      </c>
      <c r="AG134" s="199" t="str">
        <f t="shared" si="20"/>
        <v/>
      </c>
      <c r="AH134" s="217"/>
    </row>
    <row r="135" spans="1:34" hidden="1" outlineLevel="1" x14ac:dyDescent="0.3">
      <c r="A135" s="19"/>
      <c r="B135" s="9"/>
      <c r="C135" s="9"/>
      <c r="D135" s="190" t="str">
        <f>IF(ISERROR(VLOOKUP(C135,KPIs!$F$91:$G$94,2,FALSE)),"",(VLOOKUP(C135,KPIs!$F$91:$G$94,2,FALSE)))</f>
        <v/>
      </c>
      <c r="E135" s="191" t="str">
        <f>IF(ISERROR(VLOOKUP(C135,KPIs!$H$91:$I$94,2,FALSE)),"",(VLOOKUP(C135,KPIs!$H$91:$I$94,2,FALSE)))</f>
        <v/>
      </c>
      <c r="F135" s="14"/>
      <c r="G135" s="10"/>
      <c r="H135" s="10"/>
      <c r="I135" s="155">
        <f t="shared" si="0"/>
        <v>0</v>
      </c>
      <c r="J135" s="12" t="str" cm="1">
        <f t="array" ref="J135">IFERROR((_xlfn.IFS(E135-I135&lt;=0,0,E135-I135&lt;=0,0,E135-I135&gt;=2,2,E135-I135&lt;2,E135-I135)),"")</f>
        <v/>
      </c>
      <c r="K135" s="12" cm="1">
        <f t="array" ref="K135">_xlfn.IFS(I135=0,0,I135&gt;=0,I135+J135)</f>
        <v>0</v>
      </c>
      <c r="L135" s="12" t="str">
        <f t="shared" si="1"/>
        <v/>
      </c>
      <c r="M135" s="12" cm="1">
        <f t="array" ref="M135">_xlfn.IFS(K135=0,0,K135&gt;=0,K135+L135)</f>
        <v>0</v>
      </c>
      <c r="N135" s="157" t="str">
        <f t="shared" si="14"/>
        <v/>
      </c>
      <c r="O135" s="157" t="str">
        <f t="shared" si="2"/>
        <v/>
      </c>
      <c r="P135" s="10"/>
      <c r="Q135" s="17" t="str">
        <f t="shared" si="22"/>
        <v/>
      </c>
      <c r="R135" s="12">
        <f t="shared" si="15"/>
        <v>0</v>
      </c>
      <c r="S135" s="193" t="str">
        <f t="shared" si="16"/>
        <v/>
      </c>
      <c r="U135" s="183"/>
      <c r="V135" s="183"/>
      <c r="X135" s="200"/>
      <c r="Y135" s="210"/>
      <c r="Z135" s="181" t="str">
        <f t="shared" si="17"/>
        <v/>
      </c>
      <c r="AA135" s="155" t="str">
        <f t="shared" si="18"/>
        <v/>
      </c>
      <c r="AB135" s="14"/>
      <c r="AC135" s="206"/>
      <c r="AD135" s="187"/>
      <c r="AE135" s="189"/>
      <c r="AF135" s="199" t="str">
        <f t="shared" si="19"/>
        <v/>
      </c>
      <c r="AG135" s="199" t="str">
        <f t="shared" si="20"/>
        <v/>
      </c>
      <c r="AH135" s="217"/>
    </row>
    <row r="136" spans="1:34" hidden="1" outlineLevel="1" x14ac:dyDescent="0.3">
      <c r="A136" s="19"/>
      <c r="B136" s="9"/>
      <c r="C136" s="9"/>
      <c r="D136" s="190" t="str">
        <f>IF(ISERROR(VLOOKUP(C136,KPIs!$F$91:$G$94,2,FALSE)),"",(VLOOKUP(C136,KPIs!$F$91:$G$94,2,FALSE)))</f>
        <v/>
      </c>
      <c r="E136" s="191" t="str">
        <f>IF(ISERROR(VLOOKUP(C136,KPIs!$H$91:$I$94,2,FALSE)),"",(VLOOKUP(C136,KPIs!$H$91:$I$94,2,FALSE)))</f>
        <v/>
      </c>
      <c r="F136" s="14"/>
      <c r="G136" s="10"/>
      <c r="H136" s="10"/>
      <c r="I136" s="155">
        <f t="shared" si="0"/>
        <v>0</v>
      </c>
      <c r="J136" s="12" t="str" cm="1">
        <f t="array" ref="J136">IFERROR((_xlfn.IFS(E136-I136&lt;=0,0,E136-I136&lt;=0,0,E136-I136&gt;=2,2,E136-I136&lt;2,E136-I136)),"")</f>
        <v/>
      </c>
      <c r="K136" s="12" cm="1">
        <f t="array" ref="K136">_xlfn.IFS(I136=0,0,I136&gt;=0,I136+J136)</f>
        <v>0</v>
      </c>
      <c r="L136" s="12" t="str">
        <f t="shared" si="1"/>
        <v/>
      </c>
      <c r="M136" s="12" cm="1">
        <f t="array" ref="M136">_xlfn.IFS(K136=0,0,K136&gt;=0,K136+L136)</f>
        <v>0</v>
      </c>
      <c r="N136" s="157" t="str">
        <f t="shared" si="14"/>
        <v/>
      </c>
      <c r="O136" s="157" t="str">
        <f t="shared" si="2"/>
        <v/>
      </c>
      <c r="P136" s="10"/>
      <c r="Q136" s="17" t="str">
        <f t="shared" si="22"/>
        <v/>
      </c>
      <c r="R136" s="12">
        <f t="shared" si="15"/>
        <v>0</v>
      </c>
      <c r="S136" s="193" t="str">
        <f t="shared" si="16"/>
        <v/>
      </c>
      <c r="U136" s="183"/>
      <c r="V136" s="183"/>
      <c r="X136" s="200"/>
      <c r="Y136" s="210"/>
      <c r="Z136" s="181" t="str">
        <f t="shared" si="17"/>
        <v/>
      </c>
      <c r="AA136" s="155" t="str">
        <f t="shared" si="18"/>
        <v/>
      </c>
      <c r="AB136" s="14"/>
      <c r="AC136" s="206"/>
      <c r="AD136" s="187"/>
      <c r="AE136" s="188"/>
      <c r="AF136" s="199" t="str">
        <f t="shared" si="19"/>
        <v/>
      </c>
      <c r="AG136" s="199" t="str">
        <f t="shared" si="20"/>
        <v/>
      </c>
      <c r="AH136" s="217"/>
    </row>
    <row r="137" spans="1:34" hidden="1" outlineLevel="1" x14ac:dyDescent="0.3">
      <c r="A137" s="19"/>
      <c r="B137" s="9"/>
      <c r="C137" s="9"/>
      <c r="D137" s="190" t="str">
        <f>IF(ISERROR(VLOOKUP(C137,KPIs!$F$91:$G$94,2,FALSE)),"",(VLOOKUP(C137,KPIs!$F$91:$G$94,2,FALSE)))</f>
        <v/>
      </c>
      <c r="E137" s="191" t="str">
        <f>IF(ISERROR(VLOOKUP(C137,KPIs!$H$91:$I$94,2,FALSE)),"",(VLOOKUP(C137,KPIs!$H$91:$I$94,2,FALSE)))</f>
        <v/>
      </c>
      <c r="F137" s="14"/>
      <c r="G137" s="10"/>
      <c r="H137" s="10"/>
      <c r="I137" s="155">
        <f t="shared" si="0"/>
        <v>0</v>
      </c>
      <c r="J137" s="12" t="str" cm="1">
        <f t="array" ref="J137">IFERROR((_xlfn.IFS(E137-I137&lt;=0,0,E137-I137&lt;=0,0,E137-I137&gt;=2,2,E137-I137&lt;2,E137-I137)),"")</f>
        <v/>
      </c>
      <c r="K137" s="12" cm="1">
        <f t="array" ref="K137">_xlfn.IFS(I137=0,0,I137&gt;=0,I137+J137)</f>
        <v>0</v>
      </c>
      <c r="L137" s="12" t="str">
        <f t="shared" si="1"/>
        <v/>
      </c>
      <c r="M137" s="12" cm="1">
        <f t="array" ref="M137">_xlfn.IFS(K137=0,0,K137&gt;=0,K137+L137)</f>
        <v>0</v>
      </c>
      <c r="N137" s="157" t="str">
        <f t="shared" si="14"/>
        <v/>
      </c>
      <c r="O137" s="157" t="str">
        <f t="shared" si="2"/>
        <v/>
      </c>
      <c r="P137" s="10"/>
      <c r="Q137" s="17" t="str">
        <f t="shared" si="22"/>
        <v/>
      </c>
      <c r="R137" s="12">
        <f t="shared" si="15"/>
        <v>0</v>
      </c>
      <c r="S137" s="193" t="str">
        <f t="shared" si="16"/>
        <v/>
      </c>
      <c r="U137" s="183"/>
      <c r="V137" s="183"/>
      <c r="X137" s="200"/>
      <c r="Y137" s="210"/>
      <c r="Z137" s="181" t="str">
        <f t="shared" si="17"/>
        <v/>
      </c>
      <c r="AA137" s="155" t="str">
        <f t="shared" si="18"/>
        <v/>
      </c>
      <c r="AB137" s="14"/>
      <c r="AC137" s="206"/>
      <c r="AD137" s="187"/>
      <c r="AE137" s="189"/>
      <c r="AF137" s="199" t="str">
        <f t="shared" si="19"/>
        <v/>
      </c>
      <c r="AG137" s="199" t="str">
        <f t="shared" si="20"/>
        <v/>
      </c>
      <c r="AH137" s="217"/>
    </row>
    <row r="138" spans="1:34" hidden="1" outlineLevel="1" x14ac:dyDescent="0.3">
      <c r="A138" s="19"/>
      <c r="B138" s="9"/>
      <c r="C138" s="9"/>
      <c r="D138" s="190" t="str">
        <f>IF(ISERROR(VLOOKUP(C138,KPIs!$F$91:$G$94,2,FALSE)),"",(VLOOKUP(C138,KPIs!$F$91:$G$94,2,FALSE)))</f>
        <v/>
      </c>
      <c r="E138" s="191" t="str">
        <f>IF(ISERROR(VLOOKUP(C138,KPIs!$H$91:$I$94,2,FALSE)),"",(VLOOKUP(C138,KPIs!$H$91:$I$94,2,FALSE)))</f>
        <v/>
      </c>
      <c r="F138" s="14"/>
      <c r="G138" s="10"/>
      <c r="H138" s="10"/>
      <c r="I138" s="155">
        <f t="shared" si="0"/>
        <v>0</v>
      </c>
      <c r="J138" s="12" t="str" cm="1">
        <f t="array" ref="J138">IFERROR((_xlfn.IFS(E138-I138&lt;=0,0,E138-I138&lt;=0,0,E138-I138&gt;=2,2,E138-I138&lt;2,E138-I138)),"")</f>
        <v/>
      </c>
      <c r="K138" s="12" cm="1">
        <f t="array" ref="K138">_xlfn.IFS(I138=0,0,I138&gt;=0,I138+J138)</f>
        <v>0</v>
      </c>
      <c r="L138" s="12" t="str">
        <f t="shared" si="1"/>
        <v/>
      </c>
      <c r="M138" s="12" cm="1">
        <f t="array" ref="M138">_xlfn.IFS(K138=0,0,K138&gt;=0,K138+L138)</f>
        <v>0</v>
      </c>
      <c r="N138" s="157" t="str">
        <f t="shared" si="14"/>
        <v/>
      </c>
      <c r="O138" s="157" t="str">
        <f t="shared" si="2"/>
        <v/>
      </c>
      <c r="P138" s="10"/>
      <c r="Q138" s="17" t="str">
        <f t="shared" si="22"/>
        <v/>
      </c>
      <c r="R138" s="12">
        <f t="shared" si="15"/>
        <v>0</v>
      </c>
      <c r="S138" s="193" t="str">
        <f t="shared" si="16"/>
        <v/>
      </c>
      <c r="U138" s="183"/>
      <c r="V138" s="183"/>
      <c r="X138" s="200"/>
      <c r="Y138" s="210"/>
      <c r="Z138" s="181" t="str">
        <f t="shared" si="17"/>
        <v/>
      </c>
      <c r="AA138" s="155" t="str">
        <f t="shared" si="18"/>
        <v/>
      </c>
      <c r="AB138" s="14"/>
      <c r="AC138" s="206"/>
      <c r="AD138" s="187"/>
      <c r="AE138" s="188"/>
      <c r="AF138" s="199" t="str">
        <f t="shared" si="19"/>
        <v/>
      </c>
      <c r="AG138" s="199" t="str">
        <f t="shared" si="20"/>
        <v/>
      </c>
      <c r="AH138" s="217"/>
    </row>
    <row r="139" spans="1:34" hidden="1" outlineLevel="1" x14ac:dyDescent="0.3">
      <c r="A139" s="19"/>
      <c r="B139" s="9"/>
      <c r="C139" s="9"/>
      <c r="D139" s="190" t="str">
        <f>IF(ISERROR(VLOOKUP(C139,KPIs!$F$91:$G$94,2,FALSE)),"",(VLOOKUP(C139,KPIs!$F$91:$G$94,2,FALSE)))</f>
        <v/>
      </c>
      <c r="E139" s="191" t="str">
        <f>IF(ISERROR(VLOOKUP(C139,KPIs!$H$91:$I$94,2,FALSE)),"",(VLOOKUP(C139,KPIs!$H$91:$I$94,2,FALSE)))</f>
        <v/>
      </c>
      <c r="F139" s="14"/>
      <c r="G139" s="10"/>
      <c r="H139" s="10"/>
      <c r="I139" s="155">
        <f t="shared" si="0"/>
        <v>0</v>
      </c>
      <c r="J139" s="12" t="str" cm="1">
        <f t="array" ref="J139">IFERROR((_xlfn.IFS(E139-I139&lt;=0,0,E139-I139&lt;=0,0,E139-I139&gt;=2,2,E139-I139&lt;2,E139-I139)),"")</f>
        <v/>
      </c>
      <c r="K139" s="12" cm="1">
        <f t="array" ref="K139">_xlfn.IFS(I139=0,0,I139&gt;=0,I139+J139)</f>
        <v>0</v>
      </c>
      <c r="L139" s="12" t="str">
        <f t="shared" si="1"/>
        <v/>
      </c>
      <c r="M139" s="12" cm="1">
        <f t="array" ref="M139">_xlfn.IFS(K139=0,0,K139&gt;=0,K139+L139)</f>
        <v>0</v>
      </c>
      <c r="N139" s="157" t="str">
        <f t="shared" si="14"/>
        <v/>
      </c>
      <c r="O139" s="157" t="str">
        <f t="shared" si="2"/>
        <v/>
      </c>
      <c r="P139" s="10"/>
      <c r="Q139" s="17" t="str">
        <f t="shared" si="22"/>
        <v/>
      </c>
      <c r="R139" s="12">
        <f t="shared" si="15"/>
        <v>0</v>
      </c>
      <c r="S139" s="193" t="str">
        <f t="shared" si="16"/>
        <v/>
      </c>
      <c r="U139" s="183"/>
      <c r="V139" s="183"/>
      <c r="X139" s="200"/>
      <c r="Y139" s="210"/>
      <c r="Z139" s="181" t="str">
        <f t="shared" si="17"/>
        <v/>
      </c>
      <c r="AA139" s="155" t="str">
        <f t="shared" si="18"/>
        <v/>
      </c>
      <c r="AB139" s="14"/>
      <c r="AC139" s="206"/>
      <c r="AD139" s="187"/>
      <c r="AE139" s="189"/>
      <c r="AF139" s="199" t="str">
        <f t="shared" si="19"/>
        <v/>
      </c>
      <c r="AG139" s="199" t="str">
        <f t="shared" si="20"/>
        <v/>
      </c>
      <c r="AH139" s="217"/>
    </row>
    <row r="140" spans="1:34" hidden="1" outlineLevel="1" x14ac:dyDescent="0.3">
      <c r="A140" s="19"/>
      <c r="B140" s="9"/>
      <c r="C140" s="9"/>
      <c r="D140" s="190" t="str">
        <f>IF(ISERROR(VLOOKUP(C140,KPIs!$F$91:$G$94,2,FALSE)),"",(VLOOKUP(C140,KPIs!$F$91:$G$94,2,FALSE)))</f>
        <v/>
      </c>
      <c r="E140" s="191" t="str">
        <f>IF(ISERROR(VLOOKUP(C140,KPIs!$H$91:$I$94,2,FALSE)),"",(VLOOKUP(C140,KPIs!$H$91:$I$94,2,FALSE)))</f>
        <v/>
      </c>
      <c r="F140" s="14"/>
      <c r="G140" s="10"/>
      <c r="H140" s="10"/>
      <c r="I140" s="155">
        <f t="shared" si="0"/>
        <v>0</v>
      </c>
      <c r="J140" s="12" t="str" cm="1">
        <f t="array" ref="J140">IFERROR((_xlfn.IFS(E140-I140&lt;=0,0,E140-I140&lt;=0,0,E140-I140&gt;=2,2,E140-I140&lt;2,E140-I140)),"")</f>
        <v/>
      </c>
      <c r="K140" s="12" cm="1">
        <f t="array" ref="K140">_xlfn.IFS(I140=0,0,I140&gt;=0,I140+J140)</f>
        <v>0</v>
      </c>
      <c r="L140" s="12" t="str">
        <f t="shared" si="1"/>
        <v/>
      </c>
      <c r="M140" s="12" cm="1">
        <f t="array" ref="M140">_xlfn.IFS(K140=0,0,K140&gt;=0,K140+L140)</f>
        <v>0</v>
      </c>
      <c r="N140" s="157" t="str">
        <f t="shared" ref="N140:N203" si="23">IFERROR(J140+L140,"")</f>
        <v/>
      </c>
      <c r="O140" s="157" t="str">
        <f t="shared" si="2"/>
        <v/>
      </c>
      <c r="P140" s="10"/>
      <c r="Q140" s="17" t="str">
        <f t="shared" si="22"/>
        <v/>
      </c>
      <c r="R140" s="12">
        <f t="shared" ref="R140:R203" si="24">SUM(O140:P140)</f>
        <v>0</v>
      </c>
      <c r="S140" s="193" t="str">
        <f t="shared" ref="S140:S203" si="25">IF(P140="","",IF(Q140&gt;17.5%,"Benefits should not be more than 17.5% ",""))</f>
        <v/>
      </c>
      <c r="U140" s="183"/>
      <c r="V140" s="183"/>
      <c r="X140" s="200"/>
      <c r="Y140" s="210"/>
      <c r="Z140" s="181" t="str">
        <f t="shared" ref="Z140:Z203" si="26">IFERROR((X140*N140),"")</f>
        <v/>
      </c>
      <c r="AA140" s="155" t="str">
        <f t="shared" ref="AA140:AA203" si="27">IFERROR(Y140*N140,"")</f>
        <v/>
      </c>
      <c r="AB140" s="14"/>
      <c r="AC140" s="206"/>
      <c r="AD140" s="187"/>
      <c r="AE140" s="188"/>
      <c r="AF140" s="199" t="str">
        <f t="shared" ref="AF140:AF203" si="28">IFERROR(Z140-(AB140),"")</f>
        <v/>
      </c>
      <c r="AG140" s="199" t="str">
        <f t="shared" ref="AG140:AG203" si="29">IFERROR(AA140-AC140,"")</f>
        <v/>
      </c>
      <c r="AH140" s="217"/>
    </row>
    <row r="141" spans="1:34" hidden="1" outlineLevel="1" x14ac:dyDescent="0.3">
      <c r="A141" s="19"/>
      <c r="B141" s="9"/>
      <c r="C141" s="9"/>
      <c r="D141" s="190" t="str">
        <f>IF(ISERROR(VLOOKUP(C141,KPIs!$F$91:$G$94,2,FALSE)),"",(VLOOKUP(C141,KPIs!$F$91:$G$94,2,FALSE)))</f>
        <v/>
      </c>
      <c r="E141" s="191" t="str">
        <f>IF(ISERROR(VLOOKUP(C141,KPIs!$H$91:$I$94,2,FALSE)),"",(VLOOKUP(C141,KPIs!$H$91:$I$94,2,FALSE)))</f>
        <v/>
      </c>
      <c r="F141" s="14"/>
      <c r="G141" s="10"/>
      <c r="H141" s="10"/>
      <c r="I141" s="155">
        <f t="shared" si="0"/>
        <v>0</v>
      </c>
      <c r="J141" s="12" t="str" cm="1">
        <f t="array" ref="J141">IFERROR((_xlfn.IFS(E141-I141&lt;=0,0,E141-I141&lt;=0,0,E141-I141&gt;=2,2,E141-I141&lt;2,E141-I141)),"")</f>
        <v/>
      </c>
      <c r="K141" s="12" cm="1">
        <f t="array" ref="K141">_xlfn.IFS(I141=0,0,I141&gt;=0,I141+J141)</f>
        <v>0</v>
      </c>
      <c r="L141" s="12" t="str">
        <f t="shared" si="1"/>
        <v/>
      </c>
      <c r="M141" s="12" cm="1">
        <f t="array" ref="M141">_xlfn.IFS(K141=0,0,K141&gt;=0,K141+L141)</f>
        <v>0</v>
      </c>
      <c r="N141" s="157" t="str">
        <f t="shared" si="23"/>
        <v/>
      </c>
      <c r="O141" s="157" t="str">
        <f t="shared" si="2"/>
        <v/>
      </c>
      <c r="P141" s="10"/>
      <c r="Q141" s="17" t="str">
        <f t="shared" si="22"/>
        <v/>
      </c>
      <c r="R141" s="12">
        <f t="shared" si="24"/>
        <v>0</v>
      </c>
      <c r="S141" s="193" t="str">
        <f t="shared" si="25"/>
        <v/>
      </c>
      <c r="U141" s="183"/>
      <c r="V141" s="183"/>
      <c r="X141" s="200"/>
      <c r="Y141" s="210"/>
      <c r="Z141" s="181" t="str">
        <f t="shared" si="26"/>
        <v/>
      </c>
      <c r="AA141" s="155" t="str">
        <f t="shared" si="27"/>
        <v/>
      </c>
      <c r="AB141" s="14"/>
      <c r="AC141" s="206"/>
      <c r="AD141" s="187"/>
      <c r="AE141" s="189"/>
      <c r="AF141" s="199" t="str">
        <f t="shared" si="28"/>
        <v/>
      </c>
      <c r="AG141" s="199" t="str">
        <f t="shared" si="29"/>
        <v/>
      </c>
      <c r="AH141" s="217"/>
    </row>
    <row r="142" spans="1:34" hidden="1" outlineLevel="1" x14ac:dyDescent="0.3">
      <c r="A142" s="19"/>
      <c r="B142" s="9"/>
      <c r="C142" s="9"/>
      <c r="D142" s="190" t="str">
        <f>IF(ISERROR(VLOOKUP(C142,KPIs!$F$91:$G$94,2,FALSE)),"",(VLOOKUP(C142,KPIs!$F$91:$G$94,2,FALSE)))</f>
        <v/>
      </c>
      <c r="E142" s="191" t="str">
        <f>IF(ISERROR(VLOOKUP(C142,KPIs!$H$91:$I$94,2,FALSE)),"",(VLOOKUP(C142,KPIs!$H$91:$I$94,2,FALSE)))</f>
        <v/>
      </c>
      <c r="F142" s="14"/>
      <c r="G142" s="10"/>
      <c r="H142" s="10"/>
      <c r="I142" s="155">
        <f t="shared" si="0"/>
        <v>0</v>
      </c>
      <c r="J142" s="12" t="str" cm="1">
        <f t="array" ref="J142">IFERROR((_xlfn.IFS(E142-I142&lt;=0,0,E142-I142&lt;=0,0,E142-I142&gt;=2,2,E142-I142&lt;2,E142-I142)),"")</f>
        <v/>
      </c>
      <c r="K142" s="12" cm="1">
        <f t="array" ref="K142">_xlfn.IFS(I142=0,0,I142&gt;=0,I142+J142)</f>
        <v>0</v>
      </c>
      <c r="L142" s="12" t="str">
        <f t="shared" si="1"/>
        <v/>
      </c>
      <c r="M142" s="12" cm="1">
        <f t="array" ref="M142">_xlfn.IFS(K142=0,0,K142&gt;=0,K142+L142)</f>
        <v>0</v>
      </c>
      <c r="N142" s="157" t="str">
        <f t="shared" si="23"/>
        <v/>
      </c>
      <c r="O142" s="157" t="str">
        <f t="shared" si="2"/>
        <v/>
      </c>
      <c r="P142" s="10"/>
      <c r="Q142" s="17" t="str">
        <f t="shared" ref="Q142:Q173" si="30">IFERROR(P142/(O142),"")</f>
        <v/>
      </c>
      <c r="R142" s="12">
        <f t="shared" si="24"/>
        <v>0</v>
      </c>
      <c r="S142" s="193" t="str">
        <f t="shared" si="25"/>
        <v/>
      </c>
      <c r="U142" s="183"/>
      <c r="V142" s="183"/>
      <c r="X142" s="200"/>
      <c r="Y142" s="210"/>
      <c r="Z142" s="181" t="str">
        <f t="shared" si="26"/>
        <v/>
      </c>
      <c r="AA142" s="155" t="str">
        <f t="shared" si="27"/>
        <v/>
      </c>
      <c r="AB142" s="14"/>
      <c r="AC142" s="206"/>
      <c r="AD142" s="187"/>
      <c r="AE142" s="188"/>
      <c r="AF142" s="199" t="str">
        <f t="shared" si="28"/>
        <v/>
      </c>
      <c r="AG142" s="199" t="str">
        <f t="shared" si="29"/>
        <v/>
      </c>
      <c r="AH142" s="217"/>
    </row>
    <row r="143" spans="1:34" hidden="1" outlineLevel="1" x14ac:dyDescent="0.3">
      <c r="A143" s="19"/>
      <c r="B143" s="9"/>
      <c r="C143" s="9"/>
      <c r="D143" s="190" t="str">
        <f>IF(ISERROR(VLOOKUP(C143,KPIs!$F$91:$G$94,2,FALSE)),"",(VLOOKUP(C143,KPIs!$F$91:$G$94,2,FALSE)))</f>
        <v/>
      </c>
      <c r="E143" s="191" t="str">
        <f>IF(ISERROR(VLOOKUP(C143,KPIs!$H$91:$I$94,2,FALSE)),"",(VLOOKUP(C143,KPIs!$H$91:$I$94,2,FALSE)))</f>
        <v/>
      </c>
      <c r="F143" s="14"/>
      <c r="G143" s="10"/>
      <c r="H143" s="10"/>
      <c r="I143" s="155">
        <f t="shared" si="0"/>
        <v>0</v>
      </c>
      <c r="J143" s="12" t="str" cm="1">
        <f t="array" ref="J143">IFERROR((_xlfn.IFS(E143-I143&lt;=0,0,E143-I143&lt;=0,0,E143-I143&gt;=2,2,E143-I143&lt;2,E143-I143)),"")</f>
        <v/>
      </c>
      <c r="K143" s="12" cm="1">
        <f t="array" ref="K143">_xlfn.IFS(I143=0,0,I143&gt;=0,I143+J143)</f>
        <v>0</v>
      </c>
      <c r="L143" s="12" t="str">
        <f t="shared" si="1"/>
        <v/>
      </c>
      <c r="M143" s="12" cm="1">
        <f t="array" ref="M143">_xlfn.IFS(K143=0,0,K143&gt;=0,K143+L143)</f>
        <v>0</v>
      </c>
      <c r="N143" s="157" t="str">
        <f t="shared" si="23"/>
        <v/>
      </c>
      <c r="O143" s="157" t="str">
        <f t="shared" si="2"/>
        <v/>
      </c>
      <c r="P143" s="10"/>
      <c r="Q143" s="17" t="str">
        <f t="shared" si="30"/>
        <v/>
      </c>
      <c r="R143" s="12">
        <f t="shared" si="24"/>
        <v>0</v>
      </c>
      <c r="S143" s="193" t="str">
        <f t="shared" si="25"/>
        <v/>
      </c>
      <c r="U143" s="183"/>
      <c r="V143" s="183"/>
      <c r="X143" s="200"/>
      <c r="Y143" s="210"/>
      <c r="Z143" s="181" t="str">
        <f t="shared" si="26"/>
        <v/>
      </c>
      <c r="AA143" s="155" t="str">
        <f t="shared" si="27"/>
        <v/>
      </c>
      <c r="AB143" s="14"/>
      <c r="AC143" s="206"/>
      <c r="AD143" s="187"/>
      <c r="AE143" s="189"/>
      <c r="AF143" s="199" t="str">
        <f t="shared" si="28"/>
        <v/>
      </c>
      <c r="AG143" s="199" t="str">
        <f t="shared" si="29"/>
        <v/>
      </c>
      <c r="AH143" s="217"/>
    </row>
    <row r="144" spans="1:34" hidden="1" outlineLevel="1" x14ac:dyDescent="0.3">
      <c r="A144" s="19"/>
      <c r="B144" s="9"/>
      <c r="C144" s="9"/>
      <c r="D144" s="190" t="str">
        <f>IF(ISERROR(VLOOKUP(C144,KPIs!$F$91:$G$94,2,FALSE)),"",(VLOOKUP(C144,KPIs!$F$91:$G$94,2,FALSE)))</f>
        <v/>
      </c>
      <c r="E144" s="191" t="str">
        <f>IF(ISERROR(VLOOKUP(C144,KPIs!$H$91:$I$94,2,FALSE)),"",(VLOOKUP(C144,KPIs!$H$91:$I$94,2,FALSE)))</f>
        <v/>
      </c>
      <c r="F144" s="14"/>
      <c r="G144" s="10"/>
      <c r="H144" s="10"/>
      <c r="I144" s="155">
        <f t="shared" si="0"/>
        <v>0</v>
      </c>
      <c r="J144" s="12" t="str" cm="1">
        <f t="array" ref="J144">IFERROR((_xlfn.IFS(E144-I144&lt;=0,0,E144-I144&lt;=0,0,E144-I144&gt;=2,2,E144-I144&lt;2,E144-I144)),"")</f>
        <v/>
      </c>
      <c r="K144" s="12" cm="1">
        <f t="array" ref="K144">_xlfn.IFS(I144=0,0,I144&gt;=0,I144+J144)</f>
        <v>0</v>
      </c>
      <c r="L144" s="12" t="str">
        <f t="shared" si="1"/>
        <v/>
      </c>
      <c r="M144" s="12" cm="1">
        <f t="array" ref="M144">_xlfn.IFS(K144=0,0,K144&gt;=0,K144+L144)</f>
        <v>0</v>
      </c>
      <c r="N144" s="157" t="str">
        <f t="shared" si="23"/>
        <v/>
      </c>
      <c r="O144" s="157" t="str">
        <f t="shared" si="2"/>
        <v/>
      </c>
      <c r="P144" s="10"/>
      <c r="Q144" s="17" t="str">
        <f t="shared" si="30"/>
        <v/>
      </c>
      <c r="R144" s="12">
        <f t="shared" si="24"/>
        <v>0</v>
      </c>
      <c r="S144" s="193" t="str">
        <f t="shared" si="25"/>
        <v/>
      </c>
      <c r="U144" s="183"/>
      <c r="V144" s="183"/>
      <c r="X144" s="200"/>
      <c r="Y144" s="210"/>
      <c r="Z144" s="181" t="str">
        <f t="shared" si="26"/>
        <v/>
      </c>
      <c r="AA144" s="155" t="str">
        <f t="shared" si="27"/>
        <v/>
      </c>
      <c r="AB144" s="14"/>
      <c r="AC144" s="206"/>
      <c r="AD144" s="187"/>
      <c r="AE144" s="188"/>
      <c r="AF144" s="199" t="str">
        <f t="shared" si="28"/>
        <v/>
      </c>
      <c r="AG144" s="199" t="str">
        <f t="shared" si="29"/>
        <v/>
      </c>
      <c r="AH144" s="217"/>
    </row>
    <row r="145" spans="1:34" hidden="1" outlineLevel="1" x14ac:dyDescent="0.3">
      <c r="A145" s="19"/>
      <c r="B145" s="9"/>
      <c r="C145" s="9"/>
      <c r="D145" s="190" t="str">
        <f>IF(ISERROR(VLOOKUP(C145,KPIs!$F$91:$G$94,2,FALSE)),"",(VLOOKUP(C145,KPIs!$F$91:$G$94,2,FALSE)))</f>
        <v/>
      </c>
      <c r="E145" s="191" t="str">
        <f>IF(ISERROR(VLOOKUP(C145,KPIs!$H$91:$I$94,2,FALSE)),"",(VLOOKUP(C145,KPIs!$H$91:$I$94,2,FALSE)))</f>
        <v/>
      </c>
      <c r="F145" s="14"/>
      <c r="G145" s="10"/>
      <c r="H145" s="10"/>
      <c r="I145" s="155">
        <f t="shared" si="0"/>
        <v>0</v>
      </c>
      <c r="J145" s="12" t="str" cm="1">
        <f t="array" ref="J145">IFERROR((_xlfn.IFS(E145-I145&lt;=0,0,E145-I145&lt;=0,0,E145-I145&gt;=2,2,E145-I145&lt;2,E145-I145)),"")</f>
        <v/>
      </c>
      <c r="K145" s="12" cm="1">
        <f t="array" ref="K145">_xlfn.IFS(I145=0,0,I145&gt;=0,I145+J145)</f>
        <v>0</v>
      </c>
      <c r="L145" s="12" t="str">
        <f t="shared" si="1"/>
        <v/>
      </c>
      <c r="M145" s="12" cm="1">
        <f t="array" ref="M145">_xlfn.IFS(K145=0,0,K145&gt;=0,K145+L145)</f>
        <v>0</v>
      </c>
      <c r="N145" s="157" t="str">
        <f t="shared" si="23"/>
        <v/>
      </c>
      <c r="O145" s="157" t="str">
        <f t="shared" si="2"/>
        <v/>
      </c>
      <c r="P145" s="10"/>
      <c r="Q145" s="17" t="str">
        <f t="shared" si="30"/>
        <v/>
      </c>
      <c r="R145" s="12">
        <f t="shared" si="24"/>
        <v>0</v>
      </c>
      <c r="S145" s="193" t="str">
        <f t="shared" si="25"/>
        <v/>
      </c>
      <c r="U145" s="183"/>
      <c r="V145" s="183"/>
      <c r="X145" s="200"/>
      <c r="Y145" s="210"/>
      <c r="Z145" s="181" t="str">
        <f t="shared" si="26"/>
        <v/>
      </c>
      <c r="AA145" s="155" t="str">
        <f t="shared" si="27"/>
        <v/>
      </c>
      <c r="AB145" s="14"/>
      <c r="AC145" s="206"/>
      <c r="AD145" s="187"/>
      <c r="AE145" s="189"/>
      <c r="AF145" s="199" t="str">
        <f t="shared" si="28"/>
        <v/>
      </c>
      <c r="AG145" s="199" t="str">
        <f t="shared" si="29"/>
        <v/>
      </c>
      <c r="AH145" s="217"/>
    </row>
    <row r="146" spans="1:34" hidden="1" outlineLevel="1" x14ac:dyDescent="0.3">
      <c r="A146" s="19"/>
      <c r="B146" s="9"/>
      <c r="C146" s="9"/>
      <c r="D146" s="190" t="str">
        <f>IF(ISERROR(VLOOKUP(C146,KPIs!$F$91:$G$94,2,FALSE)),"",(VLOOKUP(C146,KPIs!$F$91:$G$94,2,FALSE)))</f>
        <v/>
      </c>
      <c r="E146" s="191" t="str">
        <f>IF(ISERROR(VLOOKUP(C146,KPIs!$H$91:$I$94,2,FALSE)),"",(VLOOKUP(C146,KPIs!$H$91:$I$94,2,FALSE)))</f>
        <v/>
      </c>
      <c r="F146" s="14"/>
      <c r="G146" s="10"/>
      <c r="H146" s="10"/>
      <c r="I146" s="155">
        <f t="shared" si="0"/>
        <v>0</v>
      </c>
      <c r="J146" s="12" t="str" cm="1">
        <f t="array" ref="J146">IFERROR((_xlfn.IFS(E146-I146&lt;=0,0,E146-I146&lt;=0,0,E146-I146&gt;=2,2,E146-I146&lt;2,E146-I146)),"")</f>
        <v/>
      </c>
      <c r="K146" s="12" cm="1">
        <f t="array" ref="K146">_xlfn.IFS(I146=0,0,I146&gt;=0,I146+J146)</f>
        <v>0</v>
      </c>
      <c r="L146" s="12" t="str">
        <f t="shared" si="1"/>
        <v/>
      </c>
      <c r="M146" s="12" cm="1">
        <f t="array" ref="M146">_xlfn.IFS(K146=0,0,K146&gt;=0,K146+L146)</f>
        <v>0</v>
      </c>
      <c r="N146" s="157" t="str">
        <f t="shared" si="23"/>
        <v/>
      </c>
      <c r="O146" s="157" t="str">
        <f t="shared" si="2"/>
        <v/>
      </c>
      <c r="P146" s="10"/>
      <c r="Q146" s="17" t="str">
        <f t="shared" si="30"/>
        <v/>
      </c>
      <c r="R146" s="12">
        <f t="shared" si="24"/>
        <v>0</v>
      </c>
      <c r="S146" s="193" t="str">
        <f t="shared" si="25"/>
        <v/>
      </c>
      <c r="U146" s="183"/>
      <c r="V146" s="183"/>
      <c r="X146" s="200"/>
      <c r="Y146" s="210"/>
      <c r="Z146" s="181" t="str">
        <f t="shared" si="26"/>
        <v/>
      </c>
      <c r="AA146" s="155" t="str">
        <f t="shared" si="27"/>
        <v/>
      </c>
      <c r="AB146" s="14"/>
      <c r="AC146" s="206"/>
      <c r="AD146" s="187"/>
      <c r="AE146" s="188"/>
      <c r="AF146" s="199" t="str">
        <f t="shared" si="28"/>
        <v/>
      </c>
      <c r="AG146" s="199" t="str">
        <f t="shared" si="29"/>
        <v/>
      </c>
      <c r="AH146" s="217"/>
    </row>
    <row r="147" spans="1:34" hidden="1" outlineLevel="1" x14ac:dyDescent="0.3">
      <c r="A147" s="19"/>
      <c r="B147" s="9"/>
      <c r="C147" s="9"/>
      <c r="D147" s="190" t="str">
        <f>IF(ISERROR(VLOOKUP(C147,KPIs!$F$91:$G$94,2,FALSE)),"",(VLOOKUP(C147,KPIs!$F$91:$G$94,2,FALSE)))</f>
        <v/>
      </c>
      <c r="E147" s="191" t="str">
        <f>IF(ISERROR(VLOOKUP(C147,KPIs!$H$91:$I$94,2,FALSE)),"",(VLOOKUP(C147,KPIs!$H$91:$I$94,2,FALSE)))</f>
        <v/>
      </c>
      <c r="F147" s="14"/>
      <c r="G147" s="10"/>
      <c r="H147" s="10"/>
      <c r="I147" s="155">
        <f t="shared" si="0"/>
        <v>0</v>
      </c>
      <c r="J147" s="12" t="str" cm="1">
        <f t="array" ref="J147">IFERROR((_xlfn.IFS(E147-I147&lt;=0,0,E147-I147&lt;=0,0,E147-I147&gt;=2,2,E147-I147&lt;2,E147-I147)),"")</f>
        <v/>
      </c>
      <c r="K147" s="12" cm="1">
        <f t="array" ref="K147">_xlfn.IFS(I147=0,0,I147&gt;=0,I147+J147)</f>
        <v>0</v>
      </c>
      <c r="L147" s="12" t="str">
        <f t="shared" si="1"/>
        <v/>
      </c>
      <c r="M147" s="12" cm="1">
        <f t="array" ref="M147">_xlfn.IFS(K147=0,0,K147&gt;=0,K147+L147)</f>
        <v>0</v>
      </c>
      <c r="N147" s="157" t="str">
        <f t="shared" si="23"/>
        <v/>
      </c>
      <c r="O147" s="157" t="str">
        <f t="shared" si="2"/>
        <v/>
      </c>
      <c r="P147" s="10"/>
      <c r="Q147" s="17" t="str">
        <f t="shared" si="30"/>
        <v/>
      </c>
      <c r="R147" s="12">
        <f t="shared" si="24"/>
        <v>0</v>
      </c>
      <c r="S147" s="193" t="str">
        <f t="shared" si="25"/>
        <v/>
      </c>
      <c r="U147" s="183"/>
      <c r="V147" s="183"/>
      <c r="X147" s="200"/>
      <c r="Y147" s="210"/>
      <c r="Z147" s="181" t="str">
        <f t="shared" si="26"/>
        <v/>
      </c>
      <c r="AA147" s="155" t="str">
        <f t="shared" si="27"/>
        <v/>
      </c>
      <c r="AB147" s="14"/>
      <c r="AC147" s="206"/>
      <c r="AD147" s="187"/>
      <c r="AE147" s="189"/>
      <c r="AF147" s="199" t="str">
        <f t="shared" si="28"/>
        <v/>
      </c>
      <c r="AG147" s="199" t="str">
        <f t="shared" si="29"/>
        <v/>
      </c>
      <c r="AH147" s="217"/>
    </row>
    <row r="148" spans="1:34" hidden="1" outlineLevel="1" x14ac:dyDescent="0.3">
      <c r="A148" s="19"/>
      <c r="B148" s="9"/>
      <c r="C148" s="9"/>
      <c r="D148" s="190" t="str">
        <f>IF(ISERROR(VLOOKUP(C148,KPIs!$F$91:$G$94,2,FALSE)),"",(VLOOKUP(C148,KPIs!$F$91:$G$94,2,FALSE)))</f>
        <v/>
      </c>
      <c r="E148" s="191" t="str">
        <f>IF(ISERROR(VLOOKUP(C148,KPIs!$H$91:$I$94,2,FALSE)),"",(VLOOKUP(C148,KPIs!$H$91:$I$94,2,FALSE)))</f>
        <v/>
      </c>
      <c r="F148" s="14"/>
      <c r="G148" s="10"/>
      <c r="H148" s="10"/>
      <c r="I148" s="155">
        <f t="shared" si="0"/>
        <v>0</v>
      </c>
      <c r="J148" s="12" t="str" cm="1">
        <f t="array" ref="J148">IFERROR((_xlfn.IFS(E148-I148&lt;=0,0,E148-I148&lt;=0,0,E148-I148&gt;=2,2,E148-I148&lt;2,E148-I148)),"")</f>
        <v/>
      </c>
      <c r="K148" s="12" cm="1">
        <f t="array" ref="K148">_xlfn.IFS(I148=0,0,I148&gt;=0,I148+J148)</f>
        <v>0</v>
      </c>
      <c r="L148" s="12" t="str">
        <f t="shared" si="1"/>
        <v/>
      </c>
      <c r="M148" s="12" cm="1">
        <f t="array" ref="M148">_xlfn.IFS(K148=0,0,K148&gt;=0,K148+L148)</f>
        <v>0</v>
      </c>
      <c r="N148" s="157" t="str">
        <f t="shared" si="23"/>
        <v/>
      </c>
      <c r="O148" s="157" t="str">
        <f t="shared" si="2"/>
        <v/>
      </c>
      <c r="P148" s="10"/>
      <c r="Q148" s="17" t="str">
        <f t="shared" si="30"/>
        <v/>
      </c>
      <c r="R148" s="12">
        <f t="shared" si="24"/>
        <v>0</v>
      </c>
      <c r="S148" s="193" t="str">
        <f t="shared" si="25"/>
        <v/>
      </c>
      <c r="U148" s="183"/>
      <c r="V148" s="183"/>
      <c r="X148" s="200"/>
      <c r="Y148" s="210"/>
      <c r="Z148" s="181" t="str">
        <f t="shared" si="26"/>
        <v/>
      </c>
      <c r="AA148" s="155" t="str">
        <f t="shared" si="27"/>
        <v/>
      </c>
      <c r="AB148" s="14"/>
      <c r="AC148" s="206"/>
      <c r="AD148" s="187"/>
      <c r="AE148" s="188"/>
      <c r="AF148" s="199" t="str">
        <f t="shared" si="28"/>
        <v/>
      </c>
      <c r="AG148" s="199" t="str">
        <f t="shared" si="29"/>
        <v/>
      </c>
      <c r="AH148" s="217"/>
    </row>
    <row r="149" spans="1:34" hidden="1" outlineLevel="1" x14ac:dyDescent="0.3">
      <c r="A149" s="19"/>
      <c r="B149" s="9"/>
      <c r="C149" s="9"/>
      <c r="D149" s="190" t="str">
        <f>IF(ISERROR(VLOOKUP(C149,KPIs!$F$91:$G$94,2,FALSE)),"",(VLOOKUP(C149,KPIs!$F$91:$G$94,2,FALSE)))</f>
        <v/>
      </c>
      <c r="E149" s="191" t="str">
        <f>IF(ISERROR(VLOOKUP(C149,KPIs!$H$91:$I$94,2,FALSE)),"",(VLOOKUP(C149,KPIs!$H$91:$I$94,2,FALSE)))</f>
        <v/>
      </c>
      <c r="F149" s="14"/>
      <c r="G149" s="10"/>
      <c r="H149" s="10"/>
      <c r="I149" s="155">
        <f t="shared" si="0"/>
        <v>0</v>
      </c>
      <c r="J149" s="12" t="str" cm="1">
        <f t="array" ref="J149">IFERROR((_xlfn.IFS(E149-I149&lt;=0,0,E149-I149&lt;=0,0,E149-I149&gt;=2,2,E149-I149&lt;2,E149-I149)),"")</f>
        <v/>
      </c>
      <c r="K149" s="12" cm="1">
        <f t="array" ref="K149">_xlfn.IFS(I149=0,0,I149&gt;=0,I149+J149)</f>
        <v>0</v>
      </c>
      <c r="L149" s="12" t="str">
        <f t="shared" si="1"/>
        <v/>
      </c>
      <c r="M149" s="12" cm="1">
        <f t="array" ref="M149">_xlfn.IFS(K149=0,0,K149&gt;=0,K149+L149)</f>
        <v>0</v>
      </c>
      <c r="N149" s="157" t="str">
        <f t="shared" si="23"/>
        <v/>
      </c>
      <c r="O149" s="157" t="str">
        <f t="shared" si="2"/>
        <v/>
      </c>
      <c r="P149" s="10"/>
      <c r="Q149" s="17" t="str">
        <f t="shared" si="30"/>
        <v/>
      </c>
      <c r="R149" s="12">
        <f t="shared" si="24"/>
        <v>0</v>
      </c>
      <c r="S149" s="193" t="str">
        <f t="shared" si="25"/>
        <v/>
      </c>
      <c r="U149" s="183"/>
      <c r="V149" s="183"/>
      <c r="X149" s="200"/>
      <c r="Y149" s="210"/>
      <c r="Z149" s="181" t="str">
        <f t="shared" si="26"/>
        <v/>
      </c>
      <c r="AA149" s="155" t="str">
        <f t="shared" si="27"/>
        <v/>
      </c>
      <c r="AB149" s="14"/>
      <c r="AC149" s="206"/>
      <c r="AD149" s="187"/>
      <c r="AE149" s="189"/>
      <c r="AF149" s="199" t="str">
        <f t="shared" si="28"/>
        <v/>
      </c>
      <c r="AG149" s="199" t="str">
        <f t="shared" si="29"/>
        <v/>
      </c>
      <c r="AH149" s="217"/>
    </row>
    <row r="150" spans="1:34" hidden="1" outlineLevel="1" x14ac:dyDescent="0.3">
      <c r="A150" s="19"/>
      <c r="B150" s="9"/>
      <c r="C150" s="9"/>
      <c r="D150" s="190" t="str">
        <f>IF(ISERROR(VLOOKUP(C150,KPIs!$F$91:$G$94,2,FALSE)),"",(VLOOKUP(C150,KPIs!$F$91:$G$94,2,FALSE)))</f>
        <v/>
      </c>
      <c r="E150" s="191" t="str">
        <f>IF(ISERROR(VLOOKUP(C150,KPIs!$H$91:$I$94,2,FALSE)),"",(VLOOKUP(C150,KPIs!$H$91:$I$94,2,FALSE)))</f>
        <v/>
      </c>
      <c r="F150" s="14"/>
      <c r="G150" s="10"/>
      <c r="H150" s="10"/>
      <c r="I150" s="155">
        <f t="shared" si="0"/>
        <v>0</v>
      </c>
      <c r="J150" s="12" t="str" cm="1">
        <f t="array" ref="J150">IFERROR((_xlfn.IFS(E150-I150&lt;=0,0,E150-I150&lt;=0,0,E150-I150&gt;=2,2,E150-I150&lt;2,E150-I150)),"")</f>
        <v/>
      </c>
      <c r="K150" s="12" cm="1">
        <f t="array" ref="K150">_xlfn.IFS(I150=0,0,I150&gt;=0,I150+J150)</f>
        <v>0</v>
      </c>
      <c r="L150" s="12" t="str">
        <f t="shared" si="1"/>
        <v/>
      </c>
      <c r="M150" s="12" cm="1">
        <f t="array" ref="M150">_xlfn.IFS(K150=0,0,K150&gt;=0,K150+L150)</f>
        <v>0</v>
      </c>
      <c r="N150" s="157" t="str">
        <f t="shared" si="23"/>
        <v/>
      </c>
      <c r="O150" s="157" t="str">
        <f t="shared" si="2"/>
        <v/>
      </c>
      <c r="P150" s="10"/>
      <c r="Q150" s="17" t="str">
        <f t="shared" si="30"/>
        <v/>
      </c>
      <c r="R150" s="12">
        <f t="shared" si="24"/>
        <v>0</v>
      </c>
      <c r="S150" s="193" t="str">
        <f t="shared" si="25"/>
        <v/>
      </c>
      <c r="U150" s="183"/>
      <c r="V150" s="183"/>
      <c r="X150" s="200"/>
      <c r="Y150" s="210"/>
      <c r="Z150" s="181" t="str">
        <f t="shared" si="26"/>
        <v/>
      </c>
      <c r="AA150" s="155" t="str">
        <f t="shared" si="27"/>
        <v/>
      </c>
      <c r="AB150" s="14"/>
      <c r="AC150" s="206"/>
      <c r="AD150" s="187"/>
      <c r="AE150" s="188"/>
      <c r="AF150" s="199" t="str">
        <f t="shared" si="28"/>
        <v/>
      </c>
      <c r="AG150" s="199" t="str">
        <f t="shared" si="29"/>
        <v/>
      </c>
      <c r="AH150" s="217"/>
    </row>
    <row r="151" spans="1:34" hidden="1" outlineLevel="1" x14ac:dyDescent="0.3">
      <c r="A151" s="19"/>
      <c r="B151" s="9"/>
      <c r="C151" s="9"/>
      <c r="D151" s="190" t="str">
        <f>IF(ISERROR(VLOOKUP(C151,KPIs!$F$91:$G$94,2,FALSE)),"",(VLOOKUP(C151,KPIs!$F$91:$G$94,2,FALSE)))</f>
        <v/>
      </c>
      <c r="E151" s="191" t="str">
        <f>IF(ISERROR(VLOOKUP(C151,KPIs!$H$91:$I$94,2,FALSE)),"",(VLOOKUP(C151,KPIs!$H$91:$I$94,2,FALSE)))</f>
        <v/>
      </c>
      <c r="F151" s="14"/>
      <c r="G151" s="10"/>
      <c r="H151" s="10"/>
      <c r="I151" s="155">
        <f t="shared" si="0"/>
        <v>0</v>
      </c>
      <c r="J151" s="12" t="str" cm="1">
        <f t="array" ref="J151">IFERROR((_xlfn.IFS(E151-I151&lt;=0,0,E151-I151&lt;=0,0,E151-I151&gt;=2,2,E151-I151&lt;2,E151-I151)),"")</f>
        <v/>
      </c>
      <c r="K151" s="12" cm="1">
        <f t="array" ref="K151">_xlfn.IFS(I151=0,0,I151&gt;=0,I151+J151)</f>
        <v>0</v>
      </c>
      <c r="L151" s="12" t="str">
        <f t="shared" si="1"/>
        <v/>
      </c>
      <c r="M151" s="12" cm="1">
        <f t="array" ref="M151">_xlfn.IFS(K151=0,0,K151&gt;=0,K151+L151)</f>
        <v>0</v>
      </c>
      <c r="N151" s="157" t="str">
        <f t="shared" si="23"/>
        <v/>
      </c>
      <c r="O151" s="157" t="str">
        <f t="shared" si="2"/>
        <v/>
      </c>
      <c r="P151" s="10"/>
      <c r="Q151" s="17" t="str">
        <f t="shared" si="30"/>
        <v/>
      </c>
      <c r="R151" s="12">
        <f t="shared" si="24"/>
        <v>0</v>
      </c>
      <c r="S151" s="193" t="str">
        <f t="shared" si="25"/>
        <v/>
      </c>
      <c r="U151" s="183"/>
      <c r="V151" s="183"/>
      <c r="X151" s="200"/>
      <c r="Y151" s="210"/>
      <c r="Z151" s="181" t="str">
        <f t="shared" si="26"/>
        <v/>
      </c>
      <c r="AA151" s="155" t="str">
        <f t="shared" si="27"/>
        <v/>
      </c>
      <c r="AB151" s="14"/>
      <c r="AC151" s="206"/>
      <c r="AD151" s="187"/>
      <c r="AE151" s="189"/>
      <c r="AF151" s="199" t="str">
        <f t="shared" si="28"/>
        <v/>
      </c>
      <c r="AG151" s="199" t="str">
        <f t="shared" si="29"/>
        <v/>
      </c>
      <c r="AH151" s="217"/>
    </row>
    <row r="152" spans="1:34" hidden="1" outlineLevel="1" x14ac:dyDescent="0.3">
      <c r="A152" s="19"/>
      <c r="B152" s="9"/>
      <c r="C152" s="9"/>
      <c r="D152" s="190" t="str">
        <f>IF(ISERROR(VLOOKUP(C152,KPIs!$F$91:$G$94,2,FALSE)),"",(VLOOKUP(C152,KPIs!$F$91:$G$94,2,FALSE)))</f>
        <v/>
      </c>
      <c r="E152" s="191" t="str">
        <f>IF(ISERROR(VLOOKUP(C152,KPIs!$H$91:$I$94,2,FALSE)),"",(VLOOKUP(C152,KPIs!$H$91:$I$94,2,FALSE)))</f>
        <v/>
      </c>
      <c r="F152" s="14"/>
      <c r="G152" s="10"/>
      <c r="H152" s="10"/>
      <c r="I152" s="155">
        <f t="shared" si="0"/>
        <v>0</v>
      </c>
      <c r="J152" s="12" t="str" cm="1">
        <f t="array" ref="J152">IFERROR((_xlfn.IFS(E152-I152&lt;=0,0,E152-I152&lt;=0,0,E152-I152&gt;=2,2,E152-I152&lt;2,E152-I152)),"")</f>
        <v/>
      </c>
      <c r="K152" s="12" cm="1">
        <f t="array" ref="K152">_xlfn.IFS(I152=0,0,I152&gt;=0,I152+J152)</f>
        <v>0</v>
      </c>
      <c r="L152" s="12" t="str">
        <f t="shared" si="1"/>
        <v/>
      </c>
      <c r="M152" s="12" cm="1">
        <f t="array" ref="M152">_xlfn.IFS(K152=0,0,K152&gt;=0,K152+L152)</f>
        <v>0</v>
      </c>
      <c r="N152" s="157" t="str">
        <f t="shared" si="23"/>
        <v/>
      </c>
      <c r="O152" s="157" t="str">
        <f t="shared" si="2"/>
        <v/>
      </c>
      <c r="P152" s="10"/>
      <c r="Q152" s="17" t="str">
        <f t="shared" si="30"/>
        <v/>
      </c>
      <c r="R152" s="12">
        <f t="shared" si="24"/>
        <v>0</v>
      </c>
      <c r="S152" s="193" t="str">
        <f t="shared" si="25"/>
        <v/>
      </c>
      <c r="U152" s="183"/>
      <c r="V152" s="183"/>
      <c r="X152" s="200"/>
      <c r="Y152" s="210"/>
      <c r="Z152" s="181" t="str">
        <f t="shared" si="26"/>
        <v/>
      </c>
      <c r="AA152" s="155" t="str">
        <f t="shared" si="27"/>
        <v/>
      </c>
      <c r="AB152" s="14"/>
      <c r="AC152" s="206"/>
      <c r="AD152" s="187"/>
      <c r="AE152" s="188"/>
      <c r="AF152" s="199" t="str">
        <f t="shared" si="28"/>
        <v/>
      </c>
      <c r="AG152" s="199" t="str">
        <f t="shared" si="29"/>
        <v/>
      </c>
      <c r="AH152" s="217"/>
    </row>
    <row r="153" spans="1:34" hidden="1" outlineLevel="1" x14ac:dyDescent="0.3">
      <c r="A153" s="19"/>
      <c r="B153" s="9"/>
      <c r="C153" s="9"/>
      <c r="D153" s="190" t="str">
        <f>IF(ISERROR(VLOOKUP(C153,KPIs!$F$91:$G$94,2,FALSE)),"",(VLOOKUP(C153,KPIs!$F$91:$G$94,2,FALSE)))</f>
        <v/>
      </c>
      <c r="E153" s="191" t="str">
        <f>IF(ISERROR(VLOOKUP(C153,KPIs!$H$91:$I$94,2,FALSE)),"",(VLOOKUP(C153,KPIs!$H$91:$I$94,2,FALSE)))</f>
        <v/>
      </c>
      <c r="F153" s="14"/>
      <c r="G153" s="10"/>
      <c r="H153" s="10"/>
      <c r="I153" s="155">
        <f t="shared" si="0"/>
        <v>0</v>
      </c>
      <c r="J153" s="12" t="str" cm="1">
        <f t="array" ref="J153">IFERROR((_xlfn.IFS(E153-I153&lt;=0,0,E153-I153&lt;=0,0,E153-I153&gt;=2,2,E153-I153&lt;2,E153-I153)),"")</f>
        <v/>
      </c>
      <c r="K153" s="12" cm="1">
        <f t="array" ref="K153">_xlfn.IFS(I153=0,0,I153&gt;=0,I153+J153)</f>
        <v>0</v>
      </c>
      <c r="L153" s="12" t="str">
        <f t="shared" si="1"/>
        <v/>
      </c>
      <c r="M153" s="12" cm="1">
        <f t="array" ref="M153">_xlfn.IFS(K153=0,0,K153&gt;=0,K153+L153)</f>
        <v>0</v>
      </c>
      <c r="N153" s="157" t="str">
        <f t="shared" si="23"/>
        <v/>
      </c>
      <c r="O153" s="157" t="str">
        <f t="shared" si="2"/>
        <v/>
      </c>
      <c r="P153" s="10"/>
      <c r="Q153" s="17" t="str">
        <f t="shared" si="30"/>
        <v/>
      </c>
      <c r="R153" s="12">
        <f t="shared" si="24"/>
        <v>0</v>
      </c>
      <c r="S153" s="193" t="str">
        <f t="shared" si="25"/>
        <v/>
      </c>
      <c r="U153" s="183"/>
      <c r="V153" s="183"/>
      <c r="X153" s="200"/>
      <c r="Y153" s="210"/>
      <c r="Z153" s="181" t="str">
        <f t="shared" si="26"/>
        <v/>
      </c>
      <c r="AA153" s="155" t="str">
        <f t="shared" si="27"/>
        <v/>
      </c>
      <c r="AB153" s="14"/>
      <c r="AC153" s="206"/>
      <c r="AD153" s="187"/>
      <c r="AE153" s="189"/>
      <c r="AF153" s="199" t="str">
        <f t="shared" si="28"/>
        <v/>
      </c>
      <c r="AG153" s="199" t="str">
        <f t="shared" si="29"/>
        <v/>
      </c>
      <c r="AH153" s="217"/>
    </row>
    <row r="154" spans="1:34" hidden="1" outlineLevel="1" x14ac:dyDescent="0.3">
      <c r="A154" s="19"/>
      <c r="B154" s="9"/>
      <c r="C154" s="9"/>
      <c r="D154" s="190" t="str">
        <f>IF(ISERROR(VLOOKUP(C154,KPIs!$F$91:$G$94,2,FALSE)),"",(VLOOKUP(C154,KPIs!$F$91:$G$94,2,FALSE)))</f>
        <v/>
      </c>
      <c r="E154" s="191" t="str">
        <f>IF(ISERROR(VLOOKUP(C154,KPIs!$H$91:$I$94,2,FALSE)),"",(VLOOKUP(C154,KPIs!$H$91:$I$94,2,FALSE)))</f>
        <v/>
      </c>
      <c r="F154" s="14"/>
      <c r="G154" s="10"/>
      <c r="H154" s="10"/>
      <c r="I154" s="155">
        <f t="shared" si="0"/>
        <v>0</v>
      </c>
      <c r="J154" s="12" t="str" cm="1">
        <f t="array" ref="J154">IFERROR((_xlfn.IFS(E154-I154&lt;=0,0,E154-I154&lt;=0,0,E154-I154&gt;=2,2,E154-I154&lt;2,E154-I154)),"")</f>
        <v/>
      </c>
      <c r="K154" s="12" cm="1">
        <f t="array" ref="K154">_xlfn.IFS(I154=0,0,I154&gt;=0,I154+J154)</f>
        <v>0</v>
      </c>
      <c r="L154" s="12" t="str">
        <f t="shared" si="1"/>
        <v/>
      </c>
      <c r="M154" s="12" cm="1">
        <f t="array" ref="M154">_xlfn.IFS(K154=0,0,K154&gt;=0,K154+L154)</f>
        <v>0</v>
      </c>
      <c r="N154" s="157" t="str">
        <f t="shared" si="23"/>
        <v/>
      </c>
      <c r="O154" s="157" t="str">
        <f t="shared" si="2"/>
        <v/>
      </c>
      <c r="P154" s="10"/>
      <c r="Q154" s="17" t="str">
        <f t="shared" si="30"/>
        <v/>
      </c>
      <c r="R154" s="12">
        <f t="shared" si="24"/>
        <v>0</v>
      </c>
      <c r="S154" s="193" t="str">
        <f t="shared" si="25"/>
        <v/>
      </c>
      <c r="U154" s="183"/>
      <c r="V154" s="183"/>
      <c r="X154" s="200"/>
      <c r="Y154" s="210"/>
      <c r="Z154" s="181" t="str">
        <f t="shared" si="26"/>
        <v/>
      </c>
      <c r="AA154" s="155" t="str">
        <f t="shared" si="27"/>
        <v/>
      </c>
      <c r="AB154" s="14"/>
      <c r="AC154" s="206"/>
      <c r="AD154" s="187"/>
      <c r="AE154" s="188"/>
      <c r="AF154" s="199" t="str">
        <f t="shared" si="28"/>
        <v/>
      </c>
      <c r="AG154" s="199" t="str">
        <f t="shared" si="29"/>
        <v/>
      </c>
      <c r="AH154" s="217"/>
    </row>
    <row r="155" spans="1:34" hidden="1" outlineLevel="1" x14ac:dyDescent="0.3">
      <c r="A155" s="19"/>
      <c r="B155" s="9"/>
      <c r="C155" s="9"/>
      <c r="D155" s="190" t="str">
        <f>IF(ISERROR(VLOOKUP(C155,KPIs!$F$91:$G$94,2,FALSE)),"",(VLOOKUP(C155,KPIs!$F$91:$G$94,2,FALSE)))</f>
        <v/>
      </c>
      <c r="E155" s="191" t="str">
        <f>IF(ISERROR(VLOOKUP(C155,KPIs!$H$91:$I$94,2,FALSE)),"",(VLOOKUP(C155,KPIs!$H$91:$I$94,2,FALSE)))</f>
        <v/>
      </c>
      <c r="F155" s="14"/>
      <c r="G155" s="10"/>
      <c r="H155" s="10"/>
      <c r="I155" s="155">
        <f t="shared" si="0"/>
        <v>0</v>
      </c>
      <c r="J155" s="12" t="str" cm="1">
        <f t="array" ref="J155">IFERROR((_xlfn.IFS(E155-I155&lt;=0,0,E155-I155&lt;=0,0,E155-I155&gt;=2,2,E155-I155&lt;2,E155-I155)),"")</f>
        <v/>
      </c>
      <c r="K155" s="12" cm="1">
        <f t="array" ref="K155">_xlfn.IFS(I155=0,0,I155&gt;=0,I155+J155)</f>
        <v>0</v>
      </c>
      <c r="L155" s="12" t="str">
        <f t="shared" si="1"/>
        <v/>
      </c>
      <c r="M155" s="12" cm="1">
        <f t="array" ref="M155">_xlfn.IFS(K155=0,0,K155&gt;=0,K155+L155)</f>
        <v>0</v>
      </c>
      <c r="N155" s="157" t="str">
        <f t="shared" si="23"/>
        <v/>
      </c>
      <c r="O155" s="157" t="str">
        <f t="shared" si="2"/>
        <v/>
      </c>
      <c r="P155" s="10"/>
      <c r="Q155" s="17" t="str">
        <f t="shared" si="30"/>
        <v/>
      </c>
      <c r="R155" s="12">
        <f t="shared" si="24"/>
        <v>0</v>
      </c>
      <c r="S155" s="193" t="str">
        <f t="shared" si="25"/>
        <v/>
      </c>
      <c r="U155" s="183"/>
      <c r="V155" s="183"/>
      <c r="X155" s="200"/>
      <c r="Y155" s="210"/>
      <c r="Z155" s="181" t="str">
        <f t="shared" si="26"/>
        <v/>
      </c>
      <c r="AA155" s="155" t="str">
        <f t="shared" si="27"/>
        <v/>
      </c>
      <c r="AB155" s="14"/>
      <c r="AC155" s="206"/>
      <c r="AD155" s="187"/>
      <c r="AE155" s="189"/>
      <c r="AF155" s="199" t="str">
        <f t="shared" si="28"/>
        <v/>
      </c>
      <c r="AG155" s="199" t="str">
        <f t="shared" si="29"/>
        <v/>
      </c>
      <c r="AH155" s="217"/>
    </row>
    <row r="156" spans="1:34" hidden="1" outlineLevel="1" x14ac:dyDescent="0.3">
      <c r="A156" s="19"/>
      <c r="B156" s="9"/>
      <c r="C156" s="9"/>
      <c r="D156" s="190" t="str">
        <f>IF(ISERROR(VLOOKUP(C156,KPIs!$F$91:$G$94,2,FALSE)),"",(VLOOKUP(C156,KPIs!$F$91:$G$94,2,FALSE)))</f>
        <v/>
      </c>
      <c r="E156" s="191" t="str">
        <f>IF(ISERROR(VLOOKUP(C156,KPIs!$H$91:$I$94,2,FALSE)),"",(VLOOKUP(C156,KPIs!$H$91:$I$94,2,FALSE)))</f>
        <v/>
      </c>
      <c r="F156" s="14"/>
      <c r="G156" s="10"/>
      <c r="H156" s="10"/>
      <c r="I156" s="155">
        <f t="shared" si="0"/>
        <v>0</v>
      </c>
      <c r="J156" s="12" t="str" cm="1">
        <f t="array" ref="J156">IFERROR((_xlfn.IFS(E156-I156&lt;=0,0,E156-I156&lt;=0,0,E156-I156&gt;=2,2,E156-I156&lt;2,E156-I156)),"")</f>
        <v/>
      </c>
      <c r="K156" s="12" cm="1">
        <f t="array" ref="K156">_xlfn.IFS(I156=0,0,I156&gt;=0,I156+J156)</f>
        <v>0</v>
      </c>
      <c r="L156" s="12" t="str">
        <f t="shared" si="1"/>
        <v/>
      </c>
      <c r="M156" s="12" cm="1">
        <f t="array" ref="M156">_xlfn.IFS(K156=0,0,K156&gt;=0,K156+L156)</f>
        <v>0</v>
      </c>
      <c r="N156" s="157" t="str">
        <f t="shared" si="23"/>
        <v/>
      </c>
      <c r="O156" s="157" t="str">
        <f t="shared" si="2"/>
        <v/>
      </c>
      <c r="P156" s="10"/>
      <c r="Q156" s="17" t="str">
        <f t="shared" si="30"/>
        <v/>
      </c>
      <c r="R156" s="12">
        <f t="shared" si="24"/>
        <v>0</v>
      </c>
      <c r="S156" s="193" t="str">
        <f t="shared" si="25"/>
        <v/>
      </c>
      <c r="U156" s="183"/>
      <c r="V156" s="183"/>
      <c r="X156" s="200"/>
      <c r="Y156" s="210"/>
      <c r="Z156" s="181" t="str">
        <f t="shared" si="26"/>
        <v/>
      </c>
      <c r="AA156" s="155" t="str">
        <f t="shared" si="27"/>
        <v/>
      </c>
      <c r="AB156" s="14"/>
      <c r="AC156" s="206"/>
      <c r="AD156" s="187"/>
      <c r="AE156" s="188"/>
      <c r="AF156" s="199" t="str">
        <f t="shared" si="28"/>
        <v/>
      </c>
      <c r="AG156" s="199" t="str">
        <f t="shared" si="29"/>
        <v/>
      </c>
      <c r="AH156" s="217"/>
    </row>
    <row r="157" spans="1:34" hidden="1" outlineLevel="1" x14ac:dyDescent="0.3">
      <c r="A157" s="19"/>
      <c r="B157" s="9"/>
      <c r="C157" s="9"/>
      <c r="D157" s="190" t="str">
        <f>IF(ISERROR(VLOOKUP(C157,KPIs!$F$91:$G$94,2,FALSE)),"",(VLOOKUP(C157,KPIs!$F$91:$G$94,2,FALSE)))</f>
        <v/>
      </c>
      <c r="E157" s="191" t="str">
        <f>IF(ISERROR(VLOOKUP(C157,KPIs!$H$91:$I$94,2,FALSE)),"",(VLOOKUP(C157,KPIs!$H$91:$I$94,2,FALSE)))</f>
        <v/>
      </c>
      <c r="F157" s="14"/>
      <c r="G157" s="10"/>
      <c r="H157" s="10"/>
      <c r="I157" s="155">
        <f t="shared" si="0"/>
        <v>0</v>
      </c>
      <c r="J157" s="12" t="str" cm="1">
        <f t="array" ref="J157">IFERROR((_xlfn.IFS(E157-I157&lt;=0,0,E157-I157&lt;=0,0,E157-I157&gt;=2,2,E157-I157&lt;2,E157-I157)),"")</f>
        <v/>
      </c>
      <c r="K157" s="12" cm="1">
        <f t="array" ref="K157">_xlfn.IFS(I157=0,0,I157&gt;=0,I157+J157)</f>
        <v>0</v>
      </c>
      <c r="L157" s="12" t="str">
        <f t="shared" si="1"/>
        <v/>
      </c>
      <c r="M157" s="12" cm="1">
        <f t="array" ref="M157">_xlfn.IFS(K157=0,0,K157&gt;=0,K157+L157)</f>
        <v>0</v>
      </c>
      <c r="N157" s="157" t="str">
        <f t="shared" si="23"/>
        <v/>
      </c>
      <c r="O157" s="157" t="str">
        <f t="shared" si="2"/>
        <v/>
      </c>
      <c r="P157" s="10"/>
      <c r="Q157" s="17" t="str">
        <f t="shared" si="30"/>
        <v/>
      </c>
      <c r="R157" s="12">
        <f t="shared" si="24"/>
        <v>0</v>
      </c>
      <c r="S157" s="193" t="str">
        <f t="shared" si="25"/>
        <v/>
      </c>
      <c r="U157" s="183"/>
      <c r="V157" s="183"/>
      <c r="X157" s="200"/>
      <c r="Y157" s="210"/>
      <c r="Z157" s="181" t="str">
        <f t="shared" si="26"/>
        <v/>
      </c>
      <c r="AA157" s="155" t="str">
        <f t="shared" si="27"/>
        <v/>
      </c>
      <c r="AB157" s="14"/>
      <c r="AC157" s="206"/>
      <c r="AD157" s="187"/>
      <c r="AE157" s="189"/>
      <c r="AF157" s="199" t="str">
        <f t="shared" si="28"/>
        <v/>
      </c>
      <c r="AG157" s="199" t="str">
        <f t="shared" si="29"/>
        <v/>
      </c>
      <c r="AH157" s="217"/>
    </row>
    <row r="158" spans="1:34" hidden="1" outlineLevel="1" x14ac:dyDescent="0.3">
      <c r="A158" s="19"/>
      <c r="B158" s="9"/>
      <c r="C158" s="9"/>
      <c r="D158" s="190" t="str">
        <f>IF(ISERROR(VLOOKUP(C158,KPIs!$F$91:$G$94,2,FALSE)),"",(VLOOKUP(C158,KPIs!$F$91:$G$94,2,FALSE)))</f>
        <v/>
      </c>
      <c r="E158" s="191" t="str">
        <f>IF(ISERROR(VLOOKUP(C158,KPIs!$H$91:$I$94,2,FALSE)),"",(VLOOKUP(C158,KPIs!$H$91:$I$94,2,FALSE)))</f>
        <v/>
      </c>
      <c r="F158" s="14"/>
      <c r="G158" s="10"/>
      <c r="H158" s="10"/>
      <c r="I158" s="155">
        <f t="shared" si="0"/>
        <v>0</v>
      </c>
      <c r="J158" s="12" t="str" cm="1">
        <f t="array" ref="J158">IFERROR((_xlfn.IFS(E158-I158&lt;=0,0,E158-I158&lt;=0,0,E158-I158&gt;=2,2,E158-I158&lt;2,E158-I158)),"")</f>
        <v/>
      </c>
      <c r="K158" s="12" cm="1">
        <f t="array" ref="K158">_xlfn.IFS(I158=0,0,I158&gt;=0,I158+J158)</f>
        <v>0</v>
      </c>
      <c r="L158" s="12" t="str">
        <f t="shared" si="1"/>
        <v/>
      </c>
      <c r="M158" s="12" cm="1">
        <f t="array" ref="M158">_xlfn.IFS(K158=0,0,K158&gt;=0,K158+L158)</f>
        <v>0</v>
      </c>
      <c r="N158" s="157" t="str">
        <f t="shared" si="23"/>
        <v/>
      </c>
      <c r="O158" s="157" t="str">
        <f t="shared" si="2"/>
        <v/>
      </c>
      <c r="P158" s="10"/>
      <c r="Q158" s="17" t="str">
        <f t="shared" si="30"/>
        <v/>
      </c>
      <c r="R158" s="12">
        <f t="shared" si="24"/>
        <v>0</v>
      </c>
      <c r="S158" s="193" t="str">
        <f t="shared" si="25"/>
        <v/>
      </c>
      <c r="U158" s="183"/>
      <c r="V158" s="183"/>
      <c r="X158" s="200"/>
      <c r="Y158" s="210"/>
      <c r="Z158" s="181" t="str">
        <f t="shared" si="26"/>
        <v/>
      </c>
      <c r="AA158" s="155" t="str">
        <f t="shared" si="27"/>
        <v/>
      </c>
      <c r="AB158" s="14"/>
      <c r="AC158" s="206"/>
      <c r="AD158" s="187"/>
      <c r="AE158" s="188"/>
      <c r="AF158" s="199" t="str">
        <f t="shared" si="28"/>
        <v/>
      </c>
      <c r="AG158" s="199" t="str">
        <f t="shared" si="29"/>
        <v/>
      </c>
      <c r="AH158" s="217"/>
    </row>
    <row r="159" spans="1:34" hidden="1" outlineLevel="1" x14ac:dyDescent="0.3">
      <c r="A159" s="19"/>
      <c r="B159" s="9"/>
      <c r="C159" s="9"/>
      <c r="D159" s="190" t="str">
        <f>IF(ISERROR(VLOOKUP(C159,KPIs!$F$91:$G$94,2,FALSE)),"",(VLOOKUP(C159,KPIs!$F$91:$G$94,2,FALSE)))</f>
        <v/>
      </c>
      <c r="E159" s="191" t="str">
        <f>IF(ISERROR(VLOOKUP(C159,KPIs!$H$91:$I$94,2,FALSE)),"",(VLOOKUP(C159,KPIs!$H$91:$I$94,2,FALSE)))</f>
        <v/>
      </c>
      <c r="F159" s="14"/>
      <c r="G159" s="10"/>
      <c r="H159" s="10"/>
      <c r="I159" s="155">
        <f t="shared" si="0"/>
        <v>0</v>
      </c>
      <c r="J159" s="12" t="str" cm="1">
        <f t="array" ref="J159">IFERROR((_xlfn.IFS(E159-I159&lt;=0,0,E159-I159&lt;=0,0,E159-I159&gt;=2,2,E159-I159&lt;2,E159-I159)),"")</f>
        <v/>
      </c>
      <c r="K159" s="12" cm="1">
        <f t="array" ref="K159">_xlfn.IFS(I159=0,0,I159&gt;=0,I159+J159)</f>
        <v>0</v>
      </c>
      <c r="L159" s="12" t="str">
        <f t="shared" si="1"/>
        <v/>
      </c>
      <c r="M159" s="12" cm="1">
        <f t="array" ref="M159">_xlfn.IFS(K159=0,0,K159&gt;=0,K159+L159)</f>
        <v>0</v>
      </c>
      <c r="N159" s="157" t="str">
        <f t="shared" si="23"/>
        <v/>
      </c>
      <c r="O159" s="157" t="str">
        <f t="shared" si="2"/>
        <v/>
      </c>
      <c r="P159" s="10"/>
      <c r="Q159" s="17" t="str">
        <f t="shared" si="30"/>
        <v/>
      </c>
      <c r="R159" s="12">
        <f t="shared" si="24"/>
        <v>0</v>
      </c>
      <c r="S159" s="193" t="str">
        <f t="shared" si="25"/>
        <v/>
      </c>
      <c r="U159" s="183"/>
      <c r="V159" s="183"/>
      <c r="X159" s="200"/>
      <c r="Y159" s="210"/>
      <c r="Z159" s="181" t="str">
        <f t="shared" si="26"/>
        <v/>
      </c>
      <c r="AA159" s="155" t="str">
        <f t="shared" si="27"/>
        <v/>
      </c>
      <c r="AB159" s="14"/>
      <c r="AC159" s="206"/>
      <c r="AD159" s="187"/>
      <c r="AE159" s="189"/>
      <c r="AF159" s="199" t="str">
        <f t="shared" si="28"/>
        <v/>
      </c>
      <c r="AG159" s="199" t="str">
        <f t="shared" si="29"/>
        <v/>
      </c>
      <c r="AH159" s="217"/>
    </row>
    <row r="160" spans="1:34" hidden="1" outlineLevel="1" x14ac:dyDescent="0.3">
      <c r="A160" s="19"/>
      <c r="B160" s="9"/>
      <c r="C160" s="9"/>
      <c r="D160" s="190" t="str">
        <f>IF(ISERROR(VLOOKUP(C160,KPIs!$F$91:$G$94,2,FALSE)),"",(VLOOKUP(C160,KPIs!$F$91:$G$94,2,FALSE)))</f>
        <v/>
      </c>
      <c r="E160" s="191" t="str">
        <f>IF(ISERROR(VLOOKUP(C160,KPIs!$H$91:$I$94,2,FALSE)),"",(VLOOKUP(C160,KPIs!$H$91:$I$94,2,FALSE)))</f>
        <v/>
      </c>
      <c r="F160" s="14"/>
      <c r="G160" s="10"/>
      <c r="H160" s="10"/>
      <c r="I160" s="155">
        <f t="shared" si="0"/>
        <v>0</v>
      </c>
      <c r="J160" s="12" t="str" cm="1">
        <f t="array" ref="J160">IFERROR((_xlfn.IFS(E160-I160&lt;=0,0,E160-I160&lt;=0,0,E160-I160&gt;=2,2,E160-I160&lt;2,E160-I160)),"")</f>
        <v/>
      </c>
      <c r="K160" s="12" cm="1">
        <f t="array" ref="K160">_xlfn.IFS(I160=0,0,I160&gt;=0,I160+J160)</f>
        <v>0</v>
      </c>
      <c r="L160" s="12" t="str">
        <f t="shared" si="1"/>
        <v/>
      </c>
      <c r="M160" s="12" cm="1">
        <f t="array" ref="M160">_xlfn.IFS(K160=0,0,K160&gt;=0,K160+L160)</f>
        <v>0</v>
      </c>
      <c r="N160" s="157" t="str">
        <f t="shared" si="23"/>
        <v/>
      </c>
      <c r="O160" s="157" t="str">
        <f t="shared" si="2"/>
        <v/>
      </c>
      <c r="P160" s="10"/>
      <c r="Q160" s="17" t="str">
        <f t="shared" si="30"/>
        <v/>
      </c>
      <c r="R160" s="12">
        <f t="shared" si="24"/>
        <v>0</v>
      </c>
      <c r="S160" s="193" t="str">
        <f t="shared" si="25"/>
        <v/>
      </c>
      <c r="U160" s="183"/>
      <c r="V160" s="183"/>
      <c r="X160" s="200"/>
      <c r="Y160" s="210"/>
      <c r="Z160" s="181" t="str">
        <f t="shared" si="26"/>
        <v/>
      </c>
      <c r="AA160" s="155" t="str">
        <f t="shared" si="27"/>
        <v/>
      </c>
      <c r="AB160" s="14"/>
      <c r="AC160" s="206"/>
      <c r="AD160" s="187"/>
      <c r="AE160" s="188"/>
      <c r="AF160" s="199" t="str">
        <f t="shared" si="28"/>
        <v/>
      </c>
      <c r="AG160" s="199" t="str">
        <f t="shared" si="29"/>
        <v/>
      </c>
      <c r="AH160" s="217"/>
    </row>
    <row r="161" spans="1:34" hidden="1" outlineLevel="1" x14ac:dyDescent="0.3">
      <c r="A161" s="19"/>
      <c r="B161" s="9"/>
      <c r="C161" s="9"/>
      <c r="D161" s="190" t="str">
        <f>IF(ISERROR(VLOOKUP(C161,KPIs!$F$91:$G$94,2,FALSE)),"",(VLOOKUP(C161,KPIs!$F$91:$G$94,2,FALSE)))</f>
        <v/>
      </c>
      <c r="E161" s="191" t="str">
        <f>IF(ISERROR(VLOOKUP(C161,KPIs!$H$91:$I$94,2,FALSE)),"",(VLOOKUP(C161,KPIs!$H$91:$I$94,2,FALSE)))</f>
        <v/>
      </c>
      <c r="F161" s="14"/>
      <c r="G161" s="10"/>
      <c r="H161" s="10"/>
      <c r="I161" s="155">
        <f t="shared" si="0"/>
        <v>0</v>
      </c>
      <c r="J161" s="12" t="str" cm="1">
        <f t="array" ref="J161">IFERROR((_xlfn.IFS(E161-I161&lt;=0,0,E161-I161&lt;=0,0,E161-I161&gt;=2,2,E161-I161&lt;2,E161-I161)),"")</f>
        <v/>
      </c>
      <c r="K161" s="12" cm="1">
        <f t="array" ref="K161">_xlfn.IFS(I161=0,0,I161&gt;=0,I161+J161)</f>
        <v>0</v>
      </c>
      <c r="L161" s="12" t="str">
        <f t="shared" si="1"/>
        <v/>
      </c>
      <c r="M161" s="12" cm="1">
        <f t="array" ref="M161">_xlfn.IFS(K161=0,0,K161&gt;=0,K161+L161)</f>
        <v>0</v>
      </c>
      <c r="N161" s="157" t="str">
        <f t="shared" si="23"/>
        <v/>
      </c>
      <c r="O161" s="157" t="str">
        <f t="shared" si="2"/>
        <v/>
      </c>
      <c r="P161" s="10"/>
      <c r="Q161" s="17" t="str">
        <f t="shared" si="30"/>
        <v/>
      </c>
      <c r="R161" s="12">
        <f t="shared" si="24"/>
        <v>0</v>
      </c>
      <c r="S161" s="193" t="str">
        <f t="shared" si="25"/>
        <v/>
      </c>
      <c r="U161" s="183"/>
      <c r="V161" s="183"/>
      <c r="X161" s="200"/>
      <c r="Y161" s="210"/>
      <c r="Z161" s="181" t="str">
        <f t="shared" si="26"/>
        <v/>
      </c>
      <c r="AA161" s="155" t="str">
        <f t="shared" si="27"/>
        <v/>
      </c>
      <c r="AB161" s="14"/>
      <c r="AC161" s="206"/>
      <c r="AD161" s="187"/>
      <c r="AE161" s="189"/>
      <c r="AF161" s="199" t="str">
        <f t="shared" si="28"/>
        <v/>
      </c>
      <c r="AG161" s="199" t="str">
        <f t="shared" si="29"/>
        <v/>
      </c>
      <c r="AH161" s="217"/>
    </row>
    <row r="162" spans="1:34" hidden="1" outlineLevel="1" x14ac:dyDescent="0.3">
      <c r="A162" s="19"/>
      <c r="B162" s="9"/>
      <c r="C162" s="9"/>
      <c r="D162" s="190" t="str">
        <f>IF(ISERROR(VLOOKUP(C162,KPIs!$F$91:$G$94,2,FALSE)),"",(VLOOKUP(C162,KPIs!$F$91:$G$94,2,FALSE)))</f>
        <v/>
      </c>
      <c r="E162" s="191" t="str">
        <f>IF(ISERROR(VLOOKUP(C162,KPIs!$H$91:$I$94,2,FALSE)),"",(VLOOKUP(C162,KPIs!$H$91:$I$94,2,FALSE)))</f>
        <v/>
      </c>
      <c r="F162" s="14"/>
      <c r="G162" s="10"/>
      <c r="H162" s="10"/>
      <c r="I162" s="155">
        <f t="shared" si="0"/>
        <v>0</v>
      </c>
      <c r="J162" s="12" t="str" cm="1">
        <f t="array" ref="J162">IFERROR((_xlfn.IFS(E162-I162&lt;=0,0,E162-I162&lt;=0,0,E162-I162&gt;=2,2,E162-I162&lt;2,E162-I162)),"")</f>
        <v/>
      </c>
      <c r="K162" s="12" cm="1">
        <f t="array" ref="K162">_xlfn.IFS(I162=0,0,I162&gt;=0,I162+J162)</f>
        <v>0</v>
      </c>
      <c r="L162" s="12" t="str">
        <f t="shared" si="1"/>
        <v/>
      </c>
      <c r="M162" s="12" cm="1">
        <f t="array" ref="M162">_xlfn.IFS(K162=0,0,K162&gt;=0,K162+L162)</f>
        <v>0</v>
      </c>
      <c r="N162" s="157" t="str">
        <f t="shared" si="23"/>
        <v/>
      </c>
      <c r="O162" s="157" t="str">
        <f t="shared" si="2"/>
        <v/>
      </c>
      <c r="P162" s="10"/>
      <c r="Q162" s="17" t="str">
        <f t="shared" si="30"/>
        <v/>
      </c>
      <c r="R162" s="12">
        <f t="shared" si="24"/>
        <v>0</v>
      </c>
      <c r="S162" s="193" t="str">
        <f t="shared" si="25"/>
        <v/>
      </c>
      <c r="U162" s="183"/>
      <c r="V162" s="183"/>
      <c r="X162" s="200"/>
      <c r="Y162" s="210"/>
      <c r="Z162" s="181" t="str">
        <f t="shared" si="26"/>
        <v/>
      </c>
      <c r="AA162" s="155" t="str">
        <f t="shared" si="27"/>
        <v/>
      </c>
      <c r="AB162" s="14"/>
      <c r="AC162" s="206"/>
      <c r="AD162" s="187"/>
      <c r="AE162" s="188"/>
      <c r="AF162" s="199" t="str">
        <f t="shared" si="28"/>
        <v/>
      </c>
      <c r="AG162" s="199" t="str">
        <f t="shared" si="29"/>
        <v/>
      </c>
      <c r="AH162" s="217"/>
    </row>
    <row r="163" spans="1:34" hidden="1" outlineLevel="1" x14ac:dyDescent="0.3">
      <c r="A163" s="19"/>
      <c r="B163" s="9"/>
      <c r="C163" s="9"/>
      <c r="D163" s="190" t="str">
        <f>IF(ISERROR(VLOOKUP(C163,KPIs!$F$91:$G$94,2,FALSE)),"",(VLOOKUP(C163,KPIs!$F$91:$G$94,2,FALSE)))</f>
        <v/>
      </c>
      <c r="E163" s="191" t="str">
        <f>IF(ISERROR(VLOOKUP(C163,KPIs!$H$91:$I$94,2,FALSE)),"",(VLOOKUP(C163,KPIs!$H$91:$I$94,2,FALSE)))</f>
        <v/>
      </c>
      <c r="F163" s="14"/>
      <c r="G163" s="10"/>
      <c r="H163" s="10"/>
      <c r="I163" s="155">
        <f t="shared" si="0"/>
        <v>0</v>
      </c>
      <c r="J163" s="12" t="str" cm="1">
        <f t="array" ref="J163">IFERROR((_xlfn.IFS(E163-I163&lt;=0,0,E163-I163&lt;=0,0,E163-I163&gt;=2,2,E163-I163&lt;2,E163-I163)),"")</f>
        <v/>
      </c>
      <c r="K163" s="12" cm="1">
        <f t="array" ref="K163">_xlfn.IFS(I163=0,0,I163&gt;=0,I163+J163)</f>
        <v>0</v>
      </c>
      <c r="L163" s="12" t="str">
        <f t="shared" si="1"/>
        <v/>
      </c>
      <c r="M163" s="12" cm="1">
        <f t="array" ref="M163">_xlfn.IFS(K163=0,0,K163&gt;=0,K163+L163)</f>
        <v>0</v>
      </c>
      <c r="N163" s="157" t="str">
        <f t="shared" si="23"/>
        <v/>
      </c>
      <c r="O163" s="157" t="str">
        <f t="shared" si="2"/>
        <v/>
      </c>
      <c r="P163" s="10"/>
      <c r="Q163" s="17" t="str">
        <f t="shared" si="30"/>
        <v/>
      </c>
      <c r="R163" s="12">
        <f t="shared" si="24"/>
        <v>0</v>
      </c>
      <c r="S163" s="193" t="str">
        <f t="shared" si="25"/>
        <v/>
      </c>
      <c r="U163" s="183"/>
      <c r="V163" s="183"/>
      <c r="X163" s="200"/>
      <c r="Y163" s="210"/>
      <c r="Z163" s="181" t="str">
        <f t="shared" si="26"/>
        <v/>
      </c>
      <c r="AA163" s="155" t="str">
        <f t="shared" si="27"/>
        <v/>
      </c>
      <c r="AB163" s="14"/>
      <c r="AC163" s="206"/>
      <c r="AD163" s="187"/>
      <c r="AE163" s="189"/>
      <c r="AF163" s="199" t="str">
        <f t="shared" si="28"/>
        <v/>
      </c>
      <c r="AG163" s="199" t="str">
        <f t="shared" si="29"/>
        <v/>
      </c>
      <c r="AH163" s="217"/>
    </row>
    <row r="164" spans="1:34" hidden="1" outlineLevel="1" x14ac:dyDescent="0.3">
      <c r="A164" s="19"/>
      <c r="B164" s="9"/>
      <c r="C164" s="9"/>
      <c r="D164" s="190" t="str">
        <f>IF(ISERROR(VLOOKUP(C164,KPIs!$F$91:$G$94,2,FALSE)),"",(VLOOKUP(C164,KPIs!$F$91:$G$94,2,FALSE)))</f>
        <v/>
      </c>
      <c r="E164" s="191" t="str">
        <f>IF(ISERROR(VLOOKUP(C164,KPIs!$H$91:$I$94,2,FALSE)),"",(VLOOKUP(C164,KPIs!$H$91:$I$94,2,FALSE)))</f>
        <v/>
      </c>
      <c r="F164" s="14"/>
      <c r="G164" s="10"/>
      <c r="H164" s="10"/>
      <c r="I164" s="155">
        <f t="shared" si="0"/>
        <v>0</v>
      </c>
      <c r="J164" s="12" t="str" cm="1">
        <f t="array" ref="J164">IFERROR((_xlfn.IFS(E164-I164&lt;=0,0,E164-I164&lt;=0,0,E164-I164&gt;=2,2,E164-I164&lt;2,E164-I164)),"")</f>
        <v/>
      </c>
      <c r="K164" s="12" cm="1">
        <f t="array" ref="K164">_xlfn.IFS(I164=0,0,I164&gt;=0,I164+J164)</f>
        <v>0</v>
      </c>
      <c r="L164" s="12" t="str">
        <f t="shared" si="1"/>
        <v/>
      </c>
      <c r="M164" s="12" cm="1">
        <f t="array" ref="M164">_xlfn.IFS(K164=0,0,K164&gt;=0,K164+L164)</f>
        <v>0</v>
      </c>
      <c r="N164" s="157" t="str">
        <f t="shared" si="23"/>
        <v/>
      </c>
      <c r="O164" s="157" t="str">
        <f t="shared" si="2"/>
        <v/>
      </c>
      <c r="P164" s="10"/>
      <c r="Q164" s="17" t="str">
        <f t="shared" si="30"/>
        <v/>
      </c>
      <c r="R164" s="12">
        <f t="shared" si="24"/>
        <v>0</v>
      </c>
      <c r="S164" s="193" t="str">
        <f t="shared" si="25"/>
        <v/>
      </c>
      <c r="U164" s="183"/>
      <c r="V164" s="183"/>
      <c r="X164" s="200"/>
      <c r="Y164" s="210"/>
      <c r="Z164" s="181" t="str">
        <f t="shared" si="26"/>
        <v/>
      </c>
      <c r="AA164" s="155" t="str">
        <f t="shared" si="27"/>
        <v/>
      </c>
      <c r="AB164" s="14"/>
      <c r="AC164" s="206"/>
      <c r="AD164" s="187"/>
      <c r="AE164" s="188"/>
      <c r="AF164" s="199" t="str">
        <f t="shared" si="28"/>
        <v/>
      </c>
      <c r="AG164" s="199" t="str">
        <f t="shared" si="29"/>
        <v/>
      </c>
      <c r="AH164" s="217"/>
    </row>
    <row r="165" spans="1:34" hidden="1" outlineLevel="1" x14ac:dyDescent="0.3">
      <c r="A165" s="19"/>
      <c r="B165" s="9"/>
      <c r="C165" s="9"/>
      <c r="D165" s="190" t="str">
        <f>IF(ISERROR(VLOOKUP(C165,KPIs!$F$91:$G$94,2,FALSE)),"",(VLOOKUP(C165,KPIs!$F$91:$G$94,2,FALSE)))</f>
        <v/>
      </c>
      <c r="E165" s="191" t="str">
        <f>IF(ISERROR(VLOOKUP(C165,KPIs!$H$91:$I$94,2,FALSE)),"",(VLOOKUP(C165,KPIs!$H$91:$I$94,2,FALSE)))</f>
        <v/>
      </c>
      <c r="F165" s="14"/>
      <c r="G165" s="10"/>
      <c r="H165" s="10"/>
      <c r="I165" s="155">
        <f t="shared" si="0"/>
        <v>0</v>
      </c>
      <c r="J165" s="12" t="str" cm="1">
        <f t="array" ref="J165">IFERROR((_xlfn.IFS(E165-I165&lt;=0,0,E165-I165&lt;=0,0,E165-I165&gt;=2,2,E165-I165&lt;2,E165-I165)),"")</f>
        <v/>
      </c>
      <c r="K165" s="12" cm="1">
        <f t="array" ref="K165">_xlfn.IFS(I165=0,0,I165&gt;=0,I165+J165)</f>
        <v>0</v>
      </c>
      <c r="L165" s="12" t="str">
        <f t="shared" si="1"/>
        <v/>
      </c>
      <c r="M165" s="12" cm="1">
        <f t="array" ref="M165">_xlfn.IFS(K165=0,0,K165&gt;=0,K165+L165)</f>
        <v>0</v>
      </c>
      <c r="N165" s="157" t="str">
        <f t="shared" si="23"/>
        <v/>
      </c>
      <c r="O165" s="157" t="str">
        <f t="shared" si="2"/>
        <v/>
      </c>
      <c r="P165" s="10"/>
      <c r="Q165" s="17" t="str">
        <f t="shared" si="30"/>
        <v/>
      </c>
      <c r="R165" s="12">
        <f t="shared" si="24"/>
        <v>0</v>
      </c>
      <c r="S165" s="193" t="str">
        <f t="shared" si="25"/>
        <v/>
      </c>
      <c r="U165" s="183"/>
      <c r="V165" s="183"/>
      <c r="X165" s="200"/>
      <c r="Y165" s="210"/>
      <c r="Z165" s="181" t="str">
        <f t="shared" si="26"/>
        <v/>
      </c>
      <c r="AA165" s="155" t="str">
        <f t="shared" si="27"/>
        <v/>
      </c>
      <c r="AB165" s="14"/>
      <c r="AC165" s="206"/>
      <c r="AD165" s="187"/>
      <c r="AE165" s="189"/>
      <c r="AF165" s="199" t="str">
        <f t="shared" si="28"/>
        <v/>
      </c>
      <c r="AG165" s="199" t="str">
        <f t="shared" si="29"/>
        <v/>
      </c>
      <c r="AH165" s="217"/>
    </row>
    <row r="166" spans="1:34" hidden="1" outlineLevel="1" x14ac:dyDescent="0.3">
      <c r="A166" s="19"/>
      <c r="B166" s="9"/>
      <c r="C166" s="9"/>
      <c r="D166" s="190" t="str">
        <f>IF(ISERROR(VLOOKUP(C166,KPIs!$F$91:$G$94,2,FALSE)),"",(VLOOKUP(C166,KPIs!$F$91:$G$94,2,FALSE)))</f>
        <v/>
      </c>
      <c r="E166" s="191" t="str">
        <f>IF(ISERROR(VLOOKUP(C166,KPIs!$H$91:$I$94,2,FALSE)),"",(VLOOKUP(C166,KPIs!$H$91:$I$94,2,FALSE)))</f>
        <v/>
      </c>
      <c r="F166" s="14"/>
      <c r="G166" s="10"/>
      <c r="H166" s="10"/>
      <c r="I166" s="155">
        <f t="shared" si="0"/>
        <v>0</v>
      </c>
      <c r="J166" s="12" t="str" cm="1">
        <f t="array" ref="J166">IFERROR((_xlfn.IFS(E166-I166&lt;=0,0,E166-I166&lt;=0,0,E166-I166&gt;=2,2,E166-I166&lt;2,E166-I166)),"")</f>
        <v/>
      </c>
      <c r="K166" s="12" cm="1">
        <f t="array" ref="K166">_xlfn.IFS(I166=0,0,I166&gt;=0,I166+J166)</f>
        <v>0</v>
      </c>
      <c r="L166" s="12" t="str">
        <f t="shared" si="1"/>
        <v/>
      </c>
      <c r="M166" s="12" cm="1">
        <f t="array" ref="M166">_xlfn.IFS(K166=0,0,K166&gt;=0,K166+L166)</f>
        <v>0</v>
      </c>
      <c r="N166" s="157" t="str">
        <f t="shared" si="23"/>
        <v/>
      </c>
      <c r="O166" s="157" t="str">
        <f t="shared" si="2"/>
        <v/>
      </c>
      <c r="P166" s="10"/>
      <c r="Q166" s="17" t="str">
        <f t="shared" si="30"/>
        <v/>
      </c>
      <c r="R166" s="12">
        <f t="shared" si="24"/>
        <v>0</v>
      </c>
      <c r="S166" s="193" t="str">
        <f t="shared" si="25"/>
        <v/>
      </c>
      <c r="U166" s="183"/>
      <c r="V166" s="183"/>
      <c r="X166" s="200"/>
      <c r="Y166" s="210"/>
      <c r="Z166" s="181" t="str">
        <f t="shared" si="26"/>
        <v/>
      </c>
      <c r="AA166" s="155" t="str">
        <f t="shared" si="27"/>
        <v/>
      </c>
      <c r="AB166" s="14"/>
      <c r="AC166" s="206"/>
      <c r="AD166" s="187"/>
      <c r="AE166" s="188"/>
      <c r="AF166" s="199" t="str">
        <f t="shared" si="28"/>
        <v/>
      </c>
      <c r="AG166" s="199" t="str">
        <f t="shared" si="29"/>
        <v/>
      </c>
      <c r="AH166" s="217"/>
    </row>
    <row r="167" spans="1:34" hidden="1" outlineLevel="1" x14ac:dyDescent="0.3">
      <c r="A167" s="19"/>
      <c r="B167" s="9"/>
      <c r="C167" s="9"/>
      <c r="D167" s="190" t="str">
        <f>IF(ISERROR(VLOOKUP(C167,KPIs!$F$91:$G$94,2,FALSE)),"",(VLOOKUP(C167,KPIs!$F$91:$G$94,2,FALSE)))</f>
        <v/>
      </c>
      <c r="E167" s="191" t="str">
        <f>IF(ISERROR(VLOOKUP(C167,KPIs!$H$91:$I$94,2,FALSE)),"",(VLOOKUP(C167,KPIs!$H$91:$I$94,2,FALSE)))</f>
        <v/>
      </c>
      <c r="F167" s="14"/>
      <c r="G167" s="10"/>
      <c r="H167" s="10"/>
      <c r="I167" s="155">
        <f t="shared" si="0"/>
        <v>0</v>
      </c>
      <c r="J167" s="12" t="str" cm="1">
        <f t="array" ref="J167">IFERROR((_xlfn.IFS(E167-I167&lt;=0,0,E167-I167&lt;=0,0,E167-I167&gt;=2,2,E167-I167&lt;2,E167-I167)),"")</f>
        <v/>
      </c>
      <c r="K167" s="12" cm="1">
        <f t="array" ref="K167">_xlfn.IFS(I167=0,0,I167&gt;=0,I167+J167)</f>
        <v>0</v>
      </c>
      <c r="L167" s="12" t="str">
        <f t="shared" si="1"/>
        <v/>
      </c>
      <c r="M167" s="12" cm="1">
        <f t="array" ref="M167">_xlfn.IFS(K167=0,0,K167&gt;=0,K167+L167)</f>
        <v>0</v>
      </c>
      <c r="N167" s="157" t="str">
        <f t="shared" si="23"/>
        <v/>
      </c>
      <c r="O167" s="157" t="str">
        <f t="shared" si="2"/>
        <v/>
      </c>
      <c r="P167" s="10"/>
      <c r="Q167" s="17" t="str">
        <f t="shared" si="30"/>
        <v/>
      </c>
      <c r="R167" s="12">
        <f t="shared" si="24"/>
        <v>0</v>
      </c>
      <c r="S167" s="193" t="str">
        <f t="shared" si="25"/>
        <v/>
      </c>
      <c r="U167" s="183"/>
      <c r="V167" s="183"/>
      <c r="X167" s="200"/>
      <c r="Y167" s="210"/>
      <c r="Z167" s="181" t="str">
        <f t="shared" si="26"/>
        <v/>
      </c>
      <c r="AA167" s="155" t="str">
        <f t="shared" si="27"/>
        <v/>
      </c>
      <c r="AB167" s="14"/>
      <c r="AC167" s="206"/>
      <c r="AD167" s="187"/>
      <c r="AE167" s="189"/>
      <c r="AF167" s="199" t="str">
        <f t="shared" si="28"/>
        <v/>
      </c>
      <c r="AG167" s="199" t="str">
        <f t="shared" si="29"/>
        <v/>
      </c>
      <c r="AH167" s="217"/>
    </row>
    <row r="168" spans="1:34" hidden="1" outlineLevel="1" x14ac:dyDescent="0.3">
      <c r="A168" s="19"/>
      <c r="B168" s="9"/>
      <c r="C168" s="9"/>
      <c r="D168" s="190" t="str">
        <f>IF(ISERROR(VLOOKUP(C168,KPIs!$F$91:$G$94,2,FALSE)),"",(VLOOKUP(C168,KPIs!$F$91:$G$94,2,FALSE)))</f>
        <v/>
      </c>
      <c r="E168" s="191" t="str">
        <f>IF(ISERROR(VLOOKUP(C168,KPIs!$H$91:$I$94,2,FALSE)),"",(VLOOKUP(C168,KPIs!$H$91:$I$94,2,FALSE)))</f>
        <v/>
      </c>
      <c r="F168" s="14"/>
      <c r="G168" s="10"/>
      <c r="H168" s="10"/>
      <c r="I168" s="155">
        <f t="shared" si="0"/>
        <v>0</v>
      </c>
      <c r="J168" s="12" t="str" cm="1">
        <f t="array" ref="J168">IFERROR((_xlfn.IFS(E168-I168&lt;=0,0,E168-I168&lt;=0,0,E168-I168&gt;=2,2,E168-I168&lt;2,E168-I168)),"")</f>
        <v/>
      </c>
      <c r="K168" s="12" cm="1">
        <f t="array" ref="K168">_xlfn.IFS(I168=0,0,I168&gt;=0,I168+J168)</f>
        <v>0</v>
      </c>
      <c r="L168" s="12" t="str">
        <f t="shared" si="1"/>
        <v/>
      </c>
      <c r="M168" s="12" cm="1">
        <f t="array" ref="M168">_xlfn.IFS(K168=0,0,K168&gt;=0,K168+L168)</f>
        <v>0</v>
      </c>
      <c r="N168" s="157" t="str">
        <f t="shared" si="23"/>
        <v/>
      </c>
      <c r="O168" s="157" t="str">
        <f t="shared" si="2"/>
        <v/>
      </c>
      <c r="P168" s="10"/>
      <c r="Q168" s="17" t="str">
        <f t="shared" si="30"/>
        <v/>
      </c>
      <c r="R168" s="12">
        <f t="shared" si="24"/>
        <v>0</v>
      </c>
      <c r="S168" s="193" t="str">
        <f t="shared" si="25"/>
        <v/>
      </c>
      <c r="U168" s="183"/>
      <c r="V168" s="183"/>
      <c r="X168" s="200"/>
      <c r="Y168" s="210"/>
      <c r="Z168" s="181" t="str">
        <f t="shared" si="26"/>
        <v/>
      </c>
      <c r="AA168" s="155" t="str">
        <f t="shared" si="27"/>
        <v/>
      </c>
      <c r="AB168" s="14"/>
      <c r="AC168" s="206"/>
      <c r="AD168" s="187"/>
      <c r="AE168" s="188"/>
      <c r="AF168" s="199" t="str">
        <f t="shared" si="28"/>
        <v/>
      </c>
      <c r="AG168" s="199" t="str">
        <f t="shared" si="29"/>
        <v/>
      </c>
      <c r="AH168" s="217"/>
    </row>
    <row r="169" spans="1:34" hidden="1" outlineLevel="1" x14ac:dyDescent="0.3">
      <c r="A169" s="19"/>
      <c r="B169" s="9"/>
      <c r="C169" s="9"/>
      <c r="D169" s="190" t="str">
        <f>IF(ISERROR(VLOOKUP(C169,KPIs!$F$91:$G$94,2,FALSE)),"",(VLOOKUP(C169,KPIs!$F$91:$G$94,2,FALSE)))</f>
        <v/>
      </c>
      <c r="E169" s="191" t="str">
        <f>IF(ISERROR(VLOOKUP(C169,KPIs!$H$91:$I$94,2,FALSE)),"",(VLOOKUP(C169,KPIs!$H$91:$I$94,2,FALSE)))</f>
        <v/>
      </c>
      <c r="F169" s="14"/>
      <c r="G169" s="10"/>
      <c r="H169" s="10"/>
      <c r="I169" s="155">
        <f t="shared" si="0"/>
        <v>0</v>
      </c>
      <c r="J169" s="12" t="str" cm="1">
        <f t="array" ref="J169">IFERROR((_xlfn.IFS(E169-I169&lt;=0,0,E169-I169&lt;=0,0,E169-I169&gt;=2,2,E169-I169&lt;2,E169-I169)),"")</f>
        <v/>
      </c>
      <c r="K169" s="12" cm="1">
        <f t="array" ref="K169">_xlfn.IFS(I169=0,0,I169&gt;=0,I169+J169)</f>
        <v>0</v>
      </c>
      <c r="L169" s="12" t="str">
        <f t="shared" si="1"/>
        <v/>
      </c>
      <c r="M169" s="12" cm="1">
        <f t="array" ref="M169">_xlfn.IFS(K169=0,0,K169&gt;=0,K169+L169)</f>
        <v>0</v>
      </c>
      <c r="N169" s="157" t="str">
        <f t="shared" si="23"/>
        <v/>
      </c>
      <c r="O169" s="157" t="str">
        <f t="shared" si="2"/>
        <v/>
      </c>
      <c r="P169" s="10"/>
      <c r="Q169" s="17" t="str">
        <f t="shared" si="30"/>
        <v/>
      </c>
      <c r="R169" s="12">
        <f t="shared" si="24"/>
        <v>0</v>
      </c>
      <c r="S169" s="193" t="str">
        <f t="shared" si="25"/>
        <v/>
      </c>
      <c r="U169" s="183"/>
      <c r="V169" s="183"/>
      <c r="X169" s="200"/>
      <c r="Y169" s="210"/>
      <c r="Z169" s="181" t="str">
        <f t="shared" si="26"/>
        <v/>
      </c>
      <c r="AA169" s="155" t="str">
        <f t="shared" si="27"/>
        <v/>
      </c>
      <c r="AB169" s="14"/>
      <c r="AC169" s="206"/>
      <c r="AD169" s="187"/>
      <c r="AE169" s="189"/>
      <c r="AF169" s="199" t="str">
        <f t="shared" si="28"/>
        <v/>
      </c>
      <c r="AG169" s="199" t="str">
        <f t="shared" si="29"/>
        <v/>
      </c>
      <c r="AH169" s="217"/>
    </row>
    <row r="170" spans="1:34" hidden="1" outlineLevel="1" x14ac:dyDescent="0.3">
      <c r="A170" s="19"/>
      <c r="B170" s="9"/>
      <c r="C170" s="9"/>
      <c r="D170" s="190" t="str">
        <f>IF(ISERROR(VLOOKUP(C170,KPIs!$F$91:$G$94,2,FALSE)),"",(VLOOKUP(C170,KPIs!$F$91:$G$94,2,FALSE)))</f>
        <v/>
      </c>
      <c r="E170" s="191" t="str">
        <f>IF(ISERROR(VLOOKUP(C170,KPIs!$H$91:$I$94,2,FALSE)),"",(VLOOKUP(C170,KPIs!$H$91:$I$94,2,FALSE)))</f>
        <v/>
      </c>
      <c r="F170" s="14"/>
      <c r="G170" s="10"/>
      <c r="H170" s="10"/>
      <c r="I170" s="155">
        <f t="shared" si="0"/>
        <v>0</v>
      </c>
      <c r="J170" s="12" t="str" cm="1">
        <f t="array" ref="J170">IFERROR((_xlfn.IFS(E170-I170&lt;=0,0,E170-I170&lt;=0,0,E170-I170&gt;=2,2,E170-I170&lt;2,E170-I170)),"")</f>
        <v/>
      </c>
      <c r="K170" s="12" cm="1">
        <f t="array" ref="K170">_xlfn.IFS(I170=0,0,I170&gt;=0,I170+J170)</f>
        <v>0</v>
      </c>
      <c r="L170" s="12" t="str">
        <f t="shared" si="1"/>
        <v/>
      </c>
      <c r="M170" s="12" cm="1">
        <f t="array" ref="M170">_xlfn.IFS(K170=0,0,K170&gt;=0,K170+L170)</f>
        <v>0</v>
      </c>
      <c r="N170" s="157" t="str">
        <f t="shared" si="23"/>
        <v/>
      </c>
      <c r="O170" s="157" t="str">
        <f t="shared" si="2"/>
        <v/>
      </c>
      <c r="P170" s="10"/>
      <c r="Q170" s="17" t="str">
        <f t="shared" si="30"/>
        <v/>
      </c>
      <c r="R170" s="12">
        <f t="shared" si="24"/>
        <v>0</v>
      </c>
      <c r="S170" s="193" t="str">
        <f t="shared" si="25"/>
        <v/>
      </c>
      <c r="U170" s="183"/>
      <c r="V170" s="183"/>
      <c r="X170" s="200"/>
      <c r="Y170" s="210"/>
      <c r="Z170" s="181" t="str">
        <f t="shared" si="26"/>
        <v/>
      </c>
      <c r="AA170" s="155" t="str">
        <f t="shared" si="27"/>
        <v/>
      </c>
      <c r="AB170" s="14"/>
      <c r="AC170" s="206"/>
      <c r="AD170" s="187"/>
      <c r="AE170" s="188"/>
      <c r="AF170" s="199" t="str">
        <f t="shared" si="28"/>
        <v/>
      </c>
      <c r="AG170" s="199" t="str">
        <f t="shared" si="29"/>
        <v/>
      </c>
      <c r="AH170" s="217"/>
    </row>
    <row r="171" spans="1:34" hidden="1" outlineLevel="1" x14ac:dyDescent="0.3">
      <c r="A171" s="19"/>
      <c r="B171" s="9"/>
      <c r="C171" s="9"/>
      <c r="D171" s="190" t="str">
        <f>IF(ISERROR(VLOOKUP(C171,KPIs!$F$91:$G$94,2,FALSE)),"",(VLOOKUP(C171,KPIs!$F$91:$G$94,2,FALSE)))</f>
        <v/>
      </c>
      <c r="E171" s="191" t="str">
        <f>IF(ISERROR(VLOOKUP(C171,KPIs!$H$91:$I$94,2,FALSE)),"",(VLOOKUP(C171,KPIs!$H$91:$I$94,2,FALSE)))</f>
        <v/>
      </c>
      <c r="F171" s="14"/>
      <c r="G171" s="10"/>
      <c r="H171" s="10"/>
      <c r="I171" s="155">
        <f t="shared" si="0"/>
        <v>0</v>
      </c>
      <c r="J171" s="12" t="str" cm="1">
        <f t="array" ref="J171">IFERROR((_xlfn.IFS(E171-I171&lt;=0,0,E171-I171&lt;=0,0,E171-I171&gt;=2,2,E171-I171&lt;2,E171-I171)),"")</f>
        <v/>
      </c>
      <c r="K171" s="12" cm="1">
        <f t="array" ref="K171">_xlfn.IFS(I171=0,0,I171&gt;=0,I171+J171)</f>
        <v>0</v>
      </c>
      <c r="L171" s="12" t="str">
        <f t="shared" si="1"/>
        <v/>
      </c>
      <c r="M171" s="12" cm="1">
        <f t="array" ref="M171">_xlfn.IFS(K171=0,0,K171&gt;=0,K171+L171)</f>
        <v>0</v>
      </c>
      <c r="N171" s="157" t="str">
        <f t="shared" si="23"/>
        <v/>
      </c>
      <c r="O171" s="157" t="str">
        <f t="shared" si="2"/>
        <v/>
      </c>
      <c r="P171" s="10"/>
      <c r="Q171" s="17" t="str">
        <f t="shared" si="30"/>
        <v/>
      </c>
      <c r="R171" s="12">
        <f t="shared" si="24"/>
        <v>0</v>
      </c>
      <c r="S171" s="193" t="str">
        <f t="shared" si="25"/>
        <v/>
      </c>
      <c r="U171" s="183"/>
      <c r="V171" s="183"/>
      <c r="X171" s="200"/>
      <c r="Y171" s="210"/>
      <c r="Z171" s="181" t="str">
        <f t="shared" si="26"/>
        <v/>
      </c>
      <c r="AA171" s="155" t="str">
        <f t="shared" si="27"/>
        <v/>
      </c>
      <c r="AB171" s="14"/>
      <c r="AC171" s="206"/>
      <c r="AD171" s="187"/>
      <c r="AE171" s="189"/>
      <c r="AF171" s="199" t="str">
        <f t="shared" si="28"/>
        <v/>
      </c>
      <c r="AG171" s="199" t="str">
        <f t="shared" si="29"/>
        <v/>
      </c>
      <c r="AH171" s="217"/>
    </row>
    <row r="172" spans="1:34" hidden="1" outlineLevel="1" x14ac:dyDescent="0.3">
      <c r="A172" s="19"/>
      <c r="B172" s="9"/>
      <c r="C172" s="9"/>
      <c r="D172" s="190" t="str">
        <f>IF(ISERROR(VLOOKUP(C172,KPIs!$F$91:$G$94,2,FALSE)),"",(VLOOKUP(C172,KPIs!$F$91:$G$94,2,FALSE)))</f>
        <v/>
      </c>
      <c r="E172" s="191" t="str">
        <f>IF(ISERROR(VLOOKUP(C172,KPIs!$H$91:$I$94,2,FALSE)),"",(VLOOKUP(C172,KPIs!$H$91:$I$94,2,FALSE)))</f>
        <v/>
      </c>
      <c r="F172" s="14"/>
      <c r="G172" s="10"/>
      <c r="H172" s="10"/>
      <c r="I172" s="155">
        <f t="shared" si="0"/>
        <v>0</v>
      </c>
      <c r="J172" s="12" t="str" cm="1">
        <f t="array" ref="J172">IFERROR((_xlfn.IFS(E172-I172&lt;=0,0,E172-I172&lt;=0,0,E172-I172&gt;=2,2,E172-I172&lt;2,E172-I172)),"")</f>
        <v/>
      </c>
      <c r="K172" s="12" cm="1">
        <f t="array" ref="K172">_xlfn.IFS(I172=0,0,I172&gt;=0,I172+J172)</f>
        <v>0</v>
      </c>
      <c r="L172" s="12" t="str">
        <f t="shared" si="1"/>
        <v/>
      </c>
      <c r="M172" s="12" cm="1">
        <f t="array" ref="M172">_xlfn.IFS(K172=0,0,K172&gt;=0,K172+L172)</f>
        <v>0</v>
      </c>
      <c r="N172" s="157" t="str">
        <f t="shared" si="23"/>
        <v/>
      </c>
      <c r="O172" s="157" t="str">
        <f t="shared" si="2"/>
        <v/>
      </c>
      <c r="P172" s="10"/>
      <c r="Q172" s="17" t="str">
        <f t="shared" si="30"/>
        <v/>
      </c>
      <c r="R172" s="12">
        <f t="shared" si="24"/>
        <v>0</v>
      </c>
      <c r="S172" s="193" t="str">
        <f t="shared" si="25"/>
        <v/>
      </c>
      <c r="U172" s="183"/>
      <c r="V172" s="183"/>
      <c r="X172" s="200"/>
      <c r="Y172" s="210"/>
      <c r="Z172" s="181" t="str">
        <f t="shared" si="26"/>
        <v/>
      </c>
      <c r="AA172" s="155" t="str">
        <f t="shared" si="27"/>
        <v/>
      </c>
      <c r="AB172" s="14"/>
      <c r="AC172" s="206"/>
      <c r="AD172" s="187"/>
      <c r="AE172" s="188"/>
      <c r="AF172" s="199" t="str">
        <f t="shared" si="28"/>
        <v/>
      </c>
      <c r="AG172" s="199" t="str">
        <f t="shared" si="29"/>
        <v/>
      </c>
      <c r="AH172" s="217"/>
    </row>
    <row r="173" spans="1:34" hidden="1" outlineLevel="1" x14ac:dyDescent="0.3">
      <c r="A173" s="19"/>
      <c r="B173" s="9"/>
      <c r="C173" s="9"/>
      <c r="D173" s="190" t="str">
        <f>IF(ISERROR(VLOOKUP(C173,KPIs!$F$91:$G$94,2,FALSE)),"",(VLOOKUP(C173,KPIs!$F$91:$G$94,2,FALSE)))</f>
        <v/>
      </c>
      <c r="E173" s="191" t="str">
        <f>IF(ISERROR(VLOOKUP(C173,KPIs!$H$91:$I$94,2,FALSE)),"",(VLOOKUP(C173,KPIs!$H$91:$I$94,2,FALSE)))</f>
        <v/>
      </c>
      <c r="F173" s="14"/>
      <c r="G173" s="10"/>
      <c r="H173" s="10"/>
      <c r="I173" s="155">
        <f t="shared" si="0"/>
        <v>0</v>
      </c>
      <c r="J173" s="12" t="str" cm="1">
        <f t="array" ref="J173">IFERROR((_xlfn.IFS(E173-I173&lt;=0,0,E173-I173&lt;=0,0,E173-I173&gt;=2,2,E173-I173&lt;2,E173-I173)),"")</f>
        <v/>
      </c>
      <c r="K173" s="12" cm="1">
        <f t="array" ref="K173">_xlfn.IFS(I173=0,0,I173&gt;=0,I173+J173)</f>
        <v>0</v>
      </c>
      <c r="L173" s="12" t="str">
        <f t="shared" si="1"/>
        <v/>
      </c>
      <c r="M173" s="12" cm="1">
        <f t="array" ref="M173">_xlfn.IFS(K173=0,0,K173&gt;=0,K173+L173)</f>
        <v>0</v>
      </c>
      <c r="N173" s="157" t="str">
        <f t="shared" si="23"/>
        <v/>
      </c>
      <c r="O173" s="157" t="str">
        <f t="shared" si="2"/>
        <v/>
      </c>
      <c r="P173" s="10"/>
      <c r="Q173" s="17" t="str">
        <f t="shared" si="30"/>
        <v/>
      </c>
      <c r="R173" s="12">
        <f t="shared" si="24"/>
        <v>0</v>
      </c>
      <c r="S173" s="193" t="str">
        <f t="shared" si="25"/>
        <v/>
      </c>
      <c r="U173" s="183"/>
      <c r="V173" s="183"/>
      <c r="X173" s="200"/>
      <c r="Y173" s="210"/>
      <c r="Z173" s="181" t="str">
        <f t="shared" si="26"/>
        <v/>
      </c>
      <c r="AA173" s="155" t="str">
        <f t="shared" si="27"/>
        <v/>
      </c>
      <c r="AB173" s="14"/>
      <c r="AC173" s="206"/>
      <c r="AD173" s="187"/>
      <c r="AE173" s="189"/>
      <c r="AF173" s="199" t="str">
        <f t="shared" si="28"/>
        <v/>
      </c>
      <c r="AG173" s="199" t="str">
        <f t="shared" si="29"/>
        <v/>
      </c>
      <c r="AH173" s="217"/>
    </row>
    <row r="174" spans="1:34" hidden="1" outlineLevel="1" x14ac:dyDescent="0.3">
      <c r="A174" s="19"/>
      <c r="B174" s="9"/>
      <c r="C174" s="9"/>
      <c r="D174" s="153" t="str">
        <f>IF(ISERROR(VLOOKUP(C174,KPIs!$F$91:$G$94,2,FALSE)),"",(VLOOKUP(C174,KPIs!$F$91:$G$94,2,FALSE)))</f>
        <v/>
      </c>
      <c r="E174" s="153" t="str">
        <f>IF(ISERROR(VLOOKUP(C174,KPIs!$H$91:$I$94,2,FALSE)),"",(VLOOKUP(C174,KPIs!$H$91:$I$94,2,FALSE)))</f>
        <v/>
      </c>
      <c r="F174" s="14"/>
      <c r="G174" s="10"/>
      <c r="H174" s="10"/>
      <c r="I174" s="155">
        <f t="shared" si="0"/>
        <v>0</v>
      </c>
      <c r="J174" s="12" t="str" cm="1">
        <f t="array" ref="J174">IFERROR((_xlfn.IFS(E174-I174&lt;=0,0,E174-I174&lt;=0,0,E174-I174&gt;=2,2,E174-I174&lt;2,E174-I174)),"")</f>
        <v/>
      </c>
      <c r="K174" s="12" cm="1">
        <f t="array" ref="K174">_xlfn.IFS(I174=0,0,I174&gt;=0,I174+J174)</f>
        <v>0</v>
      </c>
      <c r="L174" s="12" t="str">
        <f t="shared" si="1"/>
        <v/>
      </c>
      <c r="M174" s="12" cm="1">
        <f t="array" ref="M174">_xlfn.IFS(K174=0,0,K174&gt;=0,K174+L174)</f>
        <v>0</v>
      </c>
      <c r="N174" s="157" t="str">
        <f t="shared" si="23"/>
        <v/>
      </c>
      <c r="O174" s="157" t="str">
        <f t="shared" si="2"/>
        <v/>
      </c>
      <c r="P174" s="10"/>
      <c r="Q174" s="17" t="str">
        <f t="shared" si="4"/>
        <v/>
      </c>
      <c r="R174" s="12">
        <f t="shared" si="24"/>
        <v>0</v>
      </c>
      <c r="S174" s="193" t="str">
        <f t="shared" si="25"/>
        <v/>
      </c>
      <c r="U174" s="183" t="str">
        <f>IFERROR(Table1[[#This Row],[2024 Total Wage Increase + Wage Floor ]]+Z174,"")</f>
        <v/>
      </c>
      <c r="V174" s="183">
        <f>IFERROR(Table1[[#This Row],[Mandatory Benefits]]+AC174,"")</f>
        <v>0</v>
      </c>
      <c r="X174" s="200"/>
      <c r="Y174" s="210"/>
      <c r="Z174" s="181" t="str">
        <f t="shared" si="26"/>
        <v/>
      </c>
      <c r="AA174" s="155" t="str">
        <f t="shared" si="27"/>
        <v/>
      </c>
      <c r="AB174" s="14"/>
      <c r="AC174" s="206"/>
      <c r="AD174" s="187" t="str">
        <f t="shared" ref="AD174:AD412" si="31">IFERROR(AC174/(AB174),"")</f>
        <v/>
      </c>
      <c r="AE174" s="188" t="str">
        <f t="shared" ref="AE174:AE412" si="32">IF(AD174="","",IF(AC174&gt;17.5%,"Benefits should not be more than 17.5% ",""))</f>
        <v/>
      </c>
      <c r="AF174" s="199" t="str">
        <f t="shared" si="28"/>
        <v/>
      </c>
      <c r="AG174" s="199" t="str">
        <f t="shared" si="29"/>
        <v/>
      </c>
      <c r="AH174" s="217"/>
    </row>
    <row r="175" spans="1:34" hidden="1" outlineLevel="1" x14ac:dyDescent="0.3">
      <c r="A175" s="19"/>
      <c r="B175" s="9"/>
      <c r="C175" s="9"/>
      <c r="D175" s="153" t="str">
        <f>IF(ISERROR(VLOOKUP(C175,KPIs!$F$91:$G$94,2,FALSE)),"",(VLOOKUP(C175,KPIs!$F$91:$G$94,2,FALSE)))</f>
        <v/>
      </c>
      <c r="E175" s="153" t="str">
        <f>IF(ISERROR(VLOOKUP(C175,KPIs!$H$91:$I$94,2,FALSE)),"",(VLOOKUP(C175,KPIs!$H$91:$I$94,2,FALSE)))</f>
        <v/>
      </c>
      <c r="F175" s="14"/>
      <c r="G175" s="10"/>
      <c r="H175" s="10"/>
      <c r="I175" s="155">
        <f t="shared" si="0"/>
        <v>0</v>
      </c>
      <c r="J175" s="12" t="str" cm="1">
        <f t="array" ref="J175">IFERROR((_xlfn.IFS(E175-I175&lt;=0,0,E175-I175&lt;=0,0,E175-I175&gt;=2,2,E175-I175&lt;2,E175-I175)),"")</f>
        <v/>
      </c>
      <c r="K175" s="12" cm="1">
        <f t="array" ref="K175">_xlfn.IFS(I175=0,0,I175&gt;=0,I175+J175)</f>
        <v>0</v>
      </c>
      <c r="L175" s="12" t="str">
        <f t="shared" si="1"/>
        <v/>
      </c>
      <c r="M175" s="12" cm="1">
        <f t="array" ref="M175">_xlfn.IFS(K175=0,0,K175&gt;=0,K175+L175)</f>
        <v>0</v>
      </c>
      <c r="N175" s="157" t="str">
        <f t="shared" si="23"/>
        <v/>
      </c>
      <c r="O175" s="157" t="str">
        <f t="shared" si="2"/>
        <v/>
      </c>
      <c r="P175" s="10"/>
      <c r="Q175" s="17" t="str">
        <f t="shared" si="4"/>
        <v/>
      </c>
      <c r="R175" s="12">
        <f t="shared" si="24"/>
        <v>0</v>
      </c>
      <c r="S175" s="193" t="str">
        <f t="shared" si="25"/>
        <v/>
      </c>
      <c r="U175" s="183" t="str">
        <f>IFERROR(Table1[[#This Row],[2024 Total Wage Increase + Wage Floor ]]+Z175,"")</f>
        <v/>
      </c>
      <c r="V175" s="183">
        <f>IFERROR(Table1[[#This Row],[Mandatory Benefits]]+AC175,"")</f>
        <v>0</v>
      </c>
      <c r="X175" s="200"/>
      <c r="Y175" s="210"/>
      <c r="Z175" s="181" t="str">
        <f t="shared" si="26"/>
        <v/>
      </c>
      <c r="AA175" s="155" t="str">
        <f t="shared" si="27"/>
        <v/>
      </c>
      <c r="AB175" s="14"/>
      <c r="AC175" s="206"/>
      <c r="AD175" s="187" t="str">
        <f t="shared" si="31"/>
        <v/>
      </c>
      <c r="AE175" s="189" t="str">
        <f t="shared" si="32"/>
        <v/>
      </c>
      <c r="AF175" s="199" t="str">
        <f t="shared" si="28"/>
        <v/>
      </c>
      <c r="AG175" s="199" t="str">
        <f t="shared" si="29"/>
        <v/>
      </c>
      <c r="AH175" s="217"/>
    </row>
    <row r="176" spans="1:34" hidden="1" outlineLevel="1" x14ac:dyDescent="0.3">
      <c r="A176" s="19"/>
      <c r="B176" s="9"/>
      <c r="C176" s="9"/>
      <c r="D176" s="153" t="str">
        <f>IF(ISERROR(VLOOKUP(C176,KPIs!$F$91:$G$94,2,FALSE)),"",(VLOOKUP(C176,KPIs!$F$91:$G$94,2,FALSE)))</f>
        <v/>
      </c>
      <c r="E176" s="153" t="str">
        <f>IF(ISERROR(VLOOKUP(C176,KPIs!$H$91:$I$94,2,FALSE)),"",(VLOOKUP(C176,KPIs!$H$91:$I$94,2,FALSE)))</f>
        <v/>
      </c>
      <c r="F176" s="14"/>
      <c r="G176" s="10"/>
      <c r="H176" s="10"/>
      <c r="I176" s="155">
        <f t="shared" si="0"/>
        <v>0</v>
      </c>
      <c r="J176" s="12" t="str" cm="1">
        <f t="array" ref="J176">IFERROR((_xlfn.IFS(E176-I176&lt;=0,0,E176-I176&lt;=0,0,E176-I176&gt;=2,2,E176-I176&lt;2,E176-I176)),"")</f>
        <v/>
      </c>
      <c r="K176" s="12" cm="1">
        <f t="array" ref="K176">_xlfn.IFS(I176=0,0,I176&gt;=0,I176+J176)</f>
        <v>0</v>
      </c>
      <c r="L176" s="12" t="str">
        <f t="shared" si="1"/>
        <v/>
      </c>
      <c r="M176" s="12" cm="1">
        <f t="array" ref="M176">_xlfn.IFS(K176=0,0,K176&gt;=0,K176+L176)</f>
        <v>0</v>
      </c>
      <c r="N176" s="157" t="str">
        <f t="shared" si="23"/>
        <v/>
      </c>
      <c r="O176" s="157" t="str">
        <f t="shared" si="2"/>
        <v/>
      </c>
      <c r="P176" s="10"/>
      <c r="Q176" s="17" t="str">
        <f t="shared" si="4"/>
        <v/>
      </c>
      <c r="R176" s="12">
        <f t="shared" si="24"/>
        <v>0</v>
      </c>
      <c r="S176" s="193" t="str">
        <f t="shared" si="25"/>
        <v/>
      </c>
      <c r="U176" s="183" t="str">
        <f>IFERROR(Table1[[#This Row],[2024 Total Wage Increase + Wage Floor ]]+Z176,"")</f>
        <v/>
      </c>
      <c r="V176" s="183">
        <f>IFERROR(Table1[[#This Row],[Mandatory Benefits]]+AC176,"")</f>
        <v>0</v>
      </c>
      <c r="X176" s="200"/>
      <c r="Y176" s="210"/>
      <c r="Z176" s="181" t="str">
        <f t="shared" si="26"/>
        <v/>
      </c>
      <c r="AA176" s="155" t="str">
        <f t="shared" si="27"/>
        <v/>
      </c>
      <c r="AB176" s="14"/>
      <c r="AC176" s="206"/>
      <c r="AD176" s="187" t="str">
        <f t="shared" si="31"/>
        <v/>
      </c>
      <c r="AE176" s="188" t="str">
        <f t="shared" si="32"/>
        <v/>
      </c>
      <c r="AF176" s="199" t="str">
        <f t="shared" si="28"/>
        <v/>
      </c>
      <c r="AG176" s="199" t="str">
        <f t="shared" si="29"/>
        <v/>
      </c>
      <c r="AH176" s="217"/>
    </row>
    <row r="177" spans="1:34" hidden="1" outlineLevel="1" x14ac:dyDescent="0.3">
      <c r="A177" s="32"/>
      <c r="B177" s="33"/>
      <c r="C177" s="33"/>
      <c r="D177" s="153" t="str">
        <f>IF(ISERROR(VLOOKUP(C177,KPIs!$F$91:$G$94,2,FALSE)),"",(VLOOKUP(C177,KPIs!$F$91:$G$94,2,FALSE)))</f>
        <v/>
      </c>
      <c r="E177" s="153" t="str">
        <f>IF(ISERROR(VLOOKUP(C177,KPIs!$H$91:$I$94,2,FALSE)),"",(VLOOKUP(C177,KPIs!$H$91:$I$94,2,FALSE)))</f>
        <v/>
      </c>
      <c r="F177" s="24"/>
      <c r="G177" s="25"/>
      <c r="H177" s="25"/>
      <c r="I177" s="155">
        <f t="shared" si="0"/>
        <v>0</v>
      </c>
      <c r="J177" s="12" t="str" cm="1">
        <f t="array" ref="J177">IFERROR((_xlfn.IFS(E177-I177&lt;=0,0,E177-I177&lt;=0,0,E177-I177&gt;=2,2,E177-I177&lt;2,E177-I177)),"")</f>
        <v/>
      </c>
      <c r="K177" s="12" cm="1">
        <f t="array" ref="K177">_xlfn.IFS(I177=0,0,I177&gt;=0,I177+J177)</f>
        <v>0</v>
      </c>
      <c r="L177" s="12" t="str">
        <f t="shared" si="1"/>
        <v/>
      </c>
      <c r="M177" s="12" cm="1">
        <f t="array" ref="M177">_xlfn.IFS(K177=0,0,K177&gt;=0,K177+L177)</f>
        <v>0</v>
      </c>
      <c r="N177" s="157" t="str">
        <f t="shared" si="23"/>
        <v/>
      </c>
      <c r="O177" s="157" t="str">
        <f t="shared" si="2"/>
        <v/>
      </c>
      <c r="P177" s="34"/>
      <c r="Q177" s="26" t="str">
        <f t="shared" ref="Q177:Q467" si="33">IFERROR(P177/(O177),"")</f>
        <v/>
      </c>
      <c r="R177" s="12">
        <f t="shared" si="24"/>
        <v>0</v>
      </c>
      <c r="S177" s="193" t="str">
        <f t="shared" si="25"/>
        <v/>
      </c>
      <c r="U177" s="183" t="str">
        <f>IFERROR(Table1[[#This Row],[2024 Total Wage Increase + Wage Floor ]]+Z177,"")</f>
        <v/>
      </c>
      <c r="V177" s="183">
        <f>IFERROR(Table1[[#This Row],[Mandatory Benefits]]+AC177,"")</f>
        <v>0</v>
      </c>
      <c r="X177" s="200"/>
      <c r="Y177" s="210"/>
      <c r="Z177" s="181" t="str">
        <f t="shared" si="26"/>
        <v/>
      </c>
      <c r="AA177" s="155" t="str">
        <f t="shared" si="27"/>
        <v/>
      </c>
      <c r="AB177" s="14"/>
      <c r="AC177" s="206"/>
      <c r="AD177" s="187" t="str">
        <f t="shared" si="31"/>
        <v/>
      </c>
      <c r="AE177" s="189" t="str">
        <f t="shared" si="32"/>
        <v/>
      </c>
      <c r="AF177" s="199" t="str">
        <f t="shared" si="28"/>
        <v/>
      </c>
      <c r="AG177" s="199" t="str">
        <f t="shared" si="29"/>
        <v/>
      </c>
      <c r="AH177" s="217"/>
    </row>
    <row r="178" spans="1:34" hidden="1" outlineLevel="1" x14ac:dyDescent="0.3">
      <c r="A178" s="22"/>
      <c r="B178" s="23"/>
      <c r="C178" s="23"/>
      <c r="D178" s="153" t="str">
        <f>IF(ISERROR(VLOOKUP(C178,KPIs!$F$91:$G$94,2,FALSE)),"",(VLOOKUP(C178,KPIs!$F$91:$G$94,2,FALSE)))</f>
        <v/>
      </c>
      <c r="E178" s="153" t="str">
        <f>IF(ISERROR(VLOOKUP(C178,KPIs!$H$91:$I$94,2,FALSE)),"",(VLOOKUP(C178,KPIs!$H$91:$I$94,2,FALSE)))</f>
        <v/>
      </c>
      <c r="F178" s="24"/>
      <c r="G178" s="25"/>
      <c r="H178" s="25"/>
      <c r="I178" s="155">
        <f t="shared" si="0"/>
        <v>0</v>
      </c>
      <c r="J178" s="12" t="str" cm="1">
        <f t="array" ref="J178">IFERROR((_xlfn.IFS(E178-I178&lt;=0,0,E178-I178&lt;=0,0,E178-I178&gt;=2,2,E178-I178&lt;2,E178-I178)),"")</f>
        <v/>
      </c>
      <c r="K178" s="12" cm="1">
        <f t="array" ref="K178">_xlfn.IFS(I178=0,0,I178&gt;=0,I178+J178)</f>
        <v>0</v>
      </c>
      <c r="L178" s="12" t="str">
        <f t="shared" si="1"/>
        <v/>
      </c>
      <c r="M178" s="12" cm="1">
        <f t="array" ref="M178">_xlfn.IFS(K178=0,0,K178&gt;=0,K178+L178)</f>
        <v>0</v>
      </c>
      <c r="N178" s="157" t="str">
        <f t="shared" si="23"/>
        <v/>
      </c>
      <c r="O178" s="157" t="str">
        <f t="shared" si="2"/>
        <v/>
      </c>
      <c r="P178" s="25"/>
      <c r="Q178" s="26" t="str">
        <f t="shared" si="33"/>
        <v/>
      </c>
      <c r="R178" s="12">
        <f t="shared" si="24"/>
        <v>0</v>
      </c>
      <c r="S178" s="193" t="str">
        <f t="shared" si="25"/>
        <v/>
      </c>
      <c r="U178" s="183" t="str">
        <f>IFERROR(Table1[[#This Row],[2024 Total Wage Increase + Wage Floor ]]+Z178,"")</f>
        <v/>
      </c>
      <c r="V178" s="183">
        <f>IFERROR(Table1[[#This Row],[Mandatory Benefits]]+AC178,"")</f>
        <v>0</v>
      </c>
      <c r="X178" s="200"/>
      <c r="Y178" s="210"/>
      <c r="Z178" s="181" t="str">
        <f t="shared" si="26"/>
        <v/>
      </c>
      <c r="AA178" s="155" t="str">
        <f t="shared" si="27"/>
        <v/>
      </c>
      <c r="AB178" s="14"/>
      <c r="AC178" s="206"/>
      <c r="AD178" s="187" t="str">
        <f t="shared" si="31"/>
        <v/>
      </c>
      <c r="AE178" s="188" t="str">
        <f t="shared" si="32"/>
        <v/>
      </c>
      <c r="AF178" s="199" t="str">
        <f t="shared" si="28"/>
        <v/>
      </c>
      <c r="AG178" s="199" t="str">
        <f t="shared" si="29"/>
        <v/>
      </c>
      <c r="AH178" s="217"/>
    </row>
    <row r="179" spans="1:34" hidden="1" outlineLevel="1" x14ac:dyDescent="0.3">
      <c r="A179" s="22"/>
      <c r="B179" s="23"/>
      <c r="C179" s="23"/>
      <c r="D179" s="153" t="str">
        <f>IF(ISERROR(VLOOKUP(C179,KPIs!$F$91:$G$94,2,FALSE)),"",(VLOOKUP(C179,KPIs!$F$91:$G$94,2,FALSE)))</f>
        <v/>
      </c>
      <c r="E179" s="153" t="str">
        <f>IF(ISERROR(VLOOKUP(C179,KPIs!$H$91:$I$94,2,FALSE)),"",(VLOOKUP(C179,KPIs!$H$91:$I$94,2,FALSE)))</f>
        <v/>
      </c>
      <c r="F179" s="24"/>
      <c r="G179" s="25"/>
      <c r="H179" s="25"/>
      <c r="I179" s="155">
        <f t="shared" si="0"/>
        <v>0</v>
      </c>
      <c r="J179" s="12" t="str" cm="1">
        <f t="array" ref="J179">IFERROR((_xlfn.IFS(E179-I179&lt;=0,0,E179-I179&lt;=0,0,E179-I179&gt;=2,2,E179-I179&lt;2,E179-I179)),"")</f>
        <v/>
      </c>
      <c r="K179" s="12" cm="1">
        <f t="array" ref="K179">_xlfn.IFS(I179=0,0,I179&gt;=0,I179+J179)</f>
        <v>0</v>
      </c>
      <c r="L179" s="12" t="str">
        <f t="shared" si="1"/>
        <v/>
      </c>
      <c r="M179" s="12" cm="1">
        <f t="array" ref="M179">_xlfn.IFS(K179=0,0,K179&gt;=0,K179+L179)</f>
        <v>0</v>
      </c>
      <c r="N179" s="157" t="str">
        <f t="shared" si="23"/>
        <v/>
      </c>
      <c r="O179" s="157" t="str">
        <f t="shared" si="2"/>
        <v/>
      </c>
      <c r="P179" s="25"/>
      <c r="Q179" s="26" t="str">
        <f t="shared" si="33"/>
        <v/>
      </c>
      <c r="R179" s="12">
        <f t="shared" si="24"/>
        <v>0</v>
      </c>
      <c r="S179" s="193" t="str">
        <f t="shared" si="25"/>
        <v/>
      </c>
      <c r="U179" s="183" t="str">
        <f>IFERROR(Table1[[#This Row],[2024 Total Wage Increase + Wage Floor ]]+Z179,"")</f>
        <v/>
      </c>
      <c r="V179" s="183">
        <f>IFERROR(Table1[[#This Row],[Mandatory Benefits]]+AC179,"")</f>
        <v>0</v>
      </c>
      <c r="X179" s="200"/>
      <c r="Y179" s="210"/>
      <c r="Z179" s="181" t="str">
        <f t="shared" si="26"/>
        <v/>
      </c>
      <c r="AA179" s="155" t="str">
        <f t="shared" si="27"/>
        <v/>
      </c>
      <c r="AB179" s="14"/>
      <c r="AC179" s="206"/>
      <c r="AD179" s="187" t="str">
        <f t="shared" si="31"/>
        <v/>
      </c>
      <c r="AE179" s="189" t="str">
        <f t="shared" si="32"/>
        <v/>
      </c>
      <c r="AF179" s="199" t="str">
        <f t="shared" si="28"/>
        <v/>
      </c>
      <c r="AG179" s="199" t="str">
        <f t="shared" si="29"/>
        <v/>
      </c>
      <c r="AH179" s="217"/>
    </row>
    <row r="180" spans="1:34" hidden="1" outlineLevel="1" x14ac:dyDescent="0.3">
      <c r="A180" s="22"/>
      <c r="B180" s="23"/>
      <c r="C180" s="23"/>
      <c r="D180" s="153" t="str">
        <f>IF(ISERROR(VLOOKUP(C180,KPIs!$F$91:$G$94,2,FALSE)),"",(VLOOKUP(C180,KPIs!$F$91:$G$94,2,FALSE)))</f>
        <v/>
      </c>
      <c r="E180" s="153" t="str">
        <f>IF(ISERROR(VLOOKUP(C180,KPIs!$H$91:$I$94,2,FALSE)),"",(VLOOKUP(C180,KPIs!$H$91:$I$94,2,FALSE)))</f>
        <v/>
      </c>
      <c r="F180" s="24"/>
      <c r="G180" s="25"/>
      <c r="H180" s="25"/>
      <c r="I180" s="155">
        <f t="shared" si="0"/>
        <v>0</v>
      </c>
      <c r="J180" s="12" t="str" cm="1">
        <f t="array" ref="J180">IFERROR((_xlfn.IFS(E180-I180&lt;=0,0,E180-I180&lt;=0,0,E180-I180&gt;=2,2,E180-I180&lt;2,E180-I180)),"")</f>
        <v/>
      </c>
      <c r="K180" s="12" cm="1">
        <f t="array" ref="K180">_xlfn.IFS(I180=0,0,I180&gt;=0,I180+J180)</f>
        <v>0</v>
      </c>
      <c r="L180" s="12" t="str">
        <f t="shared" si="1"/>
        <v/>
      </c>
      <c r="M180" s="12" cm="1">
        <f t="array" ref="M180">_xlfn.IFS(K180=0,0,K180&gt;=0,K180+L180)</f>
        <v>0</v>
      </c>
      <c r="N180" s="157" t="str">
        <f t="shared" si="23"/>
        <v/>
      </c>
      <c r="O180" s="157" t="str">
        <f t="shared" si="2"/>
        <v/>
      </c>
      <c r="P180" s="25"/>
      <c r="Q180" s="26" t="str">
        <f t="shared" si="33"/>
        <v/>
      </c>
      <c r="R180" s="12">
        <f t="shared" si="24"/>
        <v>0</v>
      </c>
      <c r="S180" s="193" t="str">
        <f t="shared" si="25"/>
        <v/>
      </c>
      <c r="U180" s="183" t="str">
        <f>IFERROR(Table1[[#This Row],[2024 Total Wage Increase + Wage Floor ]]+Z180,"")</f>
        <v/>
      </c>
      <c r="V180" s="183">
        <f>IFERROR(Table1[[#This Row],[Mandatory Benefits]]+AC180,"")</f>
        <v>0</v>
      </c>
      <c r="X180" s="200"/>
      <c r="Y180" s="210"/>
      <c r="Z180" s="181" t="str">
        <f t="shared" si="26"/>
        <v/>
      </c>
      <c r="AA180" s="155" t="str">
        <f t="shared" si="27"/>
        <v/>
      </c>
      <c r="AB180" s="14"/>
      <c r="AC180" s="206"/>
      <c r="AD180" s="187" t="str">
        <f t="shared" si="31"/>
        <v/>
      </c>
      <c r="AE180" s="188" t="str">
        <f t="shared" si="32"/>
        <v/>
      </c>
      <c r="AF180" s="199" t="str">
        <f t="shared" si="28"/>
        <v/>
      </c>
      <c r="AG180" s="199" t="str">
        <f t="shared" si="29"/>
        <v/>
      </c>
      <c r="AH180" s="217"/>
    </row>
    <row r="181" spans="1:34" hidden="1" outlineLevel="1" x14ac:dyDescent="0.3">
      <c r="A181" s="22"/>
      <c r="B181" s="23"/>
      <c r="C181" s="23"/>
      <c r="D181" s="153" t="str">
        <f>IF(ISERROR(VLOOKUP(C181,KPIs!$F$91:$G$94,2,FALSE)),"",(VLOOKUP(C181,KPIs!$F$91:$G$94,2,FALSE)))</f>
        <v/>
      </c>
      <c r="E181" s="153" t="str">
        <f>IF(ISERROR(VLOOKUP(C181,KPIs!$H$91:$I$94,2,FALSE)),"",(VLOOKUP(C181,KPIs!$H$91:$I$94,2,FALSE)))</f>
        <v/>
      </c>
      <c r="F181" s="24"/>
      <c r="G181" s="25"/>
      <c r="H181" s="25"/>
      <c r="I181" s="155">
        <f t="shared" si="0"/>
        <v>0</v>
      </c>
      <c r="J181" s="12" t="str" cm="1">
        <f t="array" ref="J181">IFERROR((_xlfn.IFS(E181-I181&lt;=0,0,E181-I181&lt;=0,0,E181-I181&gt;=2,2,E181-I181&lt;2,E181-I181)),"")</f>
        <v/>
      </c>
      <c r="K181" s="12" cm="1">
        <f t="array" ref="K181">_xlfn.IFS(I181=0,0,I181&gt;=0,I181+J181)</f>
        <v>0</v>
      </c>
      <c r="L181" s="12" t="str">
        <f t="shared" si="1"/>
        <v/>
      </c>
      <c r="M181" s="12" cm="1">
        <f t="array" ref="M181">_xlfn.IFS(K181=0,0,K181&gt;=0,K181+L181)</f>
        <v>0</v>
      </c>
      <c r="N181" s="157" t="str">
        <f t="shared" si="23"/>
        <v/>
      </c>
      <c r="O181" s="157" t="str">
        <f t="shared" si="2"/>
        <v/>
      </c>
      <c r="P181" s="25"/>
      <c r="Q181" s="26" t="str">
        <f t="shared" si="33"/>
        <v/>
      </c>
      <c r="R181" s="12">
        <f t="shared" si="24"/>
        <v>0</v>
      </c>
      <c r="S181" s="193" t="str">
        <f t="shared" si="25"/>
        <v/>
      </c>
      <c r="U181" s="183" t="str">
        <f>IFERROR(Table1[[#This Row],[2024 Total Wage Increase + Wage Floor ]]+Z181,"")</f>
        <v/>
      </c>
      <c r="V181" s="183">
        <f>IFERROR(Table1[[#This Row],[Mandatory Benefits]]+AC181,"")</f>
        <v>0</v>
      </c>
      <c r="X181" s="200"/>
      <c r="Y181" s="210"/>
      <c r="Z181" s="181" t="str">
        <f t="shared" si="26"/>
        <v/>
      </c>
      <c r="AA181" s="155" t="str">
        <f t="shared" si="27"/>
        <v/>
      </c>
      <c r="AB181" s="14"/>
      <c r="AC181" s="206"/>
      <c r="AD181" s="187" t="str">
        <f t="shared" si="31"/>
        <v/>
      </c>
      <c r="AE181" s="189" t="str">
        <f t="shared" si="32"/>
        <v/>
      </c>
      <c r="AF181" s="199" t="str">
        <f t="shared" si="28"/>
        <v/>
      </c>
      <c r="AG181" s="199" t="str">
        <f t="shared" si="29"/>
        <v/>
      </c>
      <c r="AH181" s="217"/>
    </row>
    <row r="182" spans="1:34" hidden="1" outlineLevel="1" x14ac:dyDescent="0.3">
      <c r="A182" s="22"/>
      <c r="B182" s="23"/>
      <c r="C182" s="23"/>
      <c r="D182" s="153" t="str">
        <f>IF(ISERROR(VLOOKUP(C182,KPIs!$F$91:$G$94,2,FALSE)),"",(VLOOKUP(C182,KPIs!$F$91:$G$94,2,FALSE)))</f>
        <v/>
      </c>
      <c r="E182" s="153" t="str">
        <f>IF(ISERROR(VLOOKUP(C182,KPIs!$H$91:$I$94,2,FALSE)),"",(VLOOKUP(C182,KPIs!$H$91:$I$94,2,FALSE)))</f>
        <v/>
      </c>
      <c r="F182" s="24"/>
      <c r="G182" s="25"/>
      <c r="H182" s="25"/>
      <c r="I182" s="155">
        <f t="shared" si="0"/>
        <v>0</v>
      </c>
      <c r="J182" s="12" t="str" cm="1">
        <f t="array" ref="J182">IFERROR((_xlfn.IFS(E182-I182&lt;=0,0,E182-I182&lt;=0,0,E182-I182&gt;=2,2,E182-I182&lt;2,E182-I182)),"")</f>
        <v/>
      </c>
      <c r="K182" s="12" cm="1">
        <f t="array" ref="K182">_xlfn.IFS(I182=0,0,I182&gt;=0,I182+J182)</f>
        <v>0</v>
      </c>
      <c r="L182" s="12" t="str">
        <f t="shared" si="1"/>
        <v/>
      </c>
      <c r="M182" s="12" cm="1">
        <f t="array" ref="M182">_xlfn.IFS(K182=0,0,K182&gt;=0,K182+L182)</f>
        <v>0</v>
      </c>
      <c r="N182" s="157" t="str">
        <f t="shared" si="23"/>
        <v/>
      </c>
      <c r="O182" s="157" t="str">
        <f t="shared" si="2"/>
        <v/>
      </c>
      <c r="P182" s="25"/>
      <c r="Q182" s="26" t="str">
        <f t="shared" si="33"/>
        <v/>
      </c>
      <c r="R182" s="12">
        <f t="shared" si="24"/>
        <v>0</v>
      </c>
      <c r="S182" s="193" t="str">
        <f t="shared" si="25"/>
        <v/>
      </c>
      <c r="U182" s="183" t="str">
        <f>IFERROR(Table1[[#This Row],[2024 Total Wage Increase + Wage Floor ]]+Z182,"")</f>
        <v/>
      </c>
      <c r="V182" s="183">
        <f>IFERROR(Table1[[#This Row],[Mandatory Benefits]]+AC182,"")</f>
        <v>0</v>
      </c>
      <c r="X182" s="200"/>
      <c r="Y182" s="210"/>
      <c r="Z182" s="181" t="str">
        <f t="shared" si="26"/>
        <v/>
      </c>
      <c r="AA182" s="155" t="str">
        <f t="shared" si="27"/>
        <v/>
      </c>
      <c r="AB182" s="14"/>
      <c r="AC182" s="206"/>
      <c r="AD182" s="187" t="str">
        <f t="shared" si="31"/>
        <v/>
      </c>
      <c r="AE182" s="188" t="str">
        <f t="shared" si="32"/>
        <v/>
      </c>
      <c r="AF182" s="199" t="str">
        <f t="shared" si="28"/>
        <v/>
      </c>
      <c r="AG182" s="199" t="str">
        <f t="shared" si="29"/>
        <v/>
      </c>
      <c r="AH182" s="217"/>
    </row>
    <row r="183" spans="1:34" hidden="1" outlineLevel="1" x14ac:dyDescent="0.3">
      <c r="A183" s="22"/>
      <c r="B183" s="23"/>
      <c r="C183" s="23"/>
      <c r="D183" s="153" t="str">
        <f>IF(ISERROR(VLOOKUP(C183,KPIs!$F$91:$G$94,2,FALSE)),"",(VLOOKUP(C183,KPIs!$F$91:$G$94,2,FALSE)))</f>
        <v/>
      </c>
      <c r="E183" s="153" t="str">
        <f>IF(ISERROR(VLOOKUP(C183,KPIs!$H$91:$I$94,2,FALSE)),"",(VLOOKUP(C183,KPIs!$H$91:$I$94,2,FALSE)))</f>
        <v/>
      </c>
      <c r="F183" s="24"/>
      <c r="G183" s="25"/>
      <c r="H183" s="25"/>
      <c r="I183" s="155">
        <f t="shared" si="0"/>
        <v>0</v>
      </c>
      <c r="J183" s="12" t="str" cm="1">
        <f t="array" ref="J183">IFERROR((_xlfn.IFS(E183-I183&lt;=0,0,E183-I183&lt;=0,0,E183-I183&gt;=2,2,E183-I183&lt;2,E183-I183)),"")</f>
        <v/>
      </c>
      <c r="K183" s="12" cm="1">
        <f t="array" ref="K183">_xlfn.IFS(I183=0,0,I183&gt;=0,I183+J183)</f>
        <v>0</v>
      </c>
      <c r="L183" s="12" t="str">
        <f t="shared" si="1"/>
        <v/>
      </c>
      <c r="M183" s="12" cm="1">
        <f t="array" ref="M183">_xlfn.IFS(K183=0,0,K183&gt;=0,K183+L183)</f>
        <v>0</v>
      </c>
      <c r="N183" s="157" t="str">
        <f t="shared" si="23"/>
        <v/>
      </c>
      <c r="O183" s="157" t="str">
        <f t="shared" si="2"/>
        <v/>
      </c>
      <c r="P183" s="25"/>
      <c r="Q183" s="26" t="str">
        <f t="shared" si="33"/>
        <v/>
      </c>
      <c r="R183" s="12">
        <f t="shared" si="24"/>
        <v>0</v>
      </c>
      <c r="S183" s="193" t="str">
        <f t="shared" si="25"/>
        <v/>
      </c>
      <c r="U183" s="183" t="str">
        <f>IFERROR(Table1[[#This Row],[2024 Total Wage Increase + Wage Floor ]]+Z183,"")</f>
        <v/>
      </c>
      <c r="V183" s="183">
        <f>IFERROR(Table1[[#This Row],[Mandatory Benefits]]+AC183,"")</f>
        <v>0</v>
      </c>
      <c r="X183" s="200"/>
      <c r="Y183" s="210"/>
      <c r="Z183" s="181" t="str">
        <f t="shared" si="26"/>
        <v/>
      </c>
      <c r="AA183" s="155" t="str">
        <f t="shared" si="27"/>
        <v/>
      </c>
      <c r="AB183" s="14"/>
      <c r="AC183" s="206"/>
      <c r="AD183" s="187" t="str">
        <f t="shared" si="31"/>
        <v/>
      </c>
      <c r="AE183" s="189" t="str">
        <f t="shared" si="32"/>
        <v/>
      </c>
      <c r="AF183" s="199" t="str">
        <f t="shared" si="28"/>
        <v/>
      </c>
      <c r="AG183" s="199" t="str">
        <f t="shared" si="29"/>
        <v/>
      </c>
      <c r="AH183" s="217"/>
    </row>
    <row r="184" spans="1:34" hidden="1" outlineLevel="1" x14ac:dyDescent="0.3">
      <c r="A184" s="22"/>
      <c r="B184" s="23"/>
      <c r="C184" s="23"/>
      <c r="D184" s="153" t="str">
        <f>IF(ISERROR(VLOOKUP(C184,KPIs!$F$91:$G$94,2,FALSE)),"",(VLOOKUP(C184,KPIs!$F$91:$G$94,2,FALSE)))</f>
        <v/>
      </c>
      <c r="E184" s="153" t="str">
        <f>IF(ISERROR(VLOOKUP(C184,KPIs!$H$91:$I$94,2,FALSE)),"",(VLOOKUP(C184,KPIs!$H$91:$I$94,2,FALSE)))</f>
        <v/>
      </c>
      <c r="F184" s="24"/>
      <c r="G184" s="25"/>
      <c r="H184" s="25"/>
      <c r="I184" s="155">
        <f t="shared" si="0"/>
        <v>0</v>
      </c>
      <c r="J184" s="12" t="str" cm="1">
        <f t="array" ref="J184">IFERROR((_xlfn.IFS(E184-I184&lt;=0,0,E184-I184&lt;=0,0,E184-I184&gt;=2,2,E184-I184&lt;2,E184-I184)),"")</f>
        <v/>
      </c>
      <c r="K184" s="12" cm="1">
        <f t="array" ref="K184">_xlfn.IFS(I184=0,0,I184&gt;=0,I184+J184)</f>
        <v>0</v>
      </c>
      <c r="L184" s="12" t="str">
        <f t="shared" si="1"/>
        <v/>
      </c>
      <c r="M184" s="12" cm="1">
        <f t="array" ref="M184">_xlfn.IFS(K184=0,0,K184&gt;=0,K184+L184)</f>
        <v>0</v>
      </c>
      <c r="N184" s="157" t="str">
        <f t="shared" si="23"/>
        <v/>
      </c>
      <c r="O184" s="157" t="str">
        <f t="shared" si="2"/>
        <v/>
      </c>
      <c r="P184" s="25"/>
      <c r="Q184" s="26" t="str">
        <f t="shared" si="33"/>
        <v/>
      </c>
      <c r="R184" s="12">
        <f t="shared" si="24"/>
        <v>0</v>
      </c>
      <c r="S184" s="193" t="str">
        <f t="shared" si="25"/>
        <v/>
      </c>
      <c r="U184" s="183" t="str">
        <f>IFERROR(Table1[[#This Row],[2024 Total Wage Increase + Wage Floor ]]+Z184,"")</f>
        <v/>
      </c>
      <c r="V184" s="183">
        <f>IFERROR(Table1[[#This Row],[Mandatory Benefits]]+AC184,"")</f>
        <v>0</v>
      </c>
      <c r="X184" s="200"/>
      <c r="Y184" s="210"/>
      <c r="Z184" s="181" t="str">
        <f t="shared" si="26"/>
        <v/>
      </c>
      <c r="AA184" s="155" t="str">
        <f t="shared" si="27"/>
        <v/>
      </c>
      <c r="AB184" s="14"/>
      <c r="AC184" s="206"/>
      <c r="AD184" s="187" t="str">
        <f t="shared" si="31"/>
        <v/>
      </c>
      <c r="AE184" s="188" t="str">
        <f t="shared" si="32"/>
        <v/>
      </c>
      <c r="AF184" s="199" t="str">
        <f t="shared" si="28"/>
        <v/>
      </c>
      <c r="AG184" s="199" t="str">
        <f t="shared" si="29"/>
        <v/>
      </c>
      <c r="AH184" s="217"/>
    </row>
    <row r="185" spans="1:34" hidden="1" outlineLevel="1" x14ac:dyDescent="0.3">
      <c r="A185" s="22"/>
      <c r="B185" s="23"/>
      <c r="C185" s="23"/>
      <c r="D185" s="153" t="str">
        <f>IF(ISERROR(VLOOKUP(C185,KPIs!$F$91:$G$94,2,FALSE)),"",(VLOOKUP(C185,KPIs!$F$91:$G$94,2,FALSE)))</f>
        <v/>
      </c>
      <c r="E185" s="153" t="str">
        <f>IF(ISERROR(VLOOKUP(C185,KPIs!$H$91:$I$94,2,FALSE)),"",(VLOOKUP(C185,KPIs!$H$91:$I$94,2,FALSE)))</f>
        <v/>
      </c>
      <c r="F185" s="24"/>
      <c r="G185" s="25"/>
      <c r="H185" s="25"/>
      <c r="I185" s="155">
        <f t="shared" si="0"/>
        <v>0</v>
      </c>
      <c r="J185" s="12" t="str" cm="1">
        <f t="array" ref="J185">IFERROR((_xlfn.IFS(E185-I185&lt;=0,0,E185-I185&lt;=0,0,E185-I185&gt;=2,2,E185-I185&lt;2,E185-I185)),"")</f>
        <v/>
      </c>
      <c r="K185" s="12" cm="1">
        <f t="array" ref="K185">_xlfn.IFS(I185=0,0,I185&gt;=0,I185+J185)</f>
        <v>0</v>
      </c>
      <c r="L185" s="12" t="str">
        <f t="shared" si="1"/>
        <v/>
      </c>
      <c r="M185" s="12" cm="1">
        <f t="array" ref="M185">_xlfn.IFS(K185=0,0,K185&gt;=0,K185+L185)</f>
        <v>0</v>
      </c>
      <c r="N185" s="157" t="str">
        <f t="shared" si="23"/>
        <v/>
      </c>
      <c r="O185" s="157" t="str">
        <f t="shared" si="2"/>
        <v/>
      </c>
      <c r="P185" s="25"/>
      <c r="Q185" s="26" t="str">
        <f t="shared" si="33"/>
        <v/>
      </c>
      <c r="R185" s="12">
        <f t="shared" si="24"/>
        <v>0</v>
      </c>
      <c r="S185" s="193" t="str">
        <f t="shared" si="25"/>
        <v/>
      </c>
      <c r="U185" s="183" t="str">
        <f>IFERROR(Table1[[#This Row],[2024 Total Wage Increase + Wage Floor ]]+Z185,"")</f>
        <v/>
      </c>
      <c r="V185" s="183">
        <f>IFERROR(Table1[[#This Row],[Mandatory Benefits]]+AC185,"")</f>
        <v>0</v>
      </c>
      <c r="X185" s="200"/>
      <c r="Y185" s="210"/>
      <c r="Z185" s="181" t="str">
        <f t="shared" si="26"/>
        <v/>
      </c>
      <c r="AA185" s="155" t="str">
        <f t="shared" si="27"/>
        <v/>
      </c>
      <c r="AB185" s="14"/>
      <c r="AC185" s="206"/>
      <c r="AD185" s="187" t="str">
        <f t="shared" si="31"/>
        <v/>
      </c>
      <c r="AE185" s="189" t="str">
        <f t="shared" si="32"/>
        <v/>
      </c>
      <c r="AF185" s="199" t="str">
        <f t="shared" si="28"/>
        <v/>
      </c>
      <c r="AG185" s="199" t="str">
        <f t="shared" si="29"/>
        <v/>
      </c>
      <c r="AH185" s="217"/>
    </row>
    <row r="186" spans="1:34" hidden="1" outlineLevel="1" x14ac:dyDescent="0.3">
      <c r="A186" s="19"/>
      <c r="B186" s="9"/>
      <c r="C186" s="9"/>
      <c r="D186" s="153" t="str">
        <f>IF(ISERROR(VLOOKUP(C186,KPIs!$F$91:$G$94,2,FALSE)),"",(VLOOKUP(C186,KPIs!$F$91:$G$94,2,FALSE)))</f>
        <v/>
      </c>
      <c r="E186" s="153" t="str">
        <f>IF(ISERROR(VLOOKUP(C186,KPIs!$H$91:$I$94,2,FALSE)),"",(VLOOKUP(C186,KPIs!$H$91:$I$94,2,FALSE)))</f>
        <v/>
      </c>
      <c r="F186" s="14"/>
      <c r="G186" s="10"/>
      <c r="H186" s="10"/>
      <c r="I186" s="155">
        <f t="shared" si="0"/>
        <v>0</v>
      </c>
      <c r="J186" s="12" t="str" cm="1">
        <f t="array" ref="J186">IFERROR((_xlfn.IFS(E186-I186&lt;=0,0,E186-I186&lt;=0,0,E186-I186&gt;=2,2,E186-I186&lt;2,E186-I186)),"")</f>
        <v/>
      </c>
      <c r="K186" s="12" cm="1">
        <f t="array" ref="K186">_xlfn.IFS(I186=0,0,I186&gt;=0,I186+J186)</f>
        <v>0</v>
      </c>
      <c r="L186" s="12" t="str">
        <f t="shared" si="1"/>
        <v/>
      </c>
      <c r="M186" s="12" cm="1">
        <f t="array" ref="M186">_xlfn.IFS(K186=0,0,K186&gt;=0,K186+L186)</f>
        <v>0</v>
      </c>
      <c r="N186" s="157" t="str">
        <f t="shared" si="23"/>
        <v/>
      </c>
      <c r="O186" s="157" t="str">
        <f t="shared" si="2"/>
        <v/>
      </c>
      <c r="P186" s="10"/>
      <c r="Q186" s="17" t="str">
        <f t="shared" ref="Q186:Q362" si="34">IFERROR(P186/(O186),"")</f>
        <v/>
      </c>
      <c r="R186" s="12">
        <f t="shared" si="24"/>
        <v>0</v>
      </c>
      <c r="S186" s="193" t="str">
        <f t="shared" si="25"/>
        <v/>
      </c>
      <c r="U186" s="183" t="str">
        <f>IFERROR(Table1[[#This Row],[2024 Total Wage Increase + Wage Floor ]]+Z186,"")</f>
        <v/>
      </c>
      <c r="V186" s="183">
        <f>IFERROR(Table1[[#This Row],[Mandatory Benefits]]+AC186,"")</f>
        <v>0</v>
      </c>
      <c r="X186" s="200"/>
      <c r="Y186" s="210"/>
      <c r="Z186" s="181" t="str">
        <f t="shared" si="26"/>
        <v/>
      </c>
      <c r="AA186" s="155" t="str">
        <f t="shared" si="27"/>
        <v/>
      </c>
      <c r="AB186" s="14"/>
      <c r="AC186" s="206"/>
      <c r="AD186" s="187" t="str">
        <f t="shared" si="31"/>
        <v/>
      </c>
      <c r="AE186" s="188" t="str">
        <f t="shared" si="32"/>
        <v/>
      </c>
      <c r="AF186" s="199" t="str">
        <f t="shared" si="28"/>
        <v/>
      </c>
      <c r="AG186" s="199" t="str">
        <f t="shared" si="29"/>
        <v/>
      </c>
      <c r="AH186" s="217"/>
    </row>
    <row r="187" spans="1:34" hidden="1" outlineLevel="1" x14ac:dyDescent="0.3">
      <c r="A187" s="19"/>
      <c r="B187" s="9"/>
      <c r="C187" s="9"/>
      <c r="D187" s="153" t="str">
        <f>IF(ISERROR(VLOOKUP(C187,KPIs!$F$91:$G$94,2,FALSE)),"",(VLOOKUP(C187,KPIs!$F$91:$G$94,2,FALSE)))</f>
        <v/>
      </c>
      <c r="E187" s="153" t="str">
        <f>IF(ISERROR(VLOOKUP(C187,KPIs!$H$91:$I$94,2,FALSE)),"",(VLOOKUP(C187,KPIs!$H$91:$I$94,2,FALSE)))</f>
        <v/>
      </c>
      <c r="F187" s="14"/>
      <c r="G187" s="10"/>
      <c r="H187" s="10"/>
      <c r="I187" s="155">
        <f t="shared" si="0"/>
        <v>0</v>
      </c>
      <c r="J187" s="12" t="str" cm="1">
        <f t="array" ref="J187">IFERROR((_xlfn.IFS(E187-I187&lt;=0,0,E187-I187&lt;=0,0,E187-I187&gt;=2,2,E187-I187&lt;2,E187-I187)),"")</f>
        <v/>
      </c>
      <c r="K187" s="12" cm="1">
        <f t="array" ref="K187">_xlfn.IFS(I187=0,0,I187&gt;=0,I187+J187)</f>
        <v>0</v>
      </c>
      <c r="L187" s="12" t="str">
        <f t="shared" si="1"/>
        <v/>
      </c>
      <c r="M187" s="12" cm="1">
        <f t="array" ref="M187">_xlfn.IFS(K187=0,0,K187&gt;=0,K187+L187)</f>
        <v>0</v>
      </c>
      <c r="N187" s="157" t="str">
        <f t="shared" si="23"/>
        <v/>
      </c>
      <c r="O187" s="157" t="str">
        <f t="shared" si="2"/>
        <v/>
      </c>
      <c r="P187" s="10"/>
      <c r="Q187" s="17" t="str">
        <f t="shared" si="34"/>
        <v/>
      </c>
      <c r="R187" s="12">
        <f t="shared" si="24"/>
        <v>0</v>
      </c>
      <c r="S187" s="193" t="str">
        <f t="shared" si="25"/>
        <v/>
      </c>
      <c r="U187" s="183" t="str">
        <f>IFERROR(Table1[[#This Row],[2024 Total Wage Increase + Wage Floor ]]+Z187,"")</f>
        <v/>
      </c>
      <c r="V187" s="183">
        <f>IFERROR(Table1[[#This Row],[Mandatory Benefits]]+AC187,"")</f>
        <v>0</v>
      </c>
      <c r="X187" s="200"/>
      <c r="Y187" s="210"/>
      <c r="Z187" s="181" t="str">
        <f t="shared" si="26"/>
        <v/>
      </c>
      <c r="AA187" s="155" t="str">
        <f t="shared" si="27"/>
        <v/>
      </c>
      <c r="AB187" s="14"/>
      <c r="AC187" s="206"/>
      <c r="AD187" s="187" t="str">
        <f t="shared" si="31"/>
        <v/>
      </c>
      <c r="AE187" s="189" t="str">
        <f t="shared" si="32"/>
        <v/>
      </c>
      <c r="AF187" s="199" t="str">
        <f t="shared" si="28"/>
        <v/>
      </c>
      <c r="AG187" s="199" t="str">
        <f t="shared" si="29"/>
        <v/>
      </c>
      <c r="AH187" s="217"/>
    </row>
    <row r="188" spans="1:34" hidden="1" outlineLevel="1" x14ac:dyDescent="0.3">
      <c r="A188" s="19"/>
      <c r="B188" s="9"/>
      <c r="C188" s="9"/>
      <c r="D188" s="153" t="str">
        <f>IF(ISERROR(VLOOKUP(C188,KPIs!$F$91:$G$94,2,FALSE)),"",(VLOOKUP(C188,KPIs!$F$91:$G$94,2,FALSE)))</f>
        <v/>
      </c>
      <c r="E188" s="153" t="str">
        <f>IF(ISERROR(VLOOKUP(C188,KPIs!$H$91:$I$94,2,FALSE)),"",(VLOOKUP(C188,KPIs!$H$91:$I$94,2,FALSE)))</f>
        <v/>
      </c>
      <c r="F188" s="14"/>
      <c r="G188" s="10"/>
      <c r="H188" s="10"/>
      <c r="I188" s="155">
        <f t="shared" si="0"/>
        <v>0</v>
      </c>
      <c r="J188" s="12" t="str" cm="1">
        <f t="array" ref="J188">IFERROR((_xlfn.IFS(E188-I188&lt;=0,0,E188-I188&lt;=0,0,E188-I188&gt;=2,2,E188-I188&lt;2,E188-I188)),"")</f>
        <v/>
      </c>
      <c r="K188" s="12" cm="1">
        <f t="array" ref="K188">_xlfn.IFS(I188=0,0,I188&gt;=0,I188+J188)</f>
        <v>0</v>
      </c>
      <c r="L188" s="12" t="str">
        <f t="shared" si="1"/>
        <v/>
      </c>
      <c r="M188" s="12" cm="1">
        <f t="array" ref="M188">_xlfn.IFS(K188=0,0,K188&gt;=0,K188+L188)</f>
        <v>0</v>
      </c>
      <c r="N188" s="157" t="str">
        <f t="shared" si="23"/>
        <v/>
      </c>
      <c r="O188" s="157" t="str">
        <f t="shared" si="2"/>
        <v/>
      </c>
      <c r="P188" s="10"/>
      <c r="Q188" s="17" t="str">
        <f t="shared" si="34"/>
        <v/>
      </c>
      <c r="R188" s="12">
        <f t="shared" si="24"/>
        <v>0</v>
      </c>
      <c r="S188" s="193" t="str">
        <f t="shared" si="25"/>
        <v/>
      </c>
      <c r="U188" s="183" t="str">
        <f>IFERROR(Table1[[#This Row],[2024 Total Wage Increase + Wage Floor ]]+Z188,"")</f>
        <v/>
      </c>
      <c r="V188" s="183">
        <f>IFERROR(Table1[[#This Row],[Mandatory Benefits]]+AC188,"")</f>
        <v>0</v>
      </c>
      <c r="X188" s="200"/>
      <c r="Y188" s="210"/>
      <c r="Z188" s="181" t="str">
        <f t="shared" si="26"/>
        <v/>
      </c>
      <c r="AA188" s="155" t="str">
        <f t="shared" si="27"/>
        <v/>
      </c>
      <c r="AB188" s="14"/>
      <c r="AC188" s="206"/>
      <c r="AD188" s="187" t="str">
        <f t="shared" si="31"/>
        <v/>
      </c>
      <c r="AE188" s="188" t="str">
        <f t="shared" si="32"/>
        <v/>
      </c>
      <c r="AF188" s="199" t="str">
        <f t="shared" si="28"/>
        <v/>
      </c>
      <c r="AG188" s="199" t="str">
        <f t="shared" si="29"/>
        <v/>
      </c>
      <c r="AH188" s="217"/>
    </row>
    <row r="189" spans="1:34" hidden="1" outlineLevel="1" x14ac:dyDescent="0.3">
      <c r="A189" s="19"/>
      <c r="B189" s="9"/>
      <c r="C189" s="9"/>
      <c r="D189" s="153" t="str">
        <f>IF(ISERROR(VLOOKUP(C189,KPIs!$F$91:$G$94,2,FALSE)),"",(VLOOKUP(C189,KPIs!$F$91:$G$94,2,FALSE)))</f>
        <v/>
      </c>
      <c r="E189" s="153" t="str">
        <f>IF(ISERROR(VLOOKUP(C189,KPIs!$H$91:$I$94,2,FALSE)),"",(VLOOKUP(C189,KPIs!$H$91:$I$94,2,FALSE)))</f>
        <v/>
      </c>
      <c r="F189" s="14"/>
      <c r="G189" s="10"/>
      <c r="H189" s="10"/>
      <c r="I189" s="155">
        <f t="shared" si="0"/>
        <v>0</v>
      </c>
      <c r="J189" s="12" t="str" cm="1">
        <f t="array" ref="J189">IFERROR((_xlfn.IFS(E189-I189&lt;=0,0,E189-I189&lt;=0,0,E189-I189&gt;=2,2,E189-I189&lt;2,E189-I189)),"")</f>
        <v/>
      </c>
      <c r="K189" s="12" cm="1">
        <f t="array" ref="K189">_xlfn.IFS(I189=0,0,I189&gt;=0,I189+J189)</f>
        <v>0</v>
      </c>
      <c r="L189" s="12" t="str">
        <f t="shared" si="1"/>
        <v/>
      </c>
      <c r="M189" s="12" cm="1">
        <f t="array" ref="M189">_xlfn.IFS(K189=0,0,K189&gt;=0,K189+L189)</f>
        <v>0</v>
      </c>
      <c r="N189" s="157" t="str">
        <f t="shared" si="23"/>
        <v/>
      </c>
      <c r="O189" s="157" t="str">
        <f t="shared" si="2"/>
        <v/>
      </c>
      <c r="P189" s="10"/>
      <c r="Q189" s="17" t="str">
        <f t="shared" si="34"/>
        <v/>
      </c>
      <c r="R189" s="12">
        <f t="shared" si="24"/>
        <v>0</v>
      </c>
      <c r="S189" s="193" t="str">
        <f t="shared" si="25"/>
        <v/>
      </c>
      <c r="U189" s="183" t="str">
        <f>IFERROR(Table1[[#This Row],[2024 Total Wage Increase + Wage Floor ]]+Z189,"")</f>
        <v/>
      </c>
      <c r="V189" s="183">
        <f>IFERROR(Table1[[#This Row],[Mandatory Benefits]]+AC189,"")</f>
        <v>0</v>
      </c>
      <c r="X189" s="200"/>
      <c r="Y189" s="210"/>
      <c r="Z189" s="181" t="str">
        <f t="shared" si="26"/>
        <v/>
      </c>
      <c r="AA189" s="155" t="str">
        <f t="shared" si="27"/>
        <v/>
      </c>
      <c r="AB189" s="14"/>
      <c r="AC189" s="206"/>
      <c r="AD189" s="187" t="str">
        <f t="shared" si="31"/>
        <v/>
      </c>
      <c r="AE189" s="189" t="str">
        <f t="shared" si="32"/>
        <v/>
      </c>
      <c r="AF189" s="199" t="str">
        <f t="shared" si="28"/>
        <v/>
      </c>
      <c r="AG189" s="199" t="str">
        <f t="shared" si="29"/>
        <v/>
      </c>
      <c r="AH189" s="217"/>
    </row>
    <row r="190" spans="1:34" hidden="1" outlineLevel="1" x14ac:dyDescent="0.3">
      <c r="A190" s="19"/>
      <c r="B190" s="9"/>
      <c r="C190" s="9"/>
      <c r="D190" s="190" t="str">
        <f>IF(ISERROR(VLOOKUP(C190,KPIs!$F$91:$G$94,2,FALSE)),"",(VLOOKUP(C190,KPIs!$F$91:$G$94,2,FALSE)))</f>
        <v/>
      </c>
      <c r="E190" s="191" t="str">
        <f>IF(ISERROR(VLOOKUP(C190,KPIs!$H$91:$I$94,2,FALSE)),"",(VLOOKUP(C190,KPIs!$H$91:$I$94,2,FALSE)))</f>
        <v/>
      </c>
      <c r="F190" s="14"/>
      <c r="G190" s="10"/>
      <c r="H190" s="10"/>
      <c r="I190" s="155">
        <f t="shared" si="0"/>
        <v>0</v>
      </c>
      <c r="J190" s="12" t="str" cm="1">
        <f t="array" ref="J190">IFERROR((_xlfn.IFS(E190-I190&lt;=0,0,E190-I190&lt;=0,0,E190-I190&gt;=2,2,E190-I190&lt;2,E190-I190)),"")</f>
        <v/>
      </c>
      <c r="K190" s="12" cm="1">
        <f t="array" ref="K190">_xlfn.IFS(I190=0,0,I190&gt;=0,I190+J190)</f>
        <v>0</v>
      </c>
      <c r="L190" s="12" t="str">
        <f t="shared" si="1"/>
        <v/>
      </c>
      <c r="M190" s="12" cm="1">
        <f t="array" ref="M190">_xlfn.IFS(K190=0,0,K190&gt;=0,K190+L190)</f>
        <v>0</v>
      </c>
      <c r="N190" s="157" t="str">
        <f t="shared" si="23"/>
        <v/>
      </c>
      <c r="O190" s="157" t="str">
        <f t="shared" si="2"/>
        <v/>
      </c>
      <c r="P190" s="10"/>
      <c r="Q190" s="17" t="str">
        <f t="shared" ref="Q190:Q221" si="35">IFERROR(P190/(O190),"")</f>
        <v/>
      </c>
      <c r="R190" s="12">
        <f t="shared" si="24"/>
        <v>0</v>
      </c>
      <c r="S190" s="193" t="str">
        <f t="shared" si="25"/>
        <v/>
      </c>
      <c r="U190" s="183"/>
      <c r="V190" s="183"/>
      <c r="X190" s="200"/>
      <c r="Y190" s="210"/>
      <c r="Z190" s="181" t="str">
        <f t="shared" si="26"/>
        <v/>
      </c>
      <c r="AA190" s="155" t="str">
        <f t="shared" si="27"/>
        <v/>
      </c>
      <c r="AB190" s="14"/>
      <c r="AC190" s="206"/>
      <c r="AD190" s="187"/>
      <c r="AE190" s="188"/>
      <c r="AF190" s="199" t="str">
        <f t="shared" si="28"/>
        <v/>
      </c>
      <c r="AG190" s="199" t="str">
        <f t="shared" si="29"/>
        <v/>
      </c>
      <c r="AH190" s="217"/>
    </row>
    <row r="191" spans="1:34" hidden="1" outlineLevel="1" x14ac:dyDescent="0.3">
      <c r="A191" s="19"/>
      <c r="B191" s="9"/>
      <c r="C191" s="9"/>
      <c r="D191" s="190" t="str">
        <f>IF(ISERROR(VLOOKUP(C191,KPIs!$F$91:$G$94,2,FALSE)),"",(VLOOKUP(C191,KPIs!$F$91:$G$94,2,FALSE)))</f>
        <v/>
      </c>
      <c r="E191" s="191" t="str">
        <f>IF(ISERROR(VLOOKUP(C191,KPIs!$H$91:$I$94,2,FALSE)),"",(VLOOKUP(C191,KPIs!$H$91:$I$94,2,FALSE)))</f>
        <v/>
      </c>
      <c r="F191" s="14"/>
      <c r="G191" s="10"/>
      <c r="H191" s="10"/>
      <c r="I191" s="155">
        <f t="shared" si="0"/>
        <v>0</v>
      </c>
      <c r="J191" s="12" t="str" cm="1">
        <f t="array" ref="J191">IFERROR((_xlfn.IFS(E191-I191&lt;=0,0,E191-I191&lt;=0,0,E191-I191&gt;=2,2,E191-I191&lt;2,E191-I191)),"")</f>
        <v/>
      </c>
      <c r="K191" s="12" cm="1">
        <f t="array" ref="K191">_xlfn.IFS(I191=0,0,I191&gt;=0,I191+J191)</f>
        <v>0</v>
      </c>
      <c r="L191" s="12" t="str">
        <f t="shared" si="1"/>
        <v/>
      </c>
      <c r="M191" s="12" cm="1">
        <f t="array" ref="M191">_xlfn.IFS(K191=0,0,K191&gt;=0,K191+L191)</f>
        <v>0</v>
      </c>
      <c r="N191" s="157" t="str">
        <f t="shared" si="23"/>
        <v/>
      </c>
      <c r="O191" s="157" t="str">
        <f t="shared" si="2"/>
        <v/>
      </c>
      <c r="P191" s="10"/>
      <c r="Q191" s="17" t="str">
        <f t="shared" si="35"/>
        <v/>
      </c>
      <c r="R191" s="12">
        <f t="shared" si="24"/>
        <v>0</v>
      </c>
      <c r="S191" s="193" t="str">
        <f t="shared" si="25"/>
        <v/>
      </c>
      <c r="U191" s="183"/>
      <c r="V191" s="183"/>
      <c r="X191" s="200"/>
      <c r="Y191" s="210"/>
      <c r="Z191" s="181" t="str">
        <f t="shared" si="26"/>
        <v/>
      </c>
      <c r="AA191" s="155" t="str">
        <f t="shared" si="27"/>
        <v/>
      </c>
      <c r="AB191" s="14"/>
      <c r="AC191" s="206"/>
      <c r="AD191" s="187"/>
      <c r="AE191" s="189"/>
      <c r="AF191" s="199" t="str">
        <f t="shared" si="28"/>
        <v/>
      </c>
      <c r="AG191" s="199" t="str">
        <f t="shared" si="29"/>
        <v/>
      </c>
      <c r="AH191" s="217"/>
    </row>
    <row r="192" spans="1:34" hidden="1" outlineLevel="1" x14ac:dyDescent="0.3">
      <c r="A192" s="19"/>
      <c r="B192" s="9"/>
      <c r="C192" s="9"/>
      <c r="D192" s="190" t="str">
        <f>IF(ISERROR(VLOOKUP(C192,KPIs!$F$91:$G$94,2,FALSE)),"",(VLOOKUP(C192,KPIs!$F$91:$G$94,2,FALSE)))</f>
        <v/>
      </c>
      <c r="E192" s="191" t="str">
        <f>IF(ISERROR(VLOOKUP(C192,KPIs!$H$91:$I$94,2,FALSE)),"",(VLOOKUP(C192,KPIs!$H$91:$I$94,2,FALSE)))</f>
        <v/>
      </c>
      <c r="F192" s="14"/>
      <c r="G192" s="10"/>
      <c r="H192" s="10"/>
      <c r="I192" s="155">
        <f t="shared" si="0"/>
        <v>0</v>
      </c>
      <c r="J192" s="12" t="str" cm="1">
        <f t="array" ref="J192">IFERROR((_xlfn.IFS(E192-I192&lt;=0,0,E192-I192&lt;=0,0,E192-I192&gt;=2,2,E192-I192&lt;2,E192-I192)),"")</f>
        <v/>
      </c>
      <c r="K192" s="12" cm="1">
        <f t="array" ref="K192">_xlfn.IFS(I192=0,0,I192&gt;=0,I192+J192)</f>
        <v>0</v>
      </c>
      <c r="L192" s="12" t="str">
        <f t="shared" si="1"/>
        <v/>
      </c>
      <c r="M192" s="12" cm="1">
        <f t="array" ref="M192">_xlfn.IFS(K192=0,0,K192&gt;=0,K192+L192)</f>
        <v>0</v>
      </c>
      <c r="N192" s="157" t="str">
        <f t="shared" si="23"/>
        <v/>
      </c>
      <c r="O192" s="157" t="str">
        <f t="shared" si="2"/>
        <v/>
      </c>
      <c r="P192" s="10"/>
      <c r="Q192" s="17" t="str">
        <f t="shared" si="35"/>
        <v/>
      </c>
      <c r="R192" s="12">
        <f t="shared" si="24"/>
        <v>0</v>
      </c>
      <c r="S192" s="193" t="str">
        <f t="shared" si="25"/>
        <v/>
      </c>
      <c r="U192" s="183"/>
      <c r="V192" s="183"/>
      <c r="X192" s="200"/>
      <c r="Y192" s="210"/>
      <c r="Z192" s="181" t="str">
        <f t="shared" si="26"/>
        <v/>
      </c>
      <c r="AA192" s="155" t="str">
        <f t="shared" si="27"/>
        <v/>
      </c>
      <c r="AB192" s="14"/>
      <c r="AC192" s="206"/>
      <c r="AD192" s="187"/>
      <c r="AE192" s="188"/>
      <c r="AF192" s="199" t="str">
        <f t="shared" si="28"/>
        <v/>
      </c>
      <c r="AG192" s="199" t="str">
        <f t="shared" si="29"/>
        <v/>
      </c>
      <c r="AH192" s="217"/>
    </row>
    <row r="193" spans="1:34" hidden="1" outlineLevel="1" x14ac:dyDescent="0.3">
      <c r="A193" s="19"/>
      <c r="B193" s="9"/>
      <c r="C193" s="9"/>
      <c r="D193" s="190" t="str">
        <f>IF(ISERROR(VLOOKUP(C193,KPIs!$F$91:$G$94,2,FALSE)),"",(VLOOKUP(C193,KPIs!$F$91:$G$94,2,FALSE)))</f>
        <v/>
      </c>
      <c r="E193" s="191" t="str">
        <f>IF(ISERROR(VLOOKUP(C193,KPIs!$H$91:$I$94,2,FALSE)),"",(VLOOKUP(C193,KPIs!$H$91:$I$94,2,FALSE)))</f>
        <v/>
      </c>
      <c r="F193" s="14"/>
      <c r="G193" s="10"/>
      <c r="H193" s="10"/>
      <c r="I193" s="155">
        <f t="shared" si="0"/>
        <v>0</v>
      </c>
      <c r="J193" s="12" t="str" cm="1">
        <f t="array" ref="J193">IFERROR((_xlfn.IFS(E193-I193&lt;=0,0,E193-I193&lt;=0,0,E193-I193&gt;=2,2,E193-I193&lt;2,E193-I193)),"")</f>
        <v/>
      </c>
      <c r="K193" s="12" cm="1">
        <f t="array" ref="K193">_xlfn.IFS(I193=0,0,I193&gt;=0,I193+J193)</f>
        <v>0</v>
      </c>
      <c r="L193" s="12" t="str">
        <f t="shared" si="1"/>
        <v/>
      </c>
      <c r="M193" s="12" cm="1">
        <f t="array" ref="M193">_xlfn.IFS(K193=0,0,K193&gt;=0,K193+L193)</f>
        <v>0</v>
      </c>
      <c r="N193" s="157" t="str">
        <f t="shared" si="23"/>
        <v/>
      </c>
      <c r="O193" s="157" t="str">
        <f t="shared" si="2"/>
        <v/>
      </c>
      <c r="P193" s="10"/>
      <c r="Q193" s="17" t="str">
        <f t="shared" si="35"/>
        <v/>
      </c>
      <c r="R193" s="12">
        <f t="shared" si="24"/>
        <v>0</v>
      </c>
      <c r="S193" s="193" t="str">
        <f t="shared" si="25"/>
        <v/>
      </c>
      <c r="U193" s="183"/>
      <c r="V193" s="183"/>
      <c r="X193" s="200"/>
      <c r="Y193" s="210"/>
      <c r="Z193" s="181" t="str">
        <f t="shared" si="26"/>
        <v/>
      </c>
      <c r="AA193" s="155" t="str">
        <f t="shared" si="27"/>
        <v/>
      </c>
      <c r="AB193" s="14"/>
      <c r="AC193" s="206"/>
      <c r="AD193" s="187"/>
      <c r="AE193" s="189"/>
      <c r="AF193" s="199" t="str">
        <f t="shared" si="28"/>
        <v/>
      </c>
      <c r="AG193" s="199" t="str">
        <f t="shared" si="29"/>
        <v/>
      </c>
      <c r="AH193" s="217"/>
    </row>
    <row r="194" spans="1:34" hidden="1" outlineLevel="1" x14ac:dyDescent="0.3">
      <c r="A194" s="19"/>
      <c r="B194" s="9"/>
      <c r="C194" s="9"/>
      <c r="D194" s="190" t="str">
        <f>IF(ISERROR(VLOOKUP(C194,KPIs!$F$91:$G$94,2,FALSE)),"",(VLOOKUP(C194,KPIs!$F$91:$G$94,2,FALSE)))</f>
        <v/>
      </c>
      <c r="E194" s="191" t="str">
        <f>IF(ISERROR(VLOOKUP(C194,KPIs!$H$91:$I$94,2,FALSE)),"",(VLOOKUP(C194,KPIs!$H$91:$I$94,2,FALSE)))</f>
        <v/>
      </c>
      <c r="F194" s="14"/>
      <c r="G194" s="10"/>
      <c r="H194" s="10"/>
      <c r="I194" s="155">
        <f t="shared" si="0"/>
        <v>0</v>
      </c>
      <c r="J194" s="12" t="str" cm="1">
        <f t="array" ref="J194">IFERROR((_xlfn.IFS(E194-I194&lt;=0,0,E194-I194&lt;=0,0,E194-I194&gt;=2,2,E194-I194&lt;2,E194-I194)),"")</f>
        <v/>
      </c>
      <c r="K194" s="12" cm="1">
        <f t="array" ref="K194">_xlfn.IFS(I194=0,0,I194&gt;=0,I194+J194)</f>
        <v>0</v>
      </c>
      <c r="L194" s="12" t="str">
        <f t="shared" si="1"/>
        <v/>
      </c>
      <c r="M194" s="12" cm="1">
        <f t="array" ref="M194">_xlfn.IFS(K194=0,0,K194&gt;=0,K194+L194)</f>
        <v>0</v>
      </c>
      <c r="N194" s="157" t="str">
        <f t="shared" si="23"/>
        <v/>
      </c>
      <c r="O194" s="157" t="str">
        <f t="shared" si="2"/>
        <v/>
      </c>
      <c r="P194" s="10"/>
      <c r="Q194" s="17" t="str">
        <f t="shared" si="35"/>
        <v/>
      </c>
      <c r="R194" s="12">
        <f t="shared" si="24"/>
        <v>0</v>
      </c>
      <c r="S194" s="193" t="str">
        <f t="shared" si="25"/>
        <v/>
      </c>
      <c r="U194" s="183"/>
      <c r="V194" s="183"/>
      <c r="X194" s="200"/>
      <c r="Y194" s="210"/>
      <c r="Z194" s="181" t="str">
        <f t="shared" si="26"/>
        <v/>
      </c>
      <c r="AA194" s="155" t="str">
        <f t="shared" si="27"/>
        <v/>
      </c>
      <c r="AB194" s="14"/>
      <c r="AC194" s="206"/>
      <c r="AD194" s="187"/>
      <c r="AE194" s="188"/>
      <c r="AF194" s="199" t="str">
        <f t="shared" si="28"/>
        <v/>
      </c>
      <c r="AG194" s="199" t="str">
        <f t="shared" si="29"/>
        <v/>
      </c>
      <c r="AH194" s="217"/>
    </row>
    <row r="195" spans="1:34" hidden="1" outlineLevel="1" x14ac:dyDescent="0.3">
      <c r="A195" s="19"/>
      <c r="B195" s="9"/>
      <c r="C195" s="9"/>
      <c r="D195" s="190" t="str">
        <f>IF(ISERROR(VLOOKUP(C195,KPIs!$F$91:$G$94,2,FALSE)),"",(VLOOKUP(C195,KPIs!$F$91:$G$94,2,FALSE)))</f>
        <v/>
      </c>
      <c r="E195" s="191" t="str">
        <f>IF(ISERROR(VLOOKUP(C195,KPIs!$H$91:$I$94,2,FALSE)),"",(VLOOKUP(C195,KPIs!$H$91:$I$94,2,FALSE)))</f>
        <v/>
      </c>
      <c r="F195" s="14"/>
      <c r="G195" s="10"/>
      <c r="H195" s="10"/>
      <c r="I195" s="155">
        <f t="shared" si="0"/>
        <v>0</v>
      </c>
      <c r="J195" s="12" t="str" cm="1">
        <f t="array" ref="J195">IFERROR((_xlfn.IFS(E195-I195&lt;=0,0,E195-I195&lt;=0,0,E195-I195&gt;=2,2,E195-I195&lt;2,E195-I195)),"")</f>
        <v/>
      </c>
      <c r="K195" s="12" cm="1">
        <f t="array" ref="K195">_xlfn.IFS(I195=0,0,I195&gt;=0,I195+J195)</f>
        <v>0</v>
      </c>
      <c r="L195" s="12" t="str">
        <f t="shared" si="1"/>
        <v/>
      </c>
      <c r="M195" s="12" cm="1">
        <f t="array" ref="M195">_xlfn.IFS(K195=0,0,K195&gt;=0,K195+L195)</f>
        <v>0</v>
      </c>
      <c r="N195" s="157" t="str">
        <f t="shared" si="23"/>
        <v/>
      </c>
      <c r="O195" s="157" t="str">
        <f t="shared" si="2"/>
        <v/>
      </c>
      <c r="P195" s="10"/>
      <c r="Q195" s="17" t="str">
        <f t="shared" si="35"/>
        <v/>
      </c>
      <c r="R195" s="12">
        <f t="shared" si="24"/>
        <v>0</v>
      </c>
      <c r="S195" s="193" t="str">
        <f t="shared" si="25"/>
        <v/>
      </c>
      <c r="U195" s="183"/>
      <c r="V195" s="183"/>
      <c r="X195" s="200"/>
      <c r="Y195" s="210"/>
      <c r="Z195" s="181" t="str">
        <f t="shared" si="26"/>
        <v/>
      </c>
      <c r="AA195" s="155" t="str">
        <f t="shared" si="27"/>
        <v/>
      </c>
      <c r="AB195" s="14"/>
      <c r="AC195" s="206"/>
      <c r="AD195" s="187"/>
      <c r="AE195" s="189"/>
      <c r="AF195" s="199" t="str">
        <f t="shared" si="28"/>
        <v/>
      </c>
      <c r="AG195" s="199" t="str">
        <f t="shared" si="29"/>
        <v/>
      </c>
      <c r="AH195" s="217"/>
    </row>
    <row r="196" spans="1:34" hidden="1" outlineLevel="1" x14ac:dyDescent="0.3">
      <c r="A196" s="19"/>
      <c r="B196" s="9"/>
      <c r="C196" s="9"/>
      <c r="D196" s="190" t="str">
        <f>IF(ISERROR(VLOOKUP(C196,KPIs!$F$91:$G$94,2,FALSE)),"",(VLOOKUP(C196,KPIs!$F$91:$G$94,2,FALSE)))</f>
        <v/>
      </c>
      <c r="E196" s="191" t="str">
        <f>IF(ISERROR(VLOOKUP(C196,KPIs!$H$91:$I$94,2,FALSE)),"",(VLOOKUP(C196,KPIs!$H$91:$I$94,2,FALSE)))</f>
        <v/>
      </c>
      <c r="F196" s="14"/>
      <c r="G196" s="10"/>
      <c r="H196" s="10"/>
      <c r="I196" s="155">
        <f t="shared" si="0"/>
        <v>0</v>
      </c>
      <c r="J196" s="12" t="str" cm="1">
        <f t="array" ref="J196">IFERROR((_xlfn.IFS(E196-I196&lt;=0,0,E196-I196&lt;=0,0,E196-I196&gt;=2,2,E196-I196&lt;2,E196-I196)),"")</f>
        <v/>
      </c>
      <c r="K196" s="12" cm="1">
        <f t="array" ref="K196">_xlfn.IFS(I196=0,0,I196&gt;=0,I196+J196)</f>
        <v>0</v>
      </c>
      <c r="L196" s="12" t="str">
        <f t="shared" si="1"/>
        <v/>
      </c>
      <c r="M196" s="12" cm="1">
        <f t="array" ref="M196">_xlfn.IFS(K196=0,0,K196&gt;=0,K196+L196)</f>
        <v>0</v>
      </c>
      <c r="N196" s="157" t="str">
        <f t="shared" si="23"/>
        <v/>
      </c>
      <c r="O196" s="157" t="str">
        <f t="shared" si="2"/>
        <v/>
      </c>
      <c r="P196" s="10"/>
      <c r="Q196" s="17" t="str">
        <f t="shared" si="35"/>
        <v/>
      </c>
      <c r="R196" s="12">
        <f t="shared" si="24"/>
        <v>0</v>
      </c>
      <c r="S196" s="193" t="str">
        <f t="shared" si="25"/>
        <v/>
      </c>
      <c r="U196" s="183"/>
      <c r="V196" s="183"/>
      <c r="X196" s="200"/>
      <c r="Y196" s="210"/>
      <c r="Z196" s="181" t="str">
        <f t="shared" si="26"/>
        <v/>
      </c>
      <c r="AA196" s="155" t="str">
        <f t="shared" si="27"/>
        <v/>
      </c>
      <c r="AB196" s="14"/>
      <c r="AC196" s="206"/>
      <c r="AD196" s="187"/>
      <c r="AE196" s="188"/>
      <c r="AF196" s="199" t="str">
        <f t="shared" si="28"/>
        <v/>
      </c>
      <c r="AG196" s="199" t="str">
        <f t="shared" si="29"/>
        <v/>
      </c>
      <c r="AH196" s="217"/>
    </row>
    <row r="197" spans="1:34" hidden="1" outlineLevel="1" x14ac:dyDescent="0.3">
      <c r="A197" s="19"/>
      <c r="B197" s="9"/>
      <c r="C197" s="9"/>
      <c r="D197" s="190" t="str">
        <f>IF(ISERROR(VLOOKUP(C197,KPIs!$F$91:$G$94,2,FALSE)),"",(VLOOKUP(C197,KPIs!$F$91:$G$94,2,FALSE)))</f>
        <v/>
      </c>
      <c r="E197" s="191" t="str">
        <f>IF(ISERROR(VLOOKUP(C197,KPIs!$H$91:$I$94,2,FALSE)),"",(VLOOKUP(C197,KPIs!$H$91:$I$94,2,FALSE)))</f>
        <v/>
      </c>
      <c r="F197" s="14"/>
      <c r="G197" s="10"/>
      <c r="H197" s="10"/>
      <c r="I197" s="155">
        <f t="shared" si="0"/>
        <v>0</v>
      </c>
      <c r="J197" s="12" t="str" cm="1">
        <f t="array" ref="J197">IFERROR((_xlfn.IFS(E197-I197&lt;=0,0,E197-I197&lt;=0,0,E197-I197&gt;=2,2,E197-I197&lt;2,E197-I197)),"")</f>
        <v/>
      </c>
      <c r="K197" s="12" cm="1">
        <f t="array" ref="K197">_xlfn.IFS(I197=0,0,I197&gt;=0,I197+J197)</f>
        <v>0</v>
      </c>
      <c r="L197" s="12" t="str">
        <f t="shared" si="1"/>
        <v/>
      </c>
      <c r="M197" s="12" cm="1">
        <f t="array" ref="M197">_xlfn.IFS(K197=0,0,K197&gt;=0,K197+L197)</f>
        <v>0</v>
      </c>
      <c r="N197" s="157" t="str">
        <f t="shared" si="23"/>
        <v/>
      </c>
      <c r="O197" s="157" t="str">
        <f t="shared" si="2"/>
        <v/>
      </c>
      <c r="P197" s="10"/>
      <c r="Q197" s="17" t="str">
        <f t="shared" si="35"/>
        <v/>
      </c>
      <c r="R197" s="12">
        <f t="shared" si="24"/>
        <v>0</v>
      </c>
      <c r="S197" s="193" t="str">
        <f t="shared" si="25"/>
        <v/>
      </c>
      <c r="U197" s="183"/>
      <c r="V197" s="183"/>
      <c r="X197" s="200"/>
      <c r="Y197" s="210"/>
      <c r="Z197" s="181" t="str">
        <f t="shared" si="26"/>
        <v/>
      </c>
      <c r="AA197" s="155" t="str">
        <f t="shared" si="27"/>
        <v/>
      </c>
      <c r="AB197" s="14"/>
      <c r="AC197" s="206"/>
      <c r="AD197" s="187"/>
      <c r="AE197" s="189"/>
      <c r="AF197" s="199" t="str">
        <f t="shared" si="28"/>
        <v/>
      </c>
      <c r="AG197" s="199" t="str">
        <f t="shared" si="29"/>
        <v/>
      </c>
      <c r="AH197" s="217"/>
    </row>
    <row r="198" spans="1:34" hidden="1" outlineLevel="1" x14ac:dyDescent="0.3">
      <c r="A198" s="19"/>
      <c r="B198" s="9"/>
      <c r="C198" s="9"/>
      <c r="D198" s="190" t="str">
        <f>IF(ISERROR(VLOOKUP(C198,KPIs!$F$91:$G$94,2,FALSE)),"",(VLOOKUP(C198,KPIs!$F$91:$G$94,2,FALSE)))</f>
        <v/>
      </c>
      <c r="E198" s="191" t="str">
        <f>IF(ISERROR(VLOOKUP(C198,KPIs!$H$91:$I$94,2,FALSE)),"",(VLOOKUP(C198,KPIs!$H$91:$I$94,2,FALSE)))</f>
        <v/>
      </c>
      <c r="F198" s="14"/>
      <c r="G198" s="10"/>
      <c r="H198" s="10"/>
      <c r="I198" s="155">
        <f t="shared" si="0"/>
        <v>0</v>
      </c>
      <c r="J198" s="12" t="str" cm="1">
        <f t="array" ref="J198">IFERROR((_xlfn.IFS(E198-I198&lt;=0,0,E198-I198&lt;=0,0,E198-I198&gt;=2,2,E198-I198&lt;2,E198-I198)),"")</f>
        <v/>
      </c>
      <c r="K198" s="12" cm="1">
        <f t="array" ref="K198">_xlfn.IFS(I198=0,0,I198&gt;=0,I198+J198)</f>
        <v>0</v>
      </c>
      <c r="L198" s="12" t="str">
        <f t="shared" si="1"/>
        <v/>
      </c>
      <c r="M198" s="12" cm="1">
        <f t="array" ref="M198">_xlfn.IFS(K198=0,0,K198&gt;=0,K198+L198)</f>
        <v>0</v>
      </c>
      <c r="N198" s="157" t="str">
        <f t="shared" si="23"/>
        <v/>
      </c>
      <c r="O198" s="157" t="str">
        <f t="shared" si="2"/>
        <v/>
      </c>
      <c r="P198" s="10"/>
      <c r="Q198" s="17" t="str">
        <f t="shared" si="35"/>
        <v/>
      </c>
      <c r="R198" s="12">
        <f t="shared" si="24"/>
        <v>0</v>
      </c>
      <c r="S198" s="193" t="str">
        <f t="shared" si="25"/>
        <v/>
      </c>
      <c r="U198" s="183"/>
      <c r="V198" s="183"/>
      <c r="X198" s="200"/>
      <c r="Y198" s="210"/>
      <c r="Z198" s="181" t="str">
        <f t="shared" si="26"/>
        <v/>
      </c>
      <c r="AA198" s="155" t="str">
        <f t="shared" si="27"/>
        <v/>
      </c>
      <c r="AB198" s="14"/>
      <c r="AC198" s="206"/>
      <c r="AD198" s="187"/>
      <c r="AE198" s="188"/>
      <c r="AF198" s="199" t="str">
        <f t="shared" si="28"/>
        <v/>
      </c>
      <c r="AG198" s="199" t="str">
        <f t="shared" si="29"/>
        <v/>
      </c>
      <c r="AH198" s="217"/>
    </row>
    <row r="199" spans="1:34" hidden="1" outlineLevel="1" x14ac:dyDescent="0.3">
      <c r="A199" s="19"/>
      <c r="B199" s="9"/>
      <c r="C199" s="9"/>
      <c r="D199" s="190" t="str">
        <f>IF(ISERROR(VLOOKUP(C199,KPIs!$F$91:$G$94,2,FALSE)),"",(VLOOKUP(C199,KPIs!$F$91:$G$94,2,FALSE)))</f>
        <v/>
      </c>
      <c r="E199" s="191" t="str">
        <f>IF(ISERROR(VLOOKUP(C199,KPIs!$H$91:$I$94,2,FALSE)),"",(VLOOKUP(C199,KPIs!$H$91:$I$94,2,FALSE)))</f>
        <v/>
      </c>
      <c r="F199" s="14"/>
      <c r="G199" s="10"/>
      <c r="H199" s="10"/>
      <c r="I199" s="155">
        <f t="shared" si="0"/>
        <v>0</v>
      </c>
      <c r="J199" s="12" t="str" cm="1">
        <f t="array" ref="J199">IFERROR((_xlfn.IFS(E199-I199&lt;=0,0,E199-I199&lt;=0,0,E199-I199&gt;=2,2,E199-I199&lt;2,E199-I199)),"")</f>
        <v/>
      </c>
      <c r="K199" s="12" cm="1">
        <f t="array" ref="K199">_xlfn.IFS(I199=0,0,I199&gt;=0,I199+J199)</f>
        <v>0</v>
      </c>
      <c r="L199" s="12" t="str">
        <f t="shared" si="1"/>
        <v/>
      </c>
      <c r="M199" s="12" cm="1">
        <f t="array" ref="M199">_xlfn.IFS(K199=0,0,K199&gt;=0,K199+L199)</f>
        <v>0</v>
      </c>
      <c r="N199" s="157" t="str">
        <f t="shared" si="23"/>
        <v/>
      </c>
      <c r="O199" s="157" t="str">
        <f t="shared" si="2"/>
        <v/>
      </c>
      <c r="P199" s="10"/>
      <c r="Q199" s="17" t="str">
        <f t="shared" si="35"/>
        <v/>
      </c>
      <c r="R199" s="12">
        <f t="shared" si="24"/>
        <v>0</v>
      </c>
      <c r="S199" s="193" t="str">
        <f t="shared" si="25"/>
        <v/>
      </c>
      <c r="U199" s="183"/>
      <c r="V199" s="183"/>
      <c r="X199" s="200"/>
      <c r="Y199" s="210"/>
      <c r="Z199" s="181" t="str">
        <f t="shared" si="26"/>
        <v/>
      </c>
      <c r="AA199" s="155" t="str">
        <f t="shared" si="27"/>
        <v/>
      </c>
      <c r="AB199" s="14"/>
      <c r="AC199" s="206"/>
      <c r="AD199" s="187"/>
      <c r="AE199" s="189"/>
      <c r="AF199" s="199" t="str">
        <f t="shared" si="28"/>
        <v/>
      </c>
      <c r="AG199" s="199" t="str">
        <f t="shared" si="29"/>
        <v/>
      </c>
      <c r="AH199" s="217"/>
    </row>
    <row r="200" spans="1:34" collapsed="1" x14ac:dyDescent="0.3">
      <c r="A200" s="19"/>
      <c r="B200" s="9"/>
      <c r="C200" s="9"/>
      <c r="D200" s="190" t="str">
        <f>IF(ISERROR(VLOOKUP(C200,KPIs!$F$91:$G$94,2,FALSE)),"",(VLOOKUP(C200,KPIs!$F$91:$G$94,2,FALSE)))</f>
        <v/>
      </c>
      <c r="E200" s="191" t="str">
        <f>IF(ISERROR(VLOOKUP(C200,KPIs!$H$91:$I$94,2,FALSE)),"",(VLOOKUP(C200,KPIs!$H$91:$I$94,2,FALSE)))</f>
        <v/>
      </c>
      <c r="F200" s="14"/>
      <c r="G200" s="10"/>
      <c r="H200" s="10"/>
      <c r="I200" s="155">
        <f t="shared" si="0"/>
        <v>0</v>
      </c>
      <c r="J200" s="12" t="str" cm="1">
        <f t="array" ref="J200">IFERROR((_xlfn.IFS(E200-I200&lt;=0,0,E200-I200&lt;=0,0,E200-I200&gt;=2,2,E200-I200&lt;2,E200-I200)),"")</f>
        <v/>
      </c>
      <c r="K200" s="12" cm="1">
        <f t="array" ref="K200">_xlfn.IFS(I200=0,0,I200&gt;=0,I200+J200)</f>
        <v>0</v>
      </c>
      <c r="L200" s="12" t="str">
        <f t="shared" si="1"/>
        <v/>
      </c>
      <c r="M200" s="12" cm="1">
        <f t="array" ref="M200">_xlfn.IFS(K200=0,0,K200&gt;=0,K200+L200)</f>
        <v>0</v>
      </c>
      <c r="N200" s="157" t="str">
        <f t="shared" si="23"/>
        <v/>
      </c>
      <c r="O200" s="157" t="str">
        <f t="shared" si="2"/>
        <v/>
      </c>
      <c r="P200" s="10"/>
      <c r="Q200" s="17" t="str">
        <f t="shared" si="35"/>
        <v/>
      </c>
      <c r="R200" s="12">
        <f t="shared" si="24"/>
        <v>0</v>
      </c>
      <c r="S200" s="193" t="str">
        <f t="shared" si="25"/>
        <v/>
      </c>
      <c r="U200" s="183"/>
      <c r="V200" s="183"/>
      <c r="X200" s="200"/>
      <c r="Y200" s="210"/>
      <c r="Z200" s="181" t="str">
        <f t="shared" si="26"/>
        <v/>
      </c>
      <c r="AA200" s="155" t="str">
        <f t="shared" si="27"/>
        <v/>
      </c>
      <c r="AB200" s="14"/>
      <c r="AC200" s="206"/>
      <c r="AD200" s="187"/>
      <c r="AE200" s="188"/>
      <c r="AF200" s="199" t="str">
        <f t="shared" si="28"/>
        <v/>
      </c>
      <c r="AG200" s="199" t="str">
        <f t="shared" si="29"/>
        <v/>
      </c>
      <c r="AH200" s="217"/>
    </row>
    <row r="201" spans="1:34" hidden="1" outlineLevel="1" x14ac:dyDescent="0.3">
      <c r="A201" s="19"/>
      <c r="B201" s="9"/>
      <c r="C201" s="9"/>
      <c r="D201" s="190" t="str">
        <f>IF(ISERROR(VLOOKUP(C201,KPIs!$F$91:$G$94,2,FALSE)),"",(VLOOKUP(C201,KPIs!$F$91:$G$94,2,FALSE)))</f>
        <v/>
      </c>
      <c r="E201" s="191" t="str">
        <f>IF(ISERROR(VLOOKUP(C201,KPIs!$H$91:$I$94,2,FALSE)),"",(VLOOKUP(C201,KPIs!$H$91:$I$94,2,FALSE)))</f>
        <v/>
      </c>
      <c r="F201" s="14"/>
      <c r="G201" s="10"/>
      <c r="H201" s="10"/>
      <c r="I201" s="155">
        <f t="shared" si="0"/>
        <v>0</v>
      </c>
      <c r="J201" s="12" t="str" cm="1">
        <f t="array" ref="J201">IFERROR((_xlfn.IFS(E201-I201&lt;=0,0,E201-I201&lt;=0,0,E201-I201&gt;=2,2,E201-I201&lt;2,E201-I201)),"")</f>
        <v/>
      </c>
      <c r="K201" s="12" cm="1">
        <f t="array" ref="K201">_xlfn.IFS(I201=0,0,I201&gt;=0,I201+J201)</f>
        <v>0</v>
      </c>
      <c r="L201" s="12" t="str">
        <f t="shared" si="1"/>
        <v/>
      </c>
      <c r="M201" s="12" cm="1">
        <f t="array" ref="M201">_xlfn.IFS(K201=0,0,K201&gt;=0,K201+L201)</f>
        <v>0</v>
      </c>
      <c r="N201" s="157" t="str">
        <f t="shared" si="23"/>
        <v/>
      </c>
      <c r="O201" s="157" t="str">
        <f t="shared" si="2"/>
        <v/>
      </c>
      <c r="P201" s="10"/>
      <c r="Q201" s="17" t="str">
        <f t="shared" si="35"/>
        <v/>
      </c>
      <c r="R201" s="12">
        <f t="shared" si="24"/>
        <v>0</v>
      </c>
      <c r="S201" s="193" t="str">
        <f t="shared" si="25"/>
        <v/>
      </c>
      <c r="U201" s="183"/>
      <c r="V201" s="183"/>
      <c r="X201" s="200"/>
      <c r="Y201" s="210"/>
      <c r="Z201" s="181" t="str">
        <f t="shared" si="26"/>
        <v/>
      </c>
      <c r="AA201" s="155" t="str">
        <f t="shared" si="27"/>
        <v/>
      </c>
      <c r="AB201" s="14"/>
      <c r="AC201" s="206"/>
      <c r="AD201" s="187"/>
      <c r="AE201" s="189"/>
      <c r="AF201" s="199" t="str">
        <f t="shared" si="28"/>
        <v/>
      </c>
      <c r="AG201" s="199" t="str">
        <f t="shared" si="29"/>
        <v/>
      </c>
      <c r="AH201" s="217"/>
    </row>
    <row r="202" spans="1:34" hidden="1" outlineLevel="1" x14ac:dyDescent="0.3">
      <c r="A202" s="19"/>
      <c r="B202" s="9"/>
      <c r="C202" s="9"/>
      <c r="D202" s="190" t="str">
        <f>IF(ISERROR(VLOOKUP(C202,KPIs!$F$91:$G$94,2,FALSE)),"",(VLOOKUP(C202,KPIs!$F$91:$G$94,2,FALSE)))</f>
        <v/>
      </c>
      <c r="E202" s="191" t="str">
        <f>IF(ISERROR(VLOOKUP(C202,KPIs!$H$91:$I$94,2,FALSE)),"",(VLOOKUP(C202,KPIs!$H$91:$I$94,2,FALSE)))</f>
        <v/>
      </c>
      <c r="F202" s="14"/>
      <c r="G202" s="10"/>
      <c r="H202" s="10"/>
      <c r="I202" s="155">
        <f t="shared" si="0"/>
        <v>0</v>
      </c>
      <c r="J202" s="12" t="str" cm="1">
        <f t="array" ref="J202">IFERROR((_xlfn.IFS(E202-I202&lt;=0,0,E202-I202&lt;=0,0,E202-I202&gt;=2,2,E202-I202&lt;2,E202-I202)),"")</f>
        <v/>
      </c>
      <c r="K202" s="12" cm="1">
        <f t="array" ref="K202">_xlfn.IFS(I202=0,0,I202&gt;=0,I202+J202)</f>
        <v>0</v>
      </c>
      <c r="L202" s="12" t="str">
        <f t="shared" si="1"/>
        <v/>
      </c>
      <c r="M202" s="12" cm="1">
        <f t="array" ref="M202">_xlfn.IFS(K202=0,0,K202&gt;=0,K202+L202)</f>
        <v>0</v>
      </c>
      <c r="N202" s="157" t="str">
        <f t="shared" si="23"/>
        <v/>
      </c>
      <c r="O202" s="157" t="str">
        <f t="shared" si="2"/>
        <v/>
      </c>
      <c r="P202" s="10"/>
      <c r="Q202" s="17" t="str">
        <f t="shared" si="35"/>
        <v/>
      </c>
      <c r="R202" s="12">
        <f t="shared" si="24"/>
        <v>0</v>
      </c>
      <c r="S202" s="193" t="str">
        <f t="shared" si="25"/>
        <v/>
      </c>
      <c r="U202" s="183"/>
      <c r="V202" s="183"/>
      <c r="X202" s="200"/>
      <c r="Y202" s="210"/>
      <c r="Z202" s="181" t="str">
        <f t="shared" si="26"/>
        <v/>
      </c>
      <c r="AA202" s="155" t="str">
        <f t="shared" si="27"/>
        <v/>
      </c>
      <c r="AB202" s="14"/>
      <c r="AC202" s="206"/>
      <c r="AD202" s="187"/>
      <c r="AE202" s="188"/>
      <c r="AF202" s="199" t="str">
        <f t="shared" si="28"/>
        <v/>
      </c>
      <c r="AG202" s="199" t="str">
        <f t="shared" si="29"/>
        <v/>
      </c>
      <c r="AH202" s="217"/>
    </row>
    <row r="203" spans="1:34" hidden="1" outlineLevel="1" x14ac:dyDescent="0.3">
      <c r="A203" s="19"/>
      <c r="B203" s="9"/>
      <c r="C203" s="9"/>
      <c r="D203" s="190" t="str">
        <f>IF(ISERROR(VLOOKUP(C203,KPIs!$F$91:$G$94,2,FALSE)),"",(VLOOKUP(C203,KPIs!$F$91:$G$94,2,FALSE)))</f>
        <v/>
      </c>
      <c r="E203" s="191" t="str">
        <f>IF(ISERROR(VLOOKUP(C203,KPIs!$H$91:$I$94,2,FALSE)),"",(VLOOKUP(C203,KPIs!$H$91:$I$94,2,FALSE)))</f>
        <v/>
      </c>
      <c r="F203" s="14"/>
      <c r="G203" s="10"/>
      <c r="H203" s="10"/>
      <c r="I203" s="155">
        <f t="shared" ref="I203:I266" si="36">G203+H203</f>
        <v>0</v>
      </c>
      <c r="J203" s="12" t="str" cm="1">
        <f t="array" ref="J203">IFERROR((_xlfn.IFS(E203-I203&lt;=0,0,E203-I203&lt;=0,0,E203-I203&gt;=2,2,E203-I203&lt;2,E203-I203)),"")</f>
        <v/>
      </c>
      <c r="K203" s="12" cm="1">
        <f t="array" ref="K203">_xlfn.IFS(I203=0,0,I203&gt;=0,I203+J203)</f>
        <v>0</v>
      </c>
      <c r="L203" s="12" t="str">
        <f t="shared" si="1"/>
        <v/>
      </c>
      <c r="M203" s="12" cm="1">
        <f t="array" ref="M203">_xlfn.IFS(K203=0,0,K203&gt;=0,K203+L203)</f>
        <v>0</v>
      </c>
      <c r="N203" s="157" t="str">
        <f t="shared" si="23"/>
        <v/>
      </c>
      <c r="O203" s="157" t="str">
        <f t="shared" si="2"/>
        <v/>
      </c>
      <c r="P203" s="10"/>
      <c r="Q203" s="17" t="str">
        <f t="shared" si="35"/>
        <v/>
      </c>
      <c r="R203" s="12">
        <f t="shared" si="24"/>
        <v>0</v>
      </c>
      <c r="S203" s="193" t="str">
        <f t="shared" si="25"/>
        <v/>
      </c>
      <c r="U203" s="183"/>
      <c r="V203" s="183"/>
      <c r="X203" s="200"/>
      <c r="Y203" s="210"/>
      <c r="Z203" s="181" t="str">
        <f t="shared" si="26"/>
        <v/>
      </c>
      <c r="AA203" s="155" t="str">
        <f t="shared" si="27"/>
        <v/>
      </c>
      <c r="AB203" s="14"/>
      <c r="AC203" s="206"/>
      <c r="AD203" s="187"/>
      <c r="AE203" s="189"/>
      <c r="AF203" s="199" t="str">
        <f t="shared" si="28"/>
        <v/>
      </c>
      <c r="AG203" s="199" t="str">
        <f t="shared" si="29"/>
        <v/>
      </c>
      <c r="AH203" s="217"/>
    </row>
    <row r="204" spans="1:34" hidden="1" outlineLevel="1" x14ac:dyDescent="0.3">
      <c r="A204" s="19"/>
      <c r="B204" s="9"/>
      <c r="C204" s="9"/>
      <c r="D204" s="190" t="str">
        <f>IF(ISERROR(VLOOKUP(C204,KPIs!$F$91:$G$94,2,FALSE)),"",(VLOOKUP(C204,KPIs!$F$91:$G$94,2,FALSE)))</f>
        <v/>
      </c>
      <c r="E204" s="191" t="str">
        <f>IF(ISERROR(VLOOKUP(C204,KPIs!$H$91:$I$94,2,FALSE)),"",(VLOOKUP(C204,KPIs!$H$91:$I$94,2,FALSE)))</f>
        <v/>
      </c>
      <c r="F204" s="14"/>
      <c r="G204" s="10"/>
      <c r="H204" s="10"/>
      <c r="I204" s="155">
        <f t="shared" si="36"/>
        <v>0</v>
      </c>
      <c r="J204" s="12" t="str" cm="1">
        <f t="array" ref="J204">IFERROR((_xlfn.IFS(E204-I204&lt;=0,0,E204-I204&lt;=0,0,E204-I204&gt;=2,2,E204-I204&lt;2,E204-I204)),"")</f>
        <v/>
      </c>
      <c r="K204" s="12" cm="1">
        <f t="array" ref="K204">_xlfn.IFS(I204=0,0,I204&gt;=0,I204+J204)</f>
        <v>0</v>
      </c>
      <c r="L204" s="12" t="str">
        <f t="shared" si="1"/>
        <v/>
      </c>
      <c r="M204" s="12" cm="1">
        <f t="array" ref="M204">_xlfn.IFS(K204=0,0,K204&gt;=0,K204+L204)</f>
        <v>0</v>
      </c>
      <c r="N204" s="157" t="str">
        <f t="shared" ref="N204:N267" si="37">IFERROR(J204+L204,"")</f>
        <v/>
      </c>
      <c r="O204" s="157" t="str">
        <f t="shared" si="2"/>
        <v/>
      </c>
      <c r="P204" s="10"/>
      <c r="Q204" s="17" t="str">
        <f t="shared" si="35"/>
        <v/>
      </c>
      <c r="R204" s="12">
        <f t="shared" ref="R204:R267" si="38">SUM(O204:P204)</f>
        <v>0</v>
      </c>
      <c r="S204" s="193" t="str">
        <f t="shared" ref="S204:S267" si="39">IF(P204="","",IF(Q204&gt;17.5%,"Benefits should not be more than 17.5% ",""))</f>
        <v/>
      </c>
      <c r="U204" s="183"/>
      <c r="V204" s="183"/>
      <c r="X204" s="200"/>
      <c r="Y204" s="210"/>
      <c r="Z204" s="181" t="str">
        <f t="shared" ref="Z204:Z267" si="40">IFERROR((X204*N204),"")</f>
        <v/>
      </c>
      <c r="AA204" s="155" t="str">
        <f t="shared" ref="AA204:AA267" si="41">IFERROR(Y204*N204,"")</f>
        <v/>
      </c>
      <c r="AB204" s="14"/>
      <c r="AC204" s="206"/>
      <c r="AD204" s="187"/>
      <c r="AE204" s="188"/>
      <c r="AF204" s="199" t="str">
        <f t="shared" ref="AF204:AF267" si="42">IFERROR(Z204-(AB204),"")</f>
        <v/>
      </c>
      <c r="AG204" s="199" t="str">
        <f t="shared" ref="AG204:AG267" si="43">IFERROR(AA204-AC204,"")</f>
        <v/>
      </c>
      <c r="AH204" s="217"/>
    </row>
    <row r="205" spans="1:34" hidden="1" outlineLevel="1" x14ac:dyDescent="0.3">
      <c r="A205" s="19"/>
      <c r="B205" s="9"/>
      <c r="C205" s="9"/>
      <c r="D205" s="190" t="str">
        <f>IF(ISERROR(VLOOKUP(C205,KPIs!$F$91:$G$94,2,FALSE)),"",(VLOOKUP(C205,KPIs!$F$91:$G$94,2,FALSE)))</f>
        <v/>
      </c>
      <c r="E205" s="191" t="str">
        <f>IF(ISERROR(VLOOKUP(C205,KPIs!$H$91:$I$94,2,FALSE)),"",(VLOOKUP(C205,KPIs!$H$91:$I$94,2,FALSE)))</f>
        <v/>
      </c>
      <c r="F205" s="14"/>
      <c r="G205" s="10"/>
      <c r="H205" s="10"/>
      <c r="I205" s="155">
        <f t="shared" si="36"/>
        <v>0</v>
      </c>
      <c r="J205" s="12" t="str" cm="1">
        <f t="array" ref="J205">IFERROR((_xlfn.IFS(E205-I205&lt;=0,0,E205-I205&lt;=0,0,E205-I205&gt;=2,2,E205-I205&lt;2,E205-I205)),"")</f>
        <v/>
      </c>
      <c r="K205" s="12" cm="1">
        <f t="array" ref="K205">_xlfn.IFS(I205=0,0,I205&gt;=0,I205+J205)</f>
        <v>0</v>
      </c>
      <c r="L205" s="12" t="str">
        <f t="shared" si="1"/>
        <v/>
      </c>
      <c r="M205" s="12" cm="1">
        <f t="array" ref="M205">_xlfn.IFS(K205=0,0,K205&gt;=0,K205+L205)</f>
        <v>0</v>
      </c>
      <c r="N205" s="157" t="str">
        <f t="shared" si="37"/>
        <v/>
      </c>
      <c r="O205" s="157" t="str">
        <f t="shared" si="2"/>
        <v/>
      </c>
      <c r="P205" s="10"/>
      <c r="Q205" s="17" t="str">
        <f t="shared" si="35"/>
        <v/>
      </c>
      <c r="R205" s="12">
        <f t="shared" si="38"/>
        <v>0</v>
      </c>
      <c r="S205" s="193" t="str">
        <f t="shared" si="39"/>
        <v/>
      </c>
      <c r="U205" s="183"/>
      <c r="V205" s="183"/>
      <c r="X205" s="200"/>
      <c r="Y205" s="210"/>
      <c r="Z205" s="181" t="str">
        <f t="shared" si="40"/>
        <v/>
      </c>
      <c r="AA205" s="155" t="str">
        <f t="shared" si="41"/>
        <v/>
      </c>
      <c r="AB205" s="14"/>
      <c r="AC205" s="206"/>
      <c r="AD205" s="187"/>
      <c r="AE205" s="189"/>
      <c r="AF205" s="199" t="str">
        <f t="shared" si="42"/>
        <v/>
      </c>
      <c r="AG205" s="199" t="str">
        <f t="shared" si="43"/>
        <v/>
      </c>
      <c r="AH205" s="217"/>
    </row>
    <row r="206" spans="1:34" hidden="1" outlineLevel="1" x14ac:dyDescent="0.3">
      <c r="A206" s="19"/>
      <c r="B206" s="9"/>
      <c r="C206" s="9"/>
      <c r="D206" s="190" t="str">
        <f>IF(ISERROR(VLOOKUP(C206,KPIs!$F$91:$G$94,2,FALSE)),"",(VLOOKUP(C206,KPIs!$F$91:$G$94,2,FALSE)))</f>
        <v/>
      </c>
      <c r="E206" s="191" t="str">
        <f>IF(ISERROR(VLOOKUP(C206,KPIs!$H$91:$I$94,2,FALSE)),"",(VLOOKUP(C206,KPIs!$H$91:$I$94,2,FALSE)))</f>
        <v/>
      </c>
      <c r="F206" s="14"/>
      <c r="G206" s="10"/>
      <c r="H206" s="10"/>
      <c r="I206" s="155">
        <f t="shared" si="36"/>
        <v>0</v>
      </c>
      <c r="J206" s="12" t="str" cm="1">
        <f t="array" ref="J206">IFERROR((_xlfn.IFS(E206-I206&lt;=0,0,E206-I206&lt;=0,0,E206-I206&gt;=2,2,E206-I206&lt;2,E206-I206)),"")</f>
        <v/>
      </c>
      <c r="K206" s="12" cm="1">
        <f t="array" ref="K206">_xlfn.IFS(I206=0,0,I206&gt;=0,I206+J206)</f>
        <v>0</v>
      </c>
      <c r="L206" s="12" t="str">
        <f t="shared" si="1"/>
        <v/>
      </c>
      <c r="M206" s="12" cm="1">
        <f t="array" ref="M206">_xlfn.IFS(K206=0,0,K206&gt;=0,K206+L206)</f>
        <v>0</v>
      </c>
      <c r="N206" s="157" t="str">
        <f t="shared" si="37"/>
        <v/>
      </c>
      <c r="O206" s="157" t="str">
        <f t="shared" si="2"/>
        <v/>
      </c>
      <c r="P206" s="10"/>
      <c r="Q206" s="17" t="str">
        <f t="shared" si="35"/>
        <v/>
      </c>
      <c r="R206" s="12">
        <f t="shared" si="38"/>
        <v>0</v>
      </c>
      <c r="S206" s="193" t="str">
        <f t="shared" si="39"/>
        <v/>
      </c>
      <c r="U206" s="183"/>
      <c r="V206" s="183"/>
      <c r="X206" s="200"/>
      <c r="Y206" s="210"/>
      <c r="Z206" s="181" t="str">
        <f t="shared" si="40"/>
        <v/>
      </c>
      <c r="AA206" s="155" t="str">
        <f t="shared" si="41"/>
        <v/>
      </c>
      <c r="AB206" s="14"/>
      <c r="AC206" s="206"/>
      <c r="AD206" s="187"/>
      <c r="AE206" s="188"/>
      <c r="AF206" s="199" t="str">
        <f t="shared" si="42"/>
        <v/>
      </c>
      <c r="AG206" s="199" t="str">
        <f t="shared" si="43"/>
        <v/>
      </c>
      <c r="AH206" s="217"/>
    </row>
    <row r="207" spans="1:34" hidden="1" outlineLevel="1" x14ac:dyDescent="0.3">
      <c r="A207" s="19"/>
      <c r="B207" s="9"/>
      <c r="C207" s="9"/>
      <c r="D207" s="190" t="str">
        <f>IF(ISERROR(VLOOKUP(C207,KPIs!$F$91:$G$94,2,FALSE)),"",(VLOOKUP(C207,KPIs!$F$91:$G$94,2,FALSE)))</f>
        <v/>
      </c>
      <c r="E207" s="191" t="str">
        <f>IF(ISERROR(VLOOKUP(C207,KPIs!$H$91:$I$94,2,FALSE)),"",(VLOOKUP(C207,KPIs!$H$91:$I$94,2,FALSE)))</f>
        <v/>
      </c>
      <c r="F207" s="14"/>
      <c r="G207" s="10"/>
      <c r="H207" s="10"/>
      <c r="I207" s="155">
        <f t="shared" si="36"/>
        <v>0</v>
      </c>
      <c r="J207" s="12" t="str" cm="1">
        <f t="array" ref="J207">IFERROR((_xlfn.IFS(E207-I207&lt;=0,0,E207-I207&lt;=0,0,E207-I207&gt;=2,2,E207-I207&lt;2,E207-I207)),"")</f>
        <v/>
      </c>
      <c r="K207" s="12" cm="1">
        <f t="array" ref="K207">_xlfn.IFS(I207=0,0,I207&gt;=0,I207+J207)</f>
        <v>0</v>
      </c>
      <c r="L207" s="12" t="str">
        <f t="shared" si="1"/>
        <v/>
      </c>
      <c r="M207" s="12" cm="1">
        <f t="array" ref="M207">_xlfn.IFS(K207=0,0,K207&gt;=0,K207+L207)</f>
        <v>0</v>
      </c>
      <c r="N207" s="157" t="str">
        <f t="shared" si="37"/>
        <v/>
      </c>
      <c r="O207" s="157" t="str">
        <f t="shared" si="2"/>
        <v/>
      </c>
      <c r="P207" s="10"/>
      <c r="Q207" s="17" t="str">
        <f t="shared" si="35"/>
        <v/>
      </c>
      <c r="R207" s="12">
        <f t="shared" si="38"/>
        <v>0</v>
      </c>
      <c r="S207" s="193" t="str">
        <f t="shared" si="39"/>
        <v/>
      </c>
      <c r="U207" s="183"/>
      <c r="V207" s="183"/>
      <c r="X207" s="200"/>
      <c r="Y207" s="210"/>
      <c r="Z207" s="181" t="str">
        <f t="shared" si="40"/>
        <v/>
      </c>
      <c r="AA207" s="155" t="str">
        <f t="shared" si="41"/>
        <v/>
      </c>
      <c r="AB207" s="14"/>
      <c r="AC207" s="206"/>
      <c r="AD207" s="187"/>
      <c r="AE207" s="189"/>
      <c r="AF207" s="199" t="str">
        <f t="shared" si="42"/>
        <v/>
      </c>
      <c r="AG207" s="199" t="str">
        <f t="shared" si="43"/>
        <v/>
      </c>
      <c r="AH207" s="217"/>
    </row>
    <row r="208" spans="1:34" hidden="1" outlineLevel="1" x14ac:dyDescent="0.3">
      <c r="A208" s="19"/>
      <c r="B208" s="9"/>
      <c r="C208" s="9"/>
      <c r="D208" s="190" t="str">
        <f>IF(ISERROR(VLOOKUP(C208,KPIs!$F$91:$G$94,2,FALSE)),"",(VLOOKUP(C208,KPIs!$F$91:$G$94,2,FALSE)))</f>
        <v/>
      </c>
      <c r="E208" s="191" t="str">
        <f>IF(ISERROR(VLOOKUP(C208,KPIs!$H$91:$I$94,2,FALSE)),"",(VLOOKUP(C208,KPIs!$H$91:$I$94,2,FALSE)))</f>
        <v/>
      </c>
      <c r="F208" s="14"/>
      <c r="G208" s="10"/>
      <c r="H208" s="10"/>
      <c r="I208" s="155">
        <f t="shared" si="36"/>
        <v>0</v>
      </c>
      <c r="J208" s="12" t="str" cm="1">
        <f t="array" ref="J208">IFERROR((_xlfn.IFS(E208-I208&lt;=0,0,E208-I208&lt;=0,0,E208-I208&gt;=2,2,E208-I208&lt;2,E208-I208)),"")</f>
        <v/>
      </c>
      <c r="K208" s="12" cm="1">
        <f t="array" ref="K208">_xlfn.IFS(I208=0,0,I208&gt;=0,I208+J208)</f>
        <v>0</v>
      </c>
      <c r="L208" s="12" t="str">
        <f t="shared" si="1"/>
        <v/>
      </c>
      <c r="M208" s="12" cm="1">
        <f t="array" ref="M208">_xlfn.IFS(K208=0,0,K208&gt;=0,K208+L208)</f>
        <v>0</v>
      </c>
      <c r="N208" s="157" t="str">
        <f t="shared" si="37"/>
        <v/>
      </c>
      <c r="O208" s="157" t="str">
        <f t="shared" si="2"/>
        <v/>
      </c>
      <c r="P208" s="10"/>
      <c r="Q208" s="17" t="str">
        <f t="shared" si="35"/>
        <v/>
      </c>
      <c r="R208" s="12">
        <f t="shared" si="38"/>
        <v>0</v>
      </c>
      <c r="S208" s="193" t="str">
        <f t="shared" si="39"/>
        <v/>
      </c>
      <c r="U208" s="183"/>
      <c r="V208" s="183"/>
      <c r="X208" s="200"/>
      <c r="Y208" s="210"/>
      <c r="Z208" s="181" t="str">
        <f t="shared" si="40"/>
        <v/>
      </c>
      <c r="AA208" s="155" t="str">
        <f t="shared" si="41"/>
        <v/>
      </c>
      <c r="AB208" s="14"/>
      <c r="AC208" s="206"/>
      <c r="AD208" s="187"/>
      <c r="AE208" s="188"/>
      <c r="AF208" s="199" t="str">
        <f t="shared" si="42"/>
        <v/>
      </c>
      <c r="AG208" s="199" t="str">
        <f t="shared" si="43"/>
        <v/>
      </c>
      <c r="AH208" s="217"/>
    </row>
    <row r="209" spans="1:34" hidden="1" outlineLevel="1" x14ac:dyDescent="0.3">
      <c r="A209" s="19"/>
      <c r="B209" s="9"/>
      <c r="C209" s="9"/>
      <c r="D209" s="190" t="str">
        <f>IF(ISERROR(VLOOKUP(C209,KPIs!$F$91:$G$94,2,FALSE)),"",(VLOOKUP(C209,KPIs!$F$91:$G$94,2,FALSE)))</f>
        <v/>
      </c>
      <c r="E209" s="191" t="str">
        <f>IF(ISERROR(VLOOKUP(C209,KPIs!$H$91:$I$94,2,FALSE)),"",(VLOOKUP(C209,KPIs!$H$91:$I$94,2,FALSE)))</f>
        <v/>
      </c>
      <c r="F209" s="14"/>
      <c r="G209" s="10"/>
      <c r="H209" s="10"/>
      <c r="I209" s="155">
        <f t="shared" si="36"/>
        <v>0</v>
      </c>
      <c r="J209" s="12" t="str" cm="1">
        <f t="array" ref="J209">IFERROR((_xlfn.IFS(E209-I209&lt;=0,0,E209-I209&lt;=0,0,E209-I209&gt;=2,2,E209-I209&lt;2,E209-I209)),"")</f>
        <v/>
      </c>
      <c r="K209" s="12" cm="1">
        <f t="array" ref="K209">_xlfn.IFS(I209=0,0,I209&gt;=0,I209+J209)</f>
        <v>0</v>
      </c>
      <c r="L209" s="12" t="str">
        <f t="shared" si="1"/>
        <v/>
      </c>
      <c r="M209" s="12" cm="1">
        <f t="array" ref="M209">_xlfn.IFS(K209=0,0,K209&gt;=0,K209+L209)</f>
        <v>0</v>
      </c>
      <c r="N209" s="157" t="str">
        <f t="shared" si="37"/>
        <v/>
      </c>
      <c r="O209" s="157" t="str">
        <f t="shared" si="2"/>
        <v/>
      </c>
      <c r="P209" s="10"/>
      <c r="Q209" s="17" t="str">
        <f t="shared" si="35"/>
        <v/>
      </c>
      <c r="R209" s="12">
        <f t="shared" si="38"/>
        <v>0</v>
      </c>
      <c r="S209" s="193" t="str">
        <f t="shared" si="39"/>
        <v/>
      </c>
      <c r="U209" s="183"/>
      <c r="V209" s="183"/>
      <c r="X209" s="200"/>
      <c r="Y209" s="210"/>
      <c r="Z209" s="181" t="str">
        <f t="shared" si="40"/>
        <v/>
      </c>
      <c r="AA209" s="155" t="str">
        <f t="shared" si="41"/>
        <v/>
      </c>
      <c r="AB209" s="14"/>
      <c r="AC209" s="206"/>
      <c r="AD209" s="187"/>
      <c r="AE209" s="189"/>
      <c r="AF209" s="199" t="str">
        <f t="shared" si="42"/>
        <v/>
      </c>
      <c r="AG209" s="199" t="str">
        <f t="shared" si="43"/>
        <v/>
      </c>
      <c r="AH209" s="217"/>
    </row>
    <row r="210" spans="1:34" hidden="1" outlineLevel="1" x14ac:dyDescent="0.3">
      <c r="A210" s="19"/>
      <c r="B210" s="9"/>
      <c r="C210" s="9"/>
      <c r="D210" s="190" t="str">
        <f>IF(ISERROR(VLOOKUP(C210,KPIs!$F$91:$G$94,2,FALSE)),"",(VLOOKUP(C210,KPIs!$F$91:$G$94,2,FALSE)))</f>
        <v/>
      </c>
      <c r="E210" s="191" t="str">
        <f>IF(ISERROR(VLOOKUP(C210,KPIs!$H$91:$I$94,2,FALSE)),"",(VLOOKUP(C210,KPIs!$H$91:$I$94,2,FALSE)))</f>
        <v/>
      </c>
      <c r="F210" s="14"/>
      <c r="G210" s="10"/>
      <c r="H210" s="10"/>
      <c r="I210" s="155">
        <f t="shared" si="36"/>
        <v>0</v>
      </c>
      <c r="J210" s="12" t="str" cm="1">
        <f t="array" ref="J210">IFERROR((_xlfn.IFS(E210-I210&lt;=0,0,E210-I210&lt;=0,0,E210-I210&gt;=2,2,E210-I210&lt;2,E210-I210)),"")</f>
        <v/>
      </c>
      <c r="K210" s="12" cm="1">
        <f t="array" ref="K210">_xlfn.IFS(I210=0,0,I210&gt;=0,I210+J210)</f>
        <v>0</v>
      </c>
      <c r="L210" s="12" t="str">
        <f t="shared" si="1"/>
        <v/>
      </c>
      <c r="M210" s="12" cm="1">
        <f t="array" ref="M210">_xlfn.IFS(K210=0,0,K210&gt;=0,K210+L210)</f>
        <v>0</v>
      </c>
      <c r="N210" s="157" t="str">
        <f t="shared" si="37"/>
        <v/>
      </c>
      <c r="O210" s="157" t="str">
        <f t="shared" si="2"/>
        <v/>
      </c>
      <c r="P210" s="10"/>
      <c r="Q210" s="17" t="str">
        <f t="shared" si="35"/>
        <v/>
      </c>
      <c r="R210" s="12">
        <f t="shared" si="38"/>
        <v>0</v>
      </c>
      <c r="S210" s="193" t="str">
        <f t="shared" si="39"/>
        <v/>
      </c>
      <c r="U210" s="183"/>
      <c r="V210" s="183"/>
      <c r="X210" s="200"/>
      <c r="Y210" s="210"/>
      <c r="Z210" s="181" t="str">
        <f t="shared" si="40"/>
        <v/>
      </c>
      <c r="AA210" s="155" t="str">
        <f t="shared" si="41"/>
        <v/>
      </c>
      <c r="AB210" s="14"/>
      <c r="AC210" s="206"/>
      <c r="AD210" s="187"/>
      <c r="AE210" s="188"/>
      <c r="AF210" s="199" t="str">
        <f t="shared" si="42"/>
        <v/>
      </c>
      <c r="AG210" s="199" t="str">
        <f t="shared" si="43"/>
        <v/>
      </c>
      <c r="AH210" s="217"/>
    </row>
    <row r="211" spans="1:34" hidden="1" outlineLevel="1" x14ac:dyDescent="0.3">
      <c r="A211" s="19"/>
      <c r="B211" s="9"/>
      <c r="C211" s="9"/>
      <c r="D211" s="190" t="str">
        <f>IF(ISERROR(VLOOKUP(C211,KPIs!$F$91:$G$94,2,FALSE)),"",(VLOOKUP(C211,KPIs!$F$91:$G$94,2,FALSE)))</f>
        <v/>
      </c>
      <c r="E211" s="191" t="str">
        <f>IF(ISERROR(VLOOKUP(C211,KPIs!$H$91:$I$94,2,FALSE)),"",(VLOOKUP(C211,KPIs!$H$91:$I$94,2,FALSE)))</f>
        <v/>
      </c>
      <c r="F211" s="14"/>
      <c r="G211" s="10"/>
      <c r="H211" s="10"/>
      <c r="I211" s="155">
        <f t="shared" si="36"/>
        <v>0</v>
      </c>
      <c r="J211" s="12" t="str" cm="1">
        <f t="array" ref="J211">IFERROR((_xlfn.IFS(E211-I211&lt;=0,0,E211-I211&lt;=0,0,E211-I211&gt;=2,2,E211-I211&lt;2,E211-I211)),"")</f>
        <v/>
      </c>
      <c r="K211" s="12" cm="1">
        <f t="array" ref="K211">_xlfn.IFS(I211=0,0,I211&gt;=0,I211+J211)</f>
        <v>0</v>
      </c>
      <c r="L211" s="12" t="str">
        <f t="shared" si="1"/>
        <v/>
      </c>
      <c r="M211" s="12" cm="1">
        <f t="array" ref="M211">_xlfn.IFS(K211=0,0,K211&gt;=0,K211+L211)</f>
        <v>0</v>
      </c>
      <c r="N211" s="157" t="str">
        <f t="shared" si="37"/>
        <v/>
      </c>
      <c r="O211" s="157" t="str">
        <f t="shared" si="2"/>
        <v/>
      </c>
      <c r="P211" s="10"/>
      <c r="Q211" s="17" t="str">
        <f t="shared" si="35"/>
        <v/>
      </c>
      <c r="R211" s="12">
        <f t="shared" si="38"/>
        <v>0</v>
      </c>
      <c r="S211" s="193" t="str">
        <f t="shared" si="39"/>
        <v/>
      </c>
      <c r="U211" s="183"/>
      <c r="V211" s="183"/>
      <c r="X211" s="200"/>
      <c r="Y211" s="210"/>
      <c r="Z211" s="181" t="str">
        <f t="shared" si="40"/>
        <v/>
      </c>
      <c r="AA211" s="155" t="str">
        <f t="shared" si="41"/>
        <v/>
      </c>
      <c r="AB211" s="14"/>
      <c r="AC211" s="206"/>
      <c r="AD211" s="187"/>
      <c r="AE211" s="189"/>
      <c r="AF211" s="199" t="str">
        <f t="shared" si="42"/>
        <v/>
      </c>
      <c r="AG211" s="199" t="str">
        <f t="shared" si="43"/>
        <v/>
      </c>
      <c r="AH211" s="217"/>
    </row>
    <row r="212" spans="1:34" hidden="1" outlineLevel="1" x14ac:dyDescent="0.3">
      <c r="A212" s="19"/>
      <c r="B212" s="9"/>
      <c r="C212" s="9"/>
      <c r="D212" s="190" t="str">
        <f>IF(ISERROR(VLOOKUP(C212,KPIs!$F$91:$G$94,2,FALSE)),"",(VLOOKUP(C212,KPIs!$F$91:$G$94,2,FALSE)))</f>
        <v/>
      </c>
      <c r="E212" s="191" t="str">
        <f>IF(ISERROR(VLOOKUP(C212,KPIs!$H$91:$I$94,2,FALSE)),"",(VLOOKUP(C212,KPIs!$H$91:$I$94,2,FALSE)))</f>
        <v/>
      </c>
      <c r="F212" s="14"/>
      <c r="G212" s="10"/>
      <c r="H212" s="10"/>
      <c r="I212" s="155">
        <f t="shared" si="36"/>
        <v>0</v>
      </c>
      <c r="J212" s="12" t="str" cm="1">
        <f t="array" ref="J212">IFERROR((_xlfn.IFS(E212-I212&lt;=0,0,E212-I212&lt;=0,0,E212-I212&gt;=2,2,E212-I212&lt;2,E212-I212)),"")</f>
        <v/>
      </c>
      <c r="K212" s="12" cm="1">
        <f t="array" ref="K212">_xlfn.IFS(I212=0,0,I212&gt;=0,I212+J212)</f>
        <v>0</v>
      </c>
      <c r="L212" s="12" t="str">
        <f t="shared" si="1"/>
        <v/>
      </c>
      <c r="M212" s="12" cm="1">
        <f t="array" ref="M212">_xlfn.IFS(K212=0,0,K212&gt;=0,K212+L212)</f>
        <v>0</v>
      </c>
      <c r="N212" s="157" t="str">
        <f t="shared" si="37"/>
        <v/>
      </c>
      <c r="O212" s="157" t="str">
        <f t="shared" si="2"/>
        <v/>
      </c>
      <c r="P212" s="10"/>
      <c r="Q212" s="17" t="str">
        <f t="shared" si="35"/>
        <v/>
      </c>
      <c r="R212" s="12">
        <f t="shared" si="38"/>
        <v>0</v>
      </c>
      <c r="S212" s="193" t="str">
        <f t="shared" si="39"/>
        <v/>
      </c>
      <c r="U212" s="183"/>
      <c r="V212" s="183"/>
      <c r="X212" s="200"/>
      <c r="Y212" s="210"/>
      <c r="Z212" s="181" t="str">
        <f t="shared" si="40"/>
        <v/>
      </c>
      <c r="AA212" s="155" t="str">
        <f t="shared" si="41"/>
        <v/>
      </c>
      <c r="AB212" s="14"/>
      <c r="AC212" s="206"/>
      <c r="AD212" s="187"/>
      <c r="AE212" s="188"/>
      <c r="AF212" s="199" t="str">
        <f t="shared" si="42"/>
        <v/>
      </c>
      <c r="AG212" s="199" t="str">
        <f t="shared" si="43"/>
        <v/>
      </c>
      <c r="AH212" s="217"/>
    </row>
    <row r="213" spans="1:34" hidden="1" outlineLevel="1" x14ac:dyDescent="0.3">
      <c r="A213" s="19"/>
      <c r="B213" s="9"/>
      <c r="C213" s="9"/>
      <c r="D213" s="190" t="str">
        <f>IF(ISERROR(VLOOKUP(C213,KPIs!$F$91:$G$94,2,FALSE)),"",(VLOOKUP(C213,KPIs!$F$91:$G$94,2,FALSE)))</f>
        <v/>
      </c>
      <c r="E213" s="191" t="str">
        <f>IF(ISERROR(VLOOKUP(C213,KPIs!$H$91:$I$94,2,FALSE)),"",(VLOOKUP(C213,KPIs!$H$91:$I$94,2,FALSE)))</f>
        <v/>
      </c>
      <c r="F213" s="14"/>
      <c r="G213" s="10"/>
      <c r="H213" s="10"/>
      <c r="I213" s="155">
        <f t="shared" si="36"/>
        <v>0</v>
      </c>
      <c r="J213" s="12" t="str" cm="1">
        <f t="array" ref="J213">IFERROR((_xlfn.IFS(E213-I213&lt;=0,0,E213-I213&lt;=0,0,E213-I213&gt;=2,2,E213-I213&lt;2,E213-I213)),"")</f>
        <v/>
      </c>
      <c r="K213" s="12" cm="1">
        <f t="array" ref="K213">_xlfn.IFS(I213=0,0,I213&gt;=0,I213+J213)</f>
        <v>0</v>
      </c>
      <c r="L213" s="12" t="str">
        <f t="shared" si="1"/>
        <v/>
      </c>
      <c r="M213" s="12" cm="1">
        <f t="array" ref="M213">_xlfn.IFS(K213=0,0,K213&gt;=0,K213+L213)</f>
        <v>0</v>
      </c>
      <c r="N213" s="157" t="str">
        <f t="shared" si="37"/>
        <v/>
      </c>
      <c r="O213" s="157" t="str">
        <f t="shared" si="2"/>
        <v/>
      </c>
      <c r="P213" s="10"/>
      <c r="Q213" s="17" t="str">
        <f t="shared" si="35"/>
        <v/>
      </c>
      <c r="R213" s="12">
        <f t="shared" si="38"/>
        <v>0</v>
      </c>
      <c r="S213" s="193" t="str">
        <f t="shared" si="39"/>
        <v/>
      </c>
      <c r="U213" s="183"/>
      <c r="V213" s="183"/>
      <c r="X213" s="200"/>
      <c r="Y213" s="210"/>
      <c r="Z213" s="181" t="str">
        <f t="shared" si="40"/>
        <v/>
      </c>
      <c r="AA213" s="155" t="str">
        <f t="shared" si="41"/>
        <v/>
      </c>
      <c r="AB213" s="14"/>
      <c r="AC213" s="206"/>
      <c r="AD213" s="187"/>
      <c r="AE213" s="189"/>
      <c r="AF213" s="199" t="str">
        <f t="shared" si="42"/>
        <v/>
      </c>
      <c r="AG213" s="199" t="str">
        <f t="shared" si="43"/>
        <v/>
      </c>
      <c r="AH213" s="217"/>
    </row>
    <row r="214" spans="1:34" hidden="1" outlineLevel="1" x14ac:dyDescent="0.3">
      <c r="A214" s="19"/>
      <c r="B214" s="9"/>
      <c r="C214" s="9"/>
      <c r="D214" s="190" t="str">
        <f>IF(ISERROR(VLOOKUP(C214,KPIs!$F$91:$G$94,2,FALSE)),"",(VLOOKUP(C214,KPIs!$F$91:$G$94,2,FALSE)))</f>
        <v/>
      </c>
      <c r="E214" s="191" t="str">
        <f>IF(ISERROR(VLOOKUP(C214,KPIs!$H$91:$I$94,2,FALSE)),"",(VLOOKUP(C214,KPIs!$H$91:$I$94,2,FALSE)))</f>
        <v/>
      </c>
      <c r="F214" s="14"/>
      <c r="G214" s="10"/>
      <c r="H214" s="10"/>
      <c r="I214" s="155">
        <f t="shared" si="36"/>
        <v>0</v>
      </c>
      <c r="J214" s="12" t="str" cm="1">
        <f t="array" ref="J214">IFERROR((_xlfn.IFS(E214-I214&lt;=0,0,E214-I214&lt;=0,0,E214-I214&gt;=2,2,E214-I214&lt;2,E214-I214)),"")</f>
        <v/>
      </c>
      <c r="K214" s="12" cm="1">
        <f t="array" ref="K214">_xlfn.IFS(I214=0,0,I214&gt;=0,I214+J214)</f>
        <v>0</v>
      </c>
      <c r="L214" s="12" t="str">
        <f t="shared" si="1"/>
        <v/>
      </c>
      <c r="M214" s="12" cm="1">
        <f t="array" ref="M214">_xlfn.IFS(K214=0,0,K214&gt;=0,K214+L214)</f>
        <v>0</v>
      </c>
      <c r="N214" s="157" t="str">
        <f t="shared" si="37"/>
        <v/>
      </c>
      <c r="O214" s="157" t="str">
        <f t="shared" si="2"/>
        <v/>
      </c>
      <c r="P214" s="10"/>
      <c r="Q214" s="17" t="str">
        <f t="shared" si="35"/>
        <v/>
      </c>
      <c r="R214" s="12">
        <f t="shared" si="38"/>
        <v>0</v>
      </c>
      <c r="S214" s="193" t="str">
        <f t="shared" si="39"/>
        <v/>
      </c>
      <c r="U214" s="183"/>
      <c r="V214" s="183"/>
      <c r="X214" s="200"/>
      <c r="Y214" s="210"/>
      <c r="Z214" s="181" t="str">
        <f t="shared" si="40"/>
        <v/>
      </c>
      <c r="AA214" s="155" t="str">
        <f t="shared" si="41"/>
        <v/>
      </c>
      <c r="AB214" s="14"/>
      <c r="AC214" s="206"/>
      <c r="AD214" s="187"/>
      <c r="AE214" s="188"/>
      <c r="AF214" s="199" t="str">
        <f t="shared" si="42"/>
        <v/>
      </c>
      <c r="AG214" s="199" t="str">
        <f t="shared" si="43"/>
        <v/>
      </c>
      <c r="AH214" s="217"/>
    </row>
    <row r="215" spans="1:34" hidden="1" outlineLevel="1" x14ac:dyDescent="0.3">
      <c r="A215" s="19"/>
      <c r="B215" s="9"/>
      <c r="C215" s="9"/>
      <c r="D215" s="190" t="str">
        <f>IF(ISERROR(VLOOKUP(C215,KPIs!$F$91:$G$94,2,FALSE)),"",(VLOOKUP(C215,KPIs!$F$91:$G$94,2,FALSE)))</f>
        <v/>
      </c>
      <c r="E215" s="191" t="str">
        <f>IF(ISERROR(VLOOKUP(C215,KPIs!$H$91:$I$94,2,FALSE)),"",(VLOOKUP(C215,KPIs!$H$91:$I$94,2,FALSE)))</f>
        <v/>
      </c>
      <c r="F215" s="14"/>
      <c r="G215" s="10"/>
      <c r="H215" s="10"/>
      <c r="I215" s="155">
        <f t="shared" si="36"/>
        <v>0</v>
      </c>
      <c r="J215" s="12" t="str" cm="1">
        <f t="array" ref="J215">IFERROR((_xlfn.IFS(E215-I215&lt;=0,0,E215-I215&lt;=0,0,E215-I215&gt;=2,2,E215-I215&lt;2,E215-I215)),"")</f>
        <v/>
      </c>
      <c r="K215" s="12" cm="1">
        <f t="array" ref="K215">_xlfn.IFS(I215=0,0,I215&gt;=0,I215+J215)</f>
        <v>0</v>
      </c>
      <c r="L215" s="12" t="str">
        <f t="shared" si="1"/>
        <v/>
      </c>
      <c r="M215" s="12" cm="1">
        <f t="array" ref="M215">_xlfn.IFS(K215=0,0,K215&gt;=0,K215+L215)</f>
        <v>0</v>
      </c>
      <c r="N215" s="157" t="str">
        <f t="shared" si="37"/>
        <v/>
      </c>
      <c r="O215" s="157" t="str">
        <f t="shared" si="2"/>
        <v/>
      </c>
      <c r="P215" s="10"/>
      <c r="Q215" s="17" t="str">
        <f t="shared" si="35"/>
        <v/>
      </c>
      <c r="R215" s="12">
        <f t="shared" si="38"/>
        <v>0</v>
      </c>
      <c r="S215" s="193" t="str">
        <f t="shared" si="39"/>
        <v/>
      </c>
      <c r="U215" s="183"/>
      <c r="V215" s="183"/>
      <c r="X215" s="200"/>
      <c r="Y215" s="210"/>
      <c r="Z215" s="181" t="str">
        <f t="shared" si="40"/>
        <v/>
      </c>
      <c r="AA215" s="155" t="str">
        <f t="shared" si="41"/>
        <v/>
      </c>
      <c r="AB215" s="14"/>
      <c r="AC215" s="206"/>
      <c r="AD215" s="187"/>
      <c r="AE215" s="189"/>
      <c r="AF215" s="199" t="str">
        <f t="shared" si="42"/>
        <v/>
      </c>
      <c r="AG215" s="199" t="str">
        <f t="shared" si="43"/>
        <v/>
      </c>
      <c r="AH215" s="217"/>
    </row>
    <row r="216" spans="1:34" hidden="1" outlineLevel="1" x14ac:dyDescent="0.3">
      <c r="A216" s="19"/>
      <c r="B216" s="9"/>
      <c r="C216" s="9"/>
      <c r="D216" s="190" t="str">
        <f>IF(ISERROR(VLOOKUP(C216,KPIs!$F$91:$G$94,2,FALSE)),"",(VLOOKUP(C216,KPIs!$F$91:$G$94,2,FALSE)))</f>
        <v/>
      </c>
      <c r="E216" s="191" t="str">
        <f>IF(ISERROR(VLOOKUP(C216,KPIs!$H$91:$I$94,2,FALSE)),"",(VLOOKUP(C216,KPIs!$H$91:$I$94,2,FALSE)))</f>
        <v/>
      </c>
      <c r="F216" s="14"/>
      <c r="G216" s="10"/>
      <c r="H216" s="10"/>
      <c r="I216" s="155">
        <f t="shared" si="36"/>
        <v>0</v>
      </c>
      <c r="J216" s="12" t="str" cm="1">
        <f t="array" ref="J216">IFERROR((_xlfn.IFS(E216-I216&lt;=0,0,E216-I216&lt;=0,0,E216-I216&gt;=2,2,E216-I216&lt;2,E216-I216)),"")</f>
        <v/>
      </c>
      <c r="K216" s="12" cm="1">
        <f t="array" ref="K216">_xlfn.IFS(I216=0,0,I216&gt;=0,I216+J216)</f>
        <v>0</v>
      </c>
      <c r="L216" s="12" t="str">
        <f t="shared" si="1"/>
        <v/>
      </c>
      <c r="M216" s="12" cm="1">
        <f t="array" ref="M216">_xlfn.IFS(K216=0,0,K216&gt;=0,K216+L216)</f>
        <v>0</v>
      </c>
      <c r="N216" s="157" t="str">
        <f t="shared" si="37"/>
        <v/>
      </c>
      <c r="O216" s="157" t="str">
        <f t="shared" si="2"/>
        <v/>
      </c>
      <c r="P216" s="10"/>
      <c r="Q216" s="17" t="str">
        <f t="shared" si="35"/>
        <v/>
      </c>
      <c r="R216" s="12">
        <f t="shared" si="38"/>
        <v>0</v>
      </c>
      <c r="S216" s="193" t="str">
        <f t="shared" si="39"/>
        <v/>
      </c>
      <c r="U216" s="183"/>
      <c r="V216" s="183"/>
      <c r="X216" s="200"/>
      <c r="Y216" s="210"/>
      <c r="Z216" s="181" t="str">
        <f t="shared" si="40"/>
        <v/>
      </c>
      <c r="AA216" s="155" t="str">
        <f t="shared" si="41"/>
        <v/>
      </c>
      <c r="AB216" s="14"/>
      <c r="AC216" s="206"/>
      <c r="AD216" s="187"/>
      <c r="AE216" s="188"/>
      <c r="AF216" s="199" t="str">
        <f t="shared" si="42"/>
        <v/>
      </c>
      <c r="AG216" s="199" t="str">
        <f t="shared" si="43"/>
        <v/>
      </c>
      <c r="AH216" s="217"/>
    </row>
    <row r="217" spans="1:34" hidden="1" outlineLevel="1" x14ac:dyDescent="0.3">
      <c r="A217" s="19"/>
      <c r="B217" s="9"/>
      <c r="C217" s="9"/>
      <c r="D217" s="190" t="str">
        <f>IF(ISERROR(VLOOKUP(C217,KPIs!$F$91:$G$94,2,FALSE)),"",(VLOOKUP(C217,KPIs!$F$91:$G$94,2,FALSE)))</f>
        <v/>
      </c>
      <c r="E217" s="191" t="str">
        <f>IF(ISERROR(VLOOKUP(C217,KPIs!$H$91:$I$94,2,FALSE)),"",(VLOOKUP(C217,KPIs!$H$91:$I$94,2,FALSE)))</f>
        <v/>
      </c>
      <c r="F217" s="14"/>
      <c r="G217" s="10"/>
      <c r="H217" s="10"/>
      <c r="I217" s="155">
        <f t="shared" si="36"/>
        <v>0</v>
      </c>
      <c r="J217" s="12" t="str" cm="1">
        <f t="array" ref="J217">IFERROR((_xlfn.IFS(E217-I217&lt;=0,0,E217-I217&lt;=0,0,E217-I217&gt;=2,2,E217-I217&lt;2,E217-I217)),"")</f>
        <v/>
      </c>
      <c r="K217" s="12" cm="1">
        <f t="array" ref="K217">_xlfn.IFS(I217=0,0,I217&gt;=0,I217+J217)</f>
        <v>0</v>
      </c>
      <c r="L217" s="12" t="str">
        <f t="shared" si="1"/>
        <v/>
      </c>
      <c r="M217" s="12" cm="1">
        <f t="array" ref="M217">_xlfn.IFS(K217=0,0,K217&gt;=0,K217+L217)</f>
        <v>0</v>
      </c>
      <c r="N217" s="157" t="str">
        <f t="shared" si="37"/>
        <v/>
      </c>
      <c r="O217" s="157" t="str">
        <f t="shared" si="2"/>
        <v/>
      </c>
      <c r="P217" s="10"/>
      <c r="Q217" s="17" t="str">
        <f t="shared" si="35"/>
        <v/>
      </c>
      <c r="R217" s="12">
        <f t="shared" si="38"/>
        <v>0</v>
      </c>
      <c r="S217" s="193" t="str">
        <f t="shared" si="39"/>
        <v/>
      </c>
      <c r="U217" s="183"/>
      <c r="V217" s="183"/>
      <c r="X217" s="200"/>
      <c r="Y217" s="210"/>
      <c r="Z217" s="181" t="str">
        <f t="shared" si="40"/>
        <v/>
      </c>
      <c r="AA217" s="155" t="str">
        <f t="shared" si="41"/>
        <v/>
      </c>
      <c r="AB217" s="14"/>
      <c r="AC217" s="206"/>
      <c r="AD217" s="187"/>
      <c r="AE217" s="189"/>
      <c r="AF217" s="199" t="str">
        <f t="shared" si="42"/>
        <v/>
      </c>
      <c r="AG217" s="199" t="str">
        <f t="shared" si="43"/>
        <v/>
      </c>
      <c r="AH217" s="217"/>
    </row>
    <row r="218" spans="1:34" hidden="1" outlineLevel="1" x14ac:dyDescent="0.3">
      <c r="A218" s="19"/>
      <c r="B218" s="9"/>
      <c r="C218" s="9"/>
      <c r="D218" s="190" t="str">
        <f>IF(ISERROR(VLOOKUP(C218,KPIs!$F$91:$G$94,2,FALSE)),"",(VLOOKUP(C218,KPIs!$F$91:$G$94,2,FALSE)))</f>
        <v/>
      </c>
      <c r="E218" s="191" t="str">
        <f>IF(ISERROR(VLOOKUP(C218,KPIs!$H$91:$I$94,2,FALSE)),"",(VLOOKUP(C218,KPIs!$H$91:$I$94,2,FALSE)))</f>
        <v/>
      </c>
      <c r="F218" s="14"/>
      <c r="G218" s="10"/>
      <c r="H218" s="10"/>
      <c r="I218" s="155">
        <f t="shared" si="36"/>
        <v>0</v>
      </c>
      <c r="J218" s="12" t="str" cm="1">
        <f t="array" ref="J218">IFERROR((_xlfn.IFS(E218-I218&lt;=0,0,E218-I218&lt;=0,0,E218-I218&gt;=2,2,E218-I218&lt;2,E218-I218)),"")</f>
        <v/>
      </c>
      <c r="K218" s="12" cm="1">
        <f t="array" ref="K218">_xlfn.IFS(I218=0,0,I218&gt;=0,I218+J218)</f>
        <v>0</v>
      </c>
      <c r="L218" s="12" t="str">
        <f t="shared" si="1"/>
        <v/>
      </c>
      <c r="M218" s="12" cm="1">
        <f t="array" ref="M218">_xlfn.IFS(K218=0,0,K218&gt;=0,K218+L218)</f>
        <v>0</v>
      </c>
      <c r="N218" s="157" t="str">
        <f t="shared" si="37"/>
        <v/>
      </c>
      <c r="O218" s="157" t="str">
        <f t="shared" si="2"/>
        <v/>
      </c>
      <c r="P218" s="10"/>
      <c r="Q218" s="17" t="str">
        <f t="shared" si="35"/>
        <v/>
      </c>
      <c r="R218" s="12">
        <f t="shared" si="38"/>
        <v>0</v>
      </c>
      <c r="S218" s="193" t="str">
        <f t="shared" si="39"/>
        <v/>
      </c>
      <c r="U218" s="183"/>
      <c r="V218" s="183"/>
      <c r="X218" s="200"/>
      <c r="Y218" s="210"/>
      <c r="Z218" s="181" t="str">
        <f t="shared" si="40"/>
        <v/>
      </c>
      <c r="AA218" s="155" t="str">
        <f t="shared" si="41"/>
        <v/>
      </c>
      <c r="AB218" s="14"/>
      <c r="AC218" s="206"/>
      <c r="AD218" s="187"/>
      <c r="AE218" s="188"/>
      <c r="AF218" s="199" t="str">
        <f t="shared" si="42"/>
        <v/>
      </c>
      <c r="AG218" s="199" t="str">
        <f t="shared" si="43"/>
        <v/>
      </c>
      <c r="AH218" s="217"/>
    </row>
    <row r="219" spans="1:34" hidden="1" outlineLevel="1" x14ac:dyDescent="0.3">
      <c r="A219" s="19"/>
      <c r="B219" s="9"/>
      <c r="C219" s="9"/>
      <c r="D219" s="190" t="str">
        <f>IF(ISERROR(VLOOKUP(C219,KPIs!$F$91:$G$94,2,FALSE)),"",(VLOOKUP(C219,KPIs!$F$91:$G$94,2,FALSE)))</f>
        <v/>
      </c>
      <c r="E219" s="191" t="str">
        <f>IF(ISERROR(VLOOKUP(C219,KPIs!$H$91:$I$94,2,FALSE)),"",(VLOOKUP(C219,KPIs!$H$91:$I$94,2,FALSE)))</f>
        <v/>
      </c>
      <c r="F219" s="14"/>
      <c r="G219" s="10"/>
      <c r="H219" s="10"/>
      <c r="I219" s="155">
        <f t="shared" si="36"/>
        <v>0</v>
      </c>
      <c r="J219" s="12" t="str" cm="1">
        <f t="array" ref="J219">IFERROR((_xlfn.IFS(E219-I219&lt;=0,0,E219-I219&lt;=0,0,E219-I219&gt;=2,2,E219-I219&lt;2,E219-I219)),"")</f>
        <v/>
      </c>
      <c r="K219" s="12" cm="1">
        <f t="array" ref="K219">_xlfn.IFS(I219=0,0,I219&gt;=0,I219+J219)</f>
        <v>0</v>
      </c>
      <c r="L219" s="12" t="str">
        <f t="shared" si="1"/>
        <v/>
      </c>
      <c r="M219" s="12" cm="1">
        <f t="array" ref="M219">_xlfn.IFS(K219=0,0,K219&gt;=0,K219+L219)</f>
        <v>0</v>
      </c>
      <c r="N219" s="157" t="str">
        <f t="shared" si="37"/>
        <v/>
      </c>
      <c r="O219" s="157" t="str">
        <f t="shared" si="2"/>
        <v/>
      </c>
      <c r="P219" s="10"/>
      <c r="Q219" s="17" t="str">
        <f t="shared" si="35"/>
        <v/>
      </c>
      <c r="R219" s="12">
        <f t="shared" si="38"/>
        <v>0</v>
      </c>
      <c r="S219" s="193" t="str">
        <f t="shared" si="39"/>
        <v/>
      </c>
      <c r="U219" s="183"/>
      <c r="V219" s="183"/>
      <c r="X219" s="200"/>
      <c r="Y219" s="210"/>
      <c r="Z219" s="181" t="str">
        <f t="shared" si="40"/>
        <v/>
      </c>
      <c r="AA219" s="155" t="str">
        <f t="shared" si="41"/>
        <v/>
      </c>
      <c r="AB219" s="14"/>
      <c r="AC219" s="206"/>
      <c r="AD219" s="187"/>
      <c r="AE219" s="189"/>
      <c r="AF219" s="199" t="str">
        <f t="shared" si="42"/>
        <v/>
      </c>
      <c r="AG219" s="199" t="str">
        <f t="shared" si="43"/>
        <v/>
      </c>
      <c r="AH219" s="217"/>
    </row>
    <row r="220" spans="1:34" hidden="1" outlineLevel="1" x14ac:dyDescent="0.3">
      <c r="A220" s="19"/>
      <c r="B220" s="9"/>
      <c r="C220" s="9"/>
      <c r="D220" s="190" t="str">
        <f>IF(ISERROR(VLOOKUP(C220,KPIs!$F$91:$G$94,2,FALSE)),"",(VLOOKUP(C220,KPIs!$F$91:$G$94,2,FALSE)))</f>
        <v/>
      </c>
      <c r="E220" s="191" t="str">
        <f>IF(ISERROR(VLOOKUP(C220,KPIs!$H$91:$I$94,2,FALSE)),"",(VLOOKUP(C220,KPIs!$H$91:$I$94,2,FALSE)))</f>
        <v/>
      </c>
      <c r="F220" s="14"/>
      <c r="G220" s="10"/>
      <c r="H220" s="10"/>
      <c r="I220" s="155">
        <f t="shared" si="36"/>
        <v>0</v>
      </c>
      <c r="J220" s="12" t="str" cm="1">
        <f t="array" ref="J220">IFERROR((_xlfn.IFS(E220-I220&lt;=0,0,E220-I220&lt;=0,0,E220-I220&gt;=2,2,E220-I220&lt;2,E220-I220)),"")</f>
        <v/>
      </c>
      <c r="K220" s="12" cm="1">
        <f t="array" ref="K220">_xlfn.IFS(I220=0,0,I220&gt;=0,I220+J220)</f>
        <v>0</v>
      </c>
      <c r="L220" s="12" t="str">
        <f t="shared" si="1"/>
        <v/>
      </c>
      <c r="M220" s="12" cm="1">
        <f t="array" ref="M220">_xlfn.IFS(K220=0,0,K220&gt;=0,K220+L220)</f>
        <v>0</v>
      </c>
      <c r="N220" s="157" t="str">
        <f t="shared" si="37"/>
        <v/>
      </c>
      <c r="O220" s="157" t="str">
        <f t="shared" si="2"/>
        <v/>
      </c>
      <c r="P220" s="10"/>
      <c r="Q220" s="17" t="str">
        <f t="shared" si="35"/>
        <v/>
      </c>
      <c r="R220" s="12">
        <f t="shared" si="38"/>
        <v>0</v>
      </c>
      <c r="S220" s="193" t="str">
        <f t="shared" si="39"/>
        <v/>
      </c>
      <c r="U220" s="183"/>
      <c r="V220" s="183"/>
      <c r="X220" s="200"/>
      <c r="Y220" s="210"/>
      <c r="Z220" s="181" t="str">
        <f t="shared" si="40"/>
        <v/>
      </c>
      <c r="AA220" s="155" t="str">
        <f t="shared" si="41"/>
        <v/>
      </c>
      <c r="AB220" s="14"/>
      <c r="AC220" s="206"/>
      <c r="AD220" s="187"/>
      <c r="AE220" s="188"/>
      <c r="AF220" s="199" t="str">
        <f t="shared" si="42"/>
        <v/>
      </c>
      <c r="AG220" s="199" t="str">
        <f t="shared" si="43"/>
        <v/>
      </c>
      <c r="AH220" s="217"/>
    </row>
    <row r="221" spans="1:34" hidden="1" outlineLevel="1" x14ac:dyDescent="0.3">
      <c r="A221" s="19"/>
      <c r="B221" s="9"/>
      <c r="C221" s="9"/>
      <c r="D221" s="190" t="str">
        <f>IF(ISERROR(VLOOKUP(C221,KPIs!$F$91:$G$94,2,FALSE)),"",(VLOOKUP(C221,KPIs!$F$91:$G$94,2,FALSE)))</f>
        <v/>
      </c>
      <c r="E221" s="191" t="str">
        <f>IF(ISERROR(VLOOKUP(C221,KPIs!$H$91:$I$94,2,FALSE)),"",(VLOOKUP(C221,KPIs!$H$91:$I$94,2,FALSE)))</f>
        <v/>
      </c>
      <c r="F221" s="14"/>
      <c r="G221" s="10"/>
      <c r="H221" s="10"/>
      <c r="I221" s="155">
        <f t="shared" si="36"/>
        <v>0</v>
      </c>
      <c r="J221" s="12" t="str" cm="1">
        <f t="array" ref="J221">IFERROR((_xlfn.IFS(E221-I221&lt;=0,0,E221-I221&lt;=0,0,E221-I221&gt;=2,2,E221-I221&lt;2,E221-I221)),"")</f>
        <v/>
      </c>
      <c r="K221" s="12" cm="1">
        <f t="array" ref="K221">_xlfn.IFS(I221=0,0,I221&gt;=0,I221+J221)</f>
        <v>0</v>
      </c>
      <c r="L221" s="12" t="str">
        <f t="shared" si="1"/>
        <v/>
      </c>
      <c r="M221" s="12" cm="1">
        <f t="array" ref="M221">_xlfn.IFS(K221=0,0,K221&gt;=0,K221+L221)</f>
        <v>0</v>
      </c>
      <c r="N221" s="157" t="str">
        <f t="shared" si="37"/>
        <v/>
      </c>
      <c r="O221" s="157" t="str">
        <f t="shared" si="2"/>
        <v/>
      </c>
      <c r="P221" s="10"/>
      <c r="Q221" s="17" t="str">
        <f t="shared" si="35"/>
        <v/>
      </c>
      <c r="R221" s="12">
        <f t="shared" si="38"/>
        <v>0</v>
      </c>
      <c r="S221" s="193" t="str">
        <f t="shared" si="39"/>
        <v/>
      </c>
      <c r="U221" s="183"/>
      <c r="V221" s="183"/>
      <c r="X221" s="200"/>
      <c r="Y221" s="210"/>
      <c r="Z221" s="181" t="str">
        <f t="shared" si="40"/>
        <v/>
      </c>
      <c r="AA221" s="155" t="str">
        <f t="shared" si="41"/>
        <v/>
      </c>
      <c r="AB221" s="14"/>
      <c r="AC221" s="206"/>
      <c r="AD221" s="187"/>
      <c r="AE221" s="189"/>
      <c r="AF221" s="199" t="str">
        <f t="shared" si="42"/>
        <v/>
      </c>
      <c r="AG221" s="199" t="str">
        <f t="shared" si="43"/>
        <v/>
      </c>
      <c r="AH221" s="217"/>
    </row>
    <row r="222" spans="1:34" hidden="1" outlineLevel="1" x14ac:dyDescent="0.3">
      <c r="A222" s="19"/>
      <c r="B222" s="9"/>
      <c r="C222" s="9"/>
      <c r="D222" s="190" t="str">
        <f>IF(ISERROR(VLOOKUP(C222,KPIs!$F$91:$G$94,2,FALSE)),"",(VLOOKUP(C222,KPIs!$F$91:$G$94,2,FALSE)))</f>
        <v/>
      </c>
      <c r="E222" s="191" t="str">
        <f>IF(ISERROR(VLOOKUP(C222,KPIs!$H$91:$I$94,2,FALSE)),"",(VLOOKUP(C222,KPIs!$H$91:$I$94,2,FALSE)))</f>
        <v/>
      </c>
      <c r="F222" s="14"/>
      <c r="G222" s="10"/>
      <c r="H222" s="10"/>
      <c r="I222" s="155">
        <f t="shared" si="36"/>
        <v>0</v>
      </c>
      <c r="J222" s="12" t="str" cm="1">
        <f t="array" ref="J222">IFERROR((_xlfn.IFS(E222-I222&lt;=0,0,E222-I222&lt;=0,0,E222-I222&gt;=2,2,E222-I222&lt;2,E222-I222)),"")</f>
        <v/>
      </c>
      <c r="K222" s="12" cm="1">
        <f t="array" ref="K222">_xlfn.IFS(I222=0,0,I222&gt;=0,I222+J222)</f>
        <v>0</v>
      </c>
      <c r="L222" s="12" t="str">
        <f t="shared" si="1"/>
        <v/>
      </c>
      <c r="M222" s="12" cm="1">
        <f t="array" ref="M222">_xlfn.IFS(K222=0,0,K222&gt;=0,K222+L222)</f>
        <v>0</v>
      </c>
      <c r="N222" s="157" t="str">
        <f t="shared" si="37"/>
        <v/>
      </c>
      <c r="O222" s="157" t="str">
        <f t="shared" si="2"/>
        <v/>
      </c>
      <c r="P222" s="10"/>
      <c r="Q222" s="17" t="str">
        <f t="shared" ref="Q222:Q253" si="44">IFERROR(P222/(O222),"")</f>
        <v/>
      </c>
      <c r="R222" s="12">
        <f t="shared" si="38"/>
        <v>0</v>
      </c>
      <c r="S222" s="193" t="str">
        <f t="shared" si="39"/>
        <v/>
      </c>
      <c r="U222" s="183"/>
      <c r="V222" s="183"/>
      <c r="X222" s="200"/>
      <c r="Y222" s="210"/>
      <c r="Z222" s="181" t="str">
        <f t="shared" si="40"/>
        <v/>
      </c>
      <c r="AA222" s="155" t="str">
        <f t="shared" si="41"/>
        <v/>
      </c>
      <c r="AB222" s="14"/>
      <c r="AC222" s="206"/>
      <c r="AD222" s="187"/>
      <c r="AE222" s="188"/>
      <c r="AF222" s="199" t="str">
        <f t="shared" si="42"/>
        <v/>
      </c>
      <c r="AG222" s="199" t="str">
        <f t="shared" si="43"/>
        <v/>
      </c>
      <c r="AH222" s="217"/>
    </row>
    <row r="223" spans="1:34" hidden="1" outlineLevel="1" x14ac:dyDescent="0.3">
      <c r="A223" s="19"/>
      <c r="B223" s="9"/>
      <c r="C223" s="9"/>
      <c r="D223" s="190" t="str">
        <f>IF(ISERROR(VLOOKUP(C223,KPIs!$F$91:$G$94,2,FALSE)),"",(VLOOKUP(C223,KPIs!$F$91:$G$94,2,FALSE)))</f>
        <v/>
      </c>
      <c r="E223" s="191" t="str">
        <f>IF(ISERROR(VLOOKUP(C223,KPIs!$H$91:$I$94,2,FALSE)),"",(VLOOKUP(C223,KPIs!$H$91:$I$94,2,FALSE)))</f>
        <v/>
      </c>
      <c r="F223" s="14"/>
      <c r="G223" s="10"/>
      <c r="H223" s="10"/>
      <c r="I223" s="155">
        <f t="shared" si="36"/>
        <v>0</v>
      </c>
      <c r="J223" s="12" t="str" cm="1">
        <f t="array" ref="J223">IFERROR((_xlfn.IFS(E223-I223&lt;=0,0,E223-I223&lt;=0,0,E223-I223&gt;=2,2,E223-I223&lt;2,E223-I223)),"")</f>
        <v/>
      </c>
      <c r="K223" s="12" cm="1">
        <f t="array" ref="K223">_xlfn.IFS(I223=0,0,I223&gt;=0,I223+J223)</f>
        <v>0</v>
      </c>
      <c r="L223" s="12" t="str">
        <f t="shared" si="1"/>
        <v/>
      </c>
      <c r="M223" s="12" cm="1">
        <f t="array" ref="M223">_xlfn.IFS(K223=0,0,K223&gt;=0,K223+L223)</f>
        <v>0</v>
      </c>
      <c r="N223" s="157" t="str">
        <f t="shared" si="37"/>
        <v/>
      </c>
      <c r="O223" s="157" t="str">
        <f t="shared" si="2"/>
        <v/>
      </c>
      <c r="P223" s="10"/>
      <c r="Q223" s="17" t="str">
        <f t="shared" si="44"/>
        <v/>
      </c>
      <c r="R223" s="12">
        <f t="shared" si="38"/>
        <v>0</v>
      </c>
      <c r="S223" s="193" t="str">
        <f t="shared" si="39"/>
        <v/>
      </c>
      <c r="U223" s="183"/>
      <c r="V223" s="183"/>
      <c r="X223" s="200"/>
      <c r="Y223" s="210"/>
      <c r="Z223" s="181" t="str">
        <f t="shared" si="40"/>
        <v/>
      </c>
      <c r="AA223" s="155" t="str">
        <f t="shared" si="41"/>
        <v/>
      </c>
      <c r="AB223" s="14"/>
      <c r="AC223" s="206"/>
      <c r="AD223" s="187"/>
      <c r="AE223" s="189"/>
      <c r="AF223" s="199" t="str">
        <f t="shared" si="42"/>
        <v/>
      </c>
      <c r="AG223" s="199" t="str">
        <f t="shared" si="43"/>
        <v/>
      </c>
      <c r="AH223" s="217"/>
    </row>
    <row r="224" spans="1:34" hidden="1" outlineLevel="1" x14ac:dyDescent="0.3">
      <c r="A224" s="19"/>
      <c r="B224" s="9"/>
      <c r="C224" s="9"/>
      <c r="D224" s="190" t="str">
        <f>IF(ISERROR(VLOOKUP(C224,KPIs!$F$91:$G$94,2,FALSE)),"",(VLOOKUP(C224,KPIs!$F$91:$G$94,2,FALSE)))</f>
        <v/>
      </c>
      <c r="E224" s="191" t="str">
        <f>IF(ISERROR(VLOOKUP(C224,KPIs!$H$91:$I$94,2,FALSE)),"",(VLOOKUP(C224,KPIs!$H$91:$I$94,2,FALSE)))</f>
        <v/>
      </c>
      <c r="F224" s="14"/>
      <c r="G224" s="10"/>
      <c r="H224" s="10"/>
      <c r="I224" s="155">
        <f t="shared" si="36"/>
        <v>0</v>
      </c>
      <c r="J224" s="12" t="str" cm="1">
        <f t="array" ref="J224">IFERROR((_xlfn.IFS(E224-I224&lt;=0,0,E224-I224&lt;=0,0,E224-I224&gt;=2,2,E224-I224&lt;2,E224-I224)),"")</f>
        <v/>
      </c>
      <c r="K224" s="12" cm="1">
        <f t="array" ref="K224">_xlfn.IFS(I224=0,0,I224&gt;=0,I224+J224)</f>
        <v>0</v>
      </c>
      <c r="L224" s="12" t="str">
        <f t="shared" si="1"/>
        <v/>
      </c>
      <c r="M224" s="12" cm="1">
        <f t="array" ref="M224">_xlfn.IFS(K224=0,0,K224&gt;=0,K224+L224)</f>
        <v>0</v>
      </c>
      <c r="N224" s="157" t="str">
        <f t="shared" si="37"/>
        <v/>
      </c>
      <c r="O224" s="157" t="str">
        <f t="shared" si="2"/>
        <v/>
      </c>
      <c r="P224" s="10"/>
      <c r="Q224" s="17" t="str">
        <f t="shared" si="44"/>
        <v/>
      </c>
      <c r="R224" s="12">
        <f t="shared" si="38"/>
        <v>0</v>
      </c>
      <c r="S224" s="193" t="str">
        <f t="shared" si="39"/>
        <v/>
      </c>
      <c r="U224" s="183"/>
      <c r="V224" s="183"/>
      <c r="X224" s="200"/>
      <c r="Y224" s="210"/>
      <c r="Z224" s="181" t="str">
        <f t="shared" si="40"/>
        <v/>
      </c>
      <c r="AA224" s="155" t="str">
        <f t="shared" si="41"/>
        <v/>
      </c>
      <c r="AB224" s="14"/>
      <c r="AC224" s="206"/>
      <c r="AD224" s="187"/>
      <c r="AE224" s="188"/>
      <c r="AF224" s="199" t="str">
        <f t="shared" si="42"/>
        <v/>
      </c>
      <c r="AG224" s="199" t="str">
        <f t="shared" si="43"/>
        <v/>
      </c>
      <c r="AH224" s="217"/>
    </row>
    <row r="225" spans="1:34" hidden="1" outlineLevel="1" x14ac:dyDescent="0.3">
      <c r="A225" s="19"/>
      <c r="B225" s="9"/>
      <c r="C225" s="9"/>
      <c r="D225" s="190" t="str">
        <f>IF(ISERROR(VLOOKUP(C225,KPIs!$F$91:$G$94,2,FALSE)),"",(VLOOKUP(C225,KPIs!$F$91:$G$94,2,FALSE)))</f>
        <v/>
      </c>
      <c r="E225" s="191" t="str">
        <f>IF(ISERROR(VLOOKUP(C225,KPIs!$H$91:$I$94,2,FALSE)),"",(VLOOKUP(C225,KPIs!$H$91:$I$94,2,FALSE)))</f>
        <v/>
      </c>
      <c r="F225" s="14"/>
      <c r="G225" s="10"/>
      <c r="H225" s="10"/>
      <c r="I225" s="155">
        <f t="shared" si="36"/>
        <v>0</v>
      </c>
      <c r="J225" s="12" t="str" cm="1">
        <f t="array" ref="J225">IFERROR((_xlfn.IFS(E225-I225&lt;=0,0,E225-I225&lt;=0,0,E225-I225&gt;=2,2,E225-I225&lt;2,E225-I225)),"")</f>
        <v/>
      </c>
      <c r="K225" s="12" cm="1">
        <f t="array" ref="K225">_xlfn.IFS(I225=0,0,I225&gt;=0,I225+J225)</f>
        <v>0</v>
      </c>
      <c r="L225" s="12" t="str">
        <f t="shared" si="1"/>
        <v/>
      </c>
      <c r="M225" s="12" cm="1">
        <f t="array" ref="M225">_xlfn.IFS(K225=0,0,K225&gt;=0,K225+L225)</f>
        <v>0</v>
      </c>
      <c r="N225" s="157" t="str">
        <f t="shared" si="37"/>
        <v/>
      </c>
      <c r="O225" s="157" t="str">
        <f t="shared" si="2"/>
        <v/>
      </c>
      <c r="P225" s="10"/>
      <c r="Q225" s="17" t="str">
        <f t="shared" si="44"/>
        <v/>
      </c>
      <c r="R225" s="12">
        <f t="shared" si="38"/>
        <v>0</v>
      </c>
      <c r="S225" s="193" t="str">
        <f t="shared" si="39"/>
        <v/>
      </c>
      <c r="U225" s="183"/>
      <c r="V225" s="183"/>
      <c r="X225" s="200"/>
      <c r="Y225" s="210"/>
      <c r="Z225" s="181" t="str">
        <f t="shared" si="40"/>
        <v/>
      </c>
      <c r="AA225" s="155" t="str">
        <f t="shared" si="41"/>
        <v/>
      </c>
      <c r="AB225" s="14"/>
      <c r="AC225" s="206"/>
      <c r="AD225" s="187"/>
      <c r="AE225" s="189"/>
      <c r="AF225" s="199" t="str">
        <f t="shared" si="42"/>
        <v/>
      </c>
      <c r="AG225" s="199" t="str">
        <f t="shared" si="43"/>
        <v/>
      </c>
      <c r="AH225" s="217"/>
    </row>
    <row r="226" spans="1:34" hidden="1" outlineLevel="1" x14ac:dyDescent="0.3">
      <c r="A226" s="19"/>
      <c r="B226" s="9"/>
      <c r="C226" s="9"/>
      <c r="D226" s="190" t="str">
        <f>IF(ISERROR(VLOOKUP(C226,KPIs!$F$91:$G$94,2,FALSE)),"",(VLOOKUP(C226,KPIs!$F$91:$G$94,2,FALSE)))</f>
        <v/>
      </c>
      <c r="E226" s="191" t="str">
        <f>IF(ISERROR(VLOOKUP(C226,KPIs!$H$91:$I$94,2,FALSE)),"",(VLOOKUP(C226,KPIs!$H$91:$I$94,2,FALSE)))</f>
        <v/>
      </c>
      <c r="F226" s="14"/>
      <c r="G226" s="10"/>
      <c r="H226" s="10"/>
      <c r="I226" s="155">
        <f t="shared" si="36"/>
        <v>0</v>
      </c>
      <c r="J226" s="12" t="str" cm="1">
        <f t="array" ref="J226">IFERROR((_xlfn.IFS(E226-I226&lt;=0,0,E226-I226&lt;=0,0,E226-I226&gt;=2,2,E226-I226&lt;2,E226-I226)),"")</f>
        <v/>
      </c>
      <c r="K226" s="12" cm="1">
        <f t="array" ref="K226">_xlfn.IFS(I226=0,0,I226&gt;=0,I226+J226)</f>
        <v>0</v>
      </c>
      <c r="L226" s="12" t="str">
        <f t="shared" si="1"/>
        <v/>
      </c>
      <c r="M226" s="12" cm="1">
        <f t="array" ref="M226">_xlfn.IFS(K226=0,0,K226&gt;=0,K226+L226)</f>
        <v>0</v>
      </c>
      <c r="N226" s="157" t="str">
        <f t="shared" si="37"/>
        <v/>
      </c>
      <c r="O226" s="157" t="str">
        <f t="shared" si="2"/>
        <v/>
      </c>
      <c r="P226" s="10"/>
      <c r="Q226" s="17" t="str">
        <f t="shared" si="44"/>
        <v/>
      </c>
      <c r="R226" s="12">
        <f t="shared" si="38"/>
        <v>0</v>
      </c>
      <c r="S226" s="193" t="str">
        <f t="shared" si="39"/>
        <v/>
      </c>
      <c r="U226" s="183"/>
      <c r="V226" s="183"/>
      <c r="X226" s="200"/>
      <c r="Y226" s="210"/>
      <c r="Z226" s="181" t="str">
        <f t="shared" si="40"/>
        <v/>
      </c>
      <c r="AA226" s="155" t="str">
        <f t="shared" si="41"/>
        <v/>
      </c>
      <c r="AB226" s="14"/>
      <c r="AC226" s="206"/>
      <c r="AD226" s="187"/>
      <c r="AE226" s="188"/>
      <c r="AF226" s="199" t="str">
        <f t="shared" si="42"/>
        <v/>
      </c>
      <c r="AG226" s="199" t="str">
        <f t="shared" si="43"/>
        <v/>
      </c>
      <c r="AH226" s="217"/>
    </row>
    <row r="227" spans="1:34" hidden="1" outlineLevel="1" x14ac:dyDescent="0.3">
      <c r="A227" s="19"/>
      <c r="B227" s="9"/>
      <c r="C227" s="9"/>
      <c r="D227" s="190" t="str">
        <f>IF(ISERROR(VLOOKUP(C227,KPIs!$F$91:$G$94,2,FALSE)),"",(VLOOKUP(C227,KPIs!$F$91:$G$94,2,FALSE)))</f>
        <v/>
      </c>
      <c r="E227" s="191" t="str">
        <f>IF(ISERROR(VLOOKUP(C227,KPIs!$H$91:$I$94,2,FALSE)),"",(VLOOKUP(C227,KPIs!$H$91:$I$94,2,FALSE)))</f>
        <v/>
      </c>
      <c r="F227" s="14"/>
      <c r="G227" s="10"/>
      <c r="H227" s="10"/>
      <c r="I227" s="155">
        <f t="shared" si="36"/>
        <v>0</v>
      </c>
      <c r="J227" s="12" t="str" cm="1">
        <f t="array" ref="J227">IFERROR((_xlfn.IFS(E227-I227&lt;=0,0,E227-I227&lt;=0,0,E227-I227&gt;=2,2,E227-I227&lt;2,E227-I227)),"")</f>
        <v/>
      </c>
      <c r="K227" s="12" cm="1">
        <f t="array" ref="K227">_xlfn.IFS(I227=0,0,I227&gt;=0,I227+J227)</f>
        <v>0</v>
      </c>
      <c r="L227" s="12" t="str">
        <f t="shared" si="1"/>
        <v/>
      </c>
      <c r="M227" s="12" cm="1">
        <f t="array" ref="M227">_xlfn.IFS(K227=0,0,K227&gt;=0,K227+L227)</f>
        <v>0</v>
      </c>
      <c r="N227" s="157" t="str">
        <f t="shared" si="37"/>
        <v/>
      </c>
      <c r="O227" s="157" t="str">
        <f t="shared" si="2"/>
        <v/>
      </c>
      <c r="P227" s="10"/>
      <c r="Q227" s="17" t="str">
        <f t="shared" si="44"/>
        <v/>
      </c>
      <c r="R227" s="12">
        <f t="shared" si="38"/>
        <v>0</v>
      </c>
      <c r="S227" s="193" t="str">
        <f t="shared" si="39"/>
        <v/>
      </c>
      <c r="U227" s="183"/>
      <c r="V227" s="183"/>
      <c r="X227" s="200"/>
      <c r="Y227" s="210"/>
      <c r="Z227" s="181" t="str">
        <f t="shared" si="40"/>
        <v/>
      </c>
      <c r="AA227" s="155" t="str">
        <f t="shared" si="41"/>
        <v/>
      </c>
      <c r="AB227" s="14"/>
      <c r="AC227" s="206"/>
      <c r="AD227" s="187"/>
      <c r="AE227" s="189"/>
      <c r="AF227" s="199" t="str">
        <f t="shared" si="42"/>
        <v/>
      </c>
      <c r="AG227" s="199" t="str">
        <f t="shared" si="43"/>
        <v/>
      </c>
      <c r="AH227" s="217"/>
    </row>
    <row r="228" spans="1:34" hidden="1" outlineLevel="1" x14ac:dyDescent="0.3">
      <c r="A228" s="19"/>
      <c r="B228" s="9"/>
      <c r="C228" s="9"/>
      <c r="D228" s="190" t="str">
        <f>IF(ISERROR(VLOOKUP(C228,KPIs!$F$91:$G$94,2,FALSE)),"",(VLOOKUP(C228,KPIs!$F$91:$G$94,2,FALSE)))</f>
        <v/>
      </c>
      <c r="E228" s="191" t="str">
        <f>IF(ISERROR(VLOOKUP(C228,KPIs!$H$91:$I$94,2,FALSE)),"",(VLOOKUP(C228,KPIs!$H$91:$I$94,2,FALSE)))</f>
        <v/>
      </c>
      <c r="F228" s="14"/>
      <c r="G228" s="10"/>
      <c r="H228" s="10"/>
      <c r="I228" s="155">
        <f t="shared" si="36"/>
        <v>0</v>
      </c>
      <c r="J228" s="12" t="str" cm="1">
        <f t="array" ref="J228">IFERROR((_xlfn.IFS(E228-I228&lt;=0,0,E228-I228&lt;=0,0,E228-I228&gt;=2,2,E228-I228&lt;2,E228-I228)),"")</f>
        <v/>
      </c>
      <c r="K228" s="12" cm="1">
        <f t="array" ref="K228">_xlfn.IFS(I228=0,0,I228&gt;=0,I228+J228)</f>
        <v>0</v>
      </c>
      <c r="L228" s="12" t="str">
        <f t="shared" si="1"/>
        <v/>
      </c>
      <c r="M228" s="12" cm="1">
        <f t="array" ref="M228">_xlfn.IFS(K228=0,0,K228&gt;=0,K228+L228)</f>
        <v>0</v>
      </c>
      <c r="N228" s="157" t="str">
        <f t="shared" si="37"/>
        <v/>
      </c>
      <c r="O228" s="157" t="str">
        <f t="shared" si="2"/>
        <v/>
      </c>
      <c r="P228" s="10"/>
      <c r="Q228" s="17" t="str">
        <f t="shared" si="44"/>
        <v/>
      </c>
      <c r="R228" s="12">
        <f t="shared" si="38"/>
        <v>0</v>
      </c>
      <c r="S228" s="193" t="str">
        <f t="shared" si="39"/>
        <v/>
      </c>
      <c r="U228" s="183"/>
      <c r="V228" s="183"/>
      <c r="X228" s="200"/>
      <c r="Y228" s="210"/>
      <c r="Z228" s="181" t="str">
        <f t="shared" si="40"/>
        <v/>
      </c>
      <c r="AA228" s="155" t="str">
        <f t="shared" si="41"/>
        <v/>
      </c>
      <c r="AB228" s="14"/>
      <c r="AC228" s="206"/>
      <c r="AD228" s="187"/>
      <c r="AE228" s="188"/>
      <c r="AF228" s="199" t="str">
        <f t="shared" si="42"/>
        <v/>
      </c>
      <c r="AG228" s="199" t="str">
        <f t="shared" si="43"/>
        <v/>
      </c>
      <c r="AH228" s="217"/>
    </row>
    <row r="229" spans="1:34" hidden="1" outlineLevel="1" x14ac:dyDescent="0.3">
      <c r="A229" s="19"/>
      <c r="B229" s="9"/>
      <c r="C229" s="9"/>
      <c r="D229" s="190" t="str">
        <f>IF(ISERROR(VLOOKUP(C229,KPIs!$F$91:$G$94,2,FALSE)),"",(VLOOKUP(C229,KPIs!$F$91:$G$94,2,FALSE)))</f>
        <v/>
      </c>
      <c r="E229" s="191" t="str">
        <f>IF(ISERROR(VLOOKUP(C229,KPIs!$H$91:$I$94,2,FALSE)),"",(VLOOKUP(C229,KPIs!$H$91:$I$94,2,FALSE)))</f>
        <v/>
      </c>
      <c r="F229" s="14"/>
      <c r="G229" s="10"/>
      <c r="H229" s="10"/>
      <c r="I229" s="155">
        <f t="shared" si="36"/>
        <v>0</v>
      </c>
      <c r="J229" s="12" t="str" cm="1">
        <f t="array" ref="J229">IFERROR((_xlfn.IFS(E229-I229&lt;=0,0,E229-I229&lt;=0,0,E229-I229&gt;=2,2,E229-I229&lt;2,E229-I229)),"")</f>
        <v/>
      </c>
      <c r="K229" s="12" cm="1">
        <f t="array" ref="K229">_xlfn.IFS(I229=0,0,I229&gt;=0,I229+J229)</f>
        <v>0</v>
      </c>
      <c r="L229" s="12" t="str">
        <f t="shared" si="1"/>
        <v/>
      </c>
      <c r="M229" s="12" cm="1">
        <f t="array" ref="M229">_xlfn.IFS(K229=0,0,K229&gt;=0,K229+L229)</f>
        <v>0</v>
      </c>
      <c r="N229" s="157" t="str">
        <f t="shared" si="37"/>
        <v/>
      </c>
      <c r="O229" s="157" t="str">
        <f t="shared" si="2"/>
        <v/>
      </c>
      <c r="P229" s="10"/>
      <c r="Q229" s="17" t="str">
        <f t="shared" si="44"/>
        <v/>
      </c>
      <c r="R229" s="12">
        <f t="shared" si="38"/>
        <v>0</v>
      </c>
      <c r="S229" s="193" t="str">
        <f t="shared" si="39"/>
        <v/>
      </c>
      <c r="U229" s="183"/>
      <c r="V229" s="183"/>
      <c r="X229" s="200"/>
      <c r="Y229" s="210"/>
      <c r="Z229" s="181" t="str">
        <f t="shared" si="40"/>
        <v/>
      </c>
      <c r="AA229" s="155" t="str">
        <f t="shared" si="41"/>
        <v/>
      </c>
      <c r="AB229" s="14"/>
      <c r="AC229" s="206"/>
      <c r="AD229" s="187"/>
      <c r="AE229" s="189"/>
      <c r="AF229" s="199" t="str">
        <f t="shared" si="42"/>
        <v/>
      </c>
      <c r="AG229" s="199" t="str">
        <f t="shared" si="43"/>
        <v/>
      </c>
      <c r="AH229" s="217"/>
    </row>
    <row r="230" spans="1:34" hidden="1" outlineLevel="1" x14ac:dyDescent="0.3">
      <c r="A230" s="19"/>
      <c r="B230" s="9"/>
      <c r="C230" s="9"/>
      <c r="D230" s="190" t="str">
        <f>IF(ISERROR(VLOOKUP(C230,KPIs!$F$91:$G$94,2,FALSE)),"",(VLOOKUP(C230,KPIs!$F$91:$G$94,2,FALSE)))</f>
        <v/>
      </c>
      <c r="E230" s="191" t="str">
        <f>IF(ISERROR(VLOOKUP(C230,KPIs!$H$91:$I$94,2,FALSE)),"",(VLOOKUP(C230,KPIs!$H$91:$I$94,2,FALSE)))</f>
        <v/>
      </c>
      <c r="F230" s="14"/>
      <c r="G230" s="10"/>
      <c r="H230" s="10"/>
      <c r="I230" s="155">
        <f t="shared" si="36"/>
        <v>0</v>
      </c>
      <c r="J230" s="12" t="str" cm="1">
        <f t="array" ref="J230">IFERROR((_xlfn.IFS(E230-I230&lt;=0,0,E230-I230&lt;=0,0,E230-I230&gt;=2,2,E230-I230&lt;2,E230-I230)),"")</f>
        <v/>
      </c>
      <c r="K230" s="12" cm="1">
        <f t="array" ref="K230">_xlfn.IFS(I230=0,0,I230&gt;=0,I230+J230)</f>
        <v>0</v>
      </c>
      <c r="L230" s="12" t="str">
        <f t="shared" si="1"/>
        <v/>
      </c>
      <c r="M230" s="12" cm="1">
        <f t="array" ref="M230">_xlfn.IFS(K230=0,0,K230&gt;=0,K230+L230)</f>
        <v>0</v>
      </c>
      <c r="N230" s="157" t="str">
        <f t="shared" si="37"/>
        <v/>
      </c>
      <c r="O230" s="157" t="str">
        <f t="shared" si="2"/>
        <v/>
      </c>
      <c r="P230" s="10"/>
      <c r="Q230" s="17" t="str">
        <f t="shared" si="44"/>
        <v/>
      </c>
      <c r="R230" s="12">
        <f t="shared" si="38"/>
        <v>0</v>
      </c>
      <c r="S230" s="193" t="str">
        <f t="shared" si="39"/>
        <v/>
      </c>
      <c r="U230" s="183"/>
      <c r="V230" s="183"/>
      <c r="X230" s="200"/>
      <c r="Y230" s="210"/>
      <c r="Z230" s="181" t="str">
        <f t="shared" si="40"/>
        <v/>
      </c>
      <c r="AA230" s="155" t="str">
        <f t="shared" si="41"/>
        <v/>
      </c>
      <c r="AB230" s="14"/>
      <c r="AC230" s="206"/>
      <c r="AD230" s="187"/>
      <c r="AE230" s="188"/>
      <c r="AF230" s="199" t="str">
        <f t="shared" si="42"/>
        <v/>
      </c>
      <c r="AG230" s="199" t="str">
        <f t="shared" si="43"/>
        <v/>
      </c>
      <c r="AH230" s="217"/>
    </row>
    <row r="231" spans="1:34" hidden="1" outlineLevel="1" x14ac:dyDescent="0.3">
      <c r="A231" s="19"/>
      <c r="B231" s="9"/>
      <c r="C231" s="9"/>
      <c r="D231" s="190" t="str">
        <f>IF(ISERROR(VLOOKUP(C231,KPIs!$F$91:$G$94,2,FALSE)),"",(VLOOKUP(C231,KPIs!$F$91:$G$94,2,FALSE)))</f>
        <v/>
      </c>
      <c r="E231" s="191" t="str">
        <f>IF(ISERROR(VLOOKUP(C231,KPIs!$H$91:$I$94,2,FALSE)),"",(VLOOKUP(C231,KPIs!$H$91:$I$94,2,FALSE)))</f>
        <v/>
      </c>
      <c r="F231" s="14"/>
      <c r="G231" s="10"/>
      <c r="H231" s="10"/>
      <c r="I231" s="155">
        <f t="shared" si="36"/>
        <v>0</v>
      </c>
      <c r="J231" s="12" t="str" cm="1">
        <f t="array" ref="J231">IFERROR((_xlfn.IFS(E231-I231&lt;=0,0,E231-I231&lt;=0,0,E231-I231&gt;=2,2,E231-I231&lt;2,E231-I231)),"")</f>
        <v/>
      </c>
      <c r="K231" s="12" cm="1">
        <f t="array" ref="K231">_xlfn.IFS(I231=0,0,I231&gt;=0,I231+J231)</f>
        <v>0</v>
      </c>
      <c r="L231" s="12" t="str">
        <f t="shared" si="1"/>
        <v/>
      </c>
      <c r="M231" s="12" cm="1">
        <f t="array" ref="M231">_xlfn.IFS(K231=0,0,K231&gt;=0,K231+L231)</f>
        <v>0</v>
      </c>
      <c r="N231" s="157" t="str">
        <f t="shared" si="37"/>
        <v/>
      </c>
      <c r="O231" s="157" t="str">
        <f t="shared" si="2"/>
        <v/>
      </c>
      <c r="P231" s="10"/>
      <c r="Q231" s="17" t="str">
        <f t="shared" si="44"/>
        <v/>
      </c>
      <c r="R231" s="12">
        <f t="shared" si="38"/>
        <v>0</v>
      </c>
      <c r="S231" s="193" t="str">
        <f t="shared" si="39"/>
        <v/>
      </c>
      <c r="U231" s="183"/>
      <c r="V231" s="183"/>
      <c r="X231" s="200"/>
      <c r="Y231" s="210"/>
      <c r="Z231" s="181" t="str">
        <f t="shared" si="40"/>
        <v/>
      </c>
      <c r="AA231" s="155" t="str">
        <f t="shared" si="41"/>
        <v/>
      </c>
      <c r="AB231" s="14"/>
      <c r="AC231" s="206"/>
      <c r="AD231" s="187"/>
      <c r="AE231" s="189"/>
      <c r="AF231" s="199" t="str">
        <f t="shared" si="42"/>
        <v/>
      </c>
      <c r="AG231" s="199" t="str">
        <f t="shared" si="43"/>
        <v/>
      </c>
      <c r="AH231" s="217"/>
    </row>
    <row r="232" spans="1:34" hidden="1" outlineLevel="1" x14ac:dyDescent="0.3">
      <c r="A232" s="19"/>
      <c r="B232" s="9"/>
      <c r="C232" s="9"/>
      <c r="D232" s="190" t="str">
        <f>IF(ISERROR(VLOOKUP(C232,KPIs!$F$91:$G$94,2,FALSE)),"",(VLOOKUP(C232,KPIs!$F$91:$G$94,2,FALSE)))</f>
        <v/>
      </c>
      <c r="E232" s="191" t="str">
        <f>IF(ISERROR(VLOOKUP(C232,KPIs!$H$91:$I$94,2,FALSE)),"",(VLOOKUP(C232,KPIs!$H$91:$I$94,2,FALSE)))</f>
        <v/>
      </c>
      <c r="F232" s="14"/>
      <c r="G232" s="10"/>
      <c r="H232" s="10"/>
      <c r="I232" s="155">
        <f t="shared" si="36"/>
        <v>0</v>
      </c>
      <c r="J232" s="12" t="str" cm="1">
        <f t="array" ref="J232">IFERROR((_xlfn.IFS(E232-I232&lt;=0,0,E232-I232&lt;=0,0,E232-I232&gt;=2,2,E232-I232&lt;2,E232-I232)),"")</f>
        <v/>
      </c>
      <c r="K232" s="12" cm="1">
        <f t="array" ref="K232">_xlfn.IFS(I232=0,0,I232&gt;=0,I232+J232)</f>
        <v>0</v>
      </c>
      <c r="L232" s="12" t="str">
        <f t="shared" si="1"/>
        <v/>
      </c>
      <c r="M232" s="12" cm="1">
        <f t="array" ref="M232">_xlfn.IFS(K232=0,0,K232&gt;=0,K232+L232)</f>
        <v>0</v>
      </c>
      <c r="N232" s="157" t="str">
        <f t="shared" si="37"/>
        <v/>
      </c>
      <c r="O232" s="157" t="str">
        <f t="shared" si="2"/>
        <v/>
      </c>
      <c r="P232" s="10"/>
      <c r="Q232" s="17" t="str">
        <f t="shared" si="44"/>
        <v/>
      </c>
      <c r="R232" s="12">
        <f t="shared" si="38"/>
        <v>0</v>
      </c>
      <c r="S232" s="193" t="str">
        <f t="shared" si="39"/>
        <v/>
      </c>
      <c r="U232" s="183"/>
      <c r="V232" s="183"/>
      <c r="X232" s="200"/>
      <c r="Y232" s="210"/>
      <c r="Z232" s="181" t="str">
        <f t="shared" si="40"/>
        <v/>
      </c>
      <c r="AA232" s="155" t="str">
        <f t="shared" si="41"/>
        <v/>
      </c>
      <c r="AB232" s="14"/>
      <c r="AC232" s="206"/>
      <c r="AD232" s="187"/>
      <c r="AE232" s="188"/>
      <c r="AF232" s="199" t="str">
        <f t="shared" si="42"/>
        <v/>
      </c>
      <c r="AG232" s="199" t="str">
        <f t="shared" si="43"/>
        <v/>
      </c>
      <c r="AH232" s="217"/>
    </row>
    <row r="233" spans="1:34" hidden="1" outlineLevel="1" x14ac:dyDescent="0.3">
      <c r="A233" s="19"/>
      <c r="B233" s="9"/>
      <c r="C233" s="9"/>
      <c r="D233" s="190" t="str">
        <f>IF(ISERROR(VLOOKUP(C233,KPIs!$F$91:$G$94,2,FALSE)),"",(VLOOKUP(C233,KPIs!$F$91:$G$94,2,FALSE)))</f>
        <v/>
      </c>
      <c r="E233" s="191" t="str">
        <f>IF(ISERROR(VLOOKUP(C233,KPIs!$H$91:$I$94,2,FALSE)),"",(VLOOKUP(C233,KPIs!$H$91:$I$94,2,FALSE)))</f>
        <v/>
      </c>
      <c r="F233" s="14"/>
      <c r="G233" s="10"/>
      <c r="H233" s="10"/>
      <c r="I233" s="155">
        <f t="shared" si="36"/>
        <v>0</v>
      </c>
      <c r="J233" s="12" t="str" cm="1">
        <f t="array" ref="J233">IFERROR((_xlfn.IFS(E233-I233&lt;=0,0,E233-I233&lt;=0,0,E233-I233&gt;=2,2,E233-I233&lt;2,E233-I233)),"")</f>
        <v/>
      </c>
      <c r="K233" s="12" cm="1">
        <f t="array" ref="K233">_xlfn.IFS(I233=0,0,I233&gt;=0,I233+J233)</f>
        <v>0</v>
      </c>
      <c r="L233" s="12" t="str">
        <f t="shared" si="1"/>
        <v/>
      </c>
      <c r="M233" s="12" cm="1">
        <f t="array" ref="M233">_xlfn.IFS(K233=0,0,K233&gt;=0,K233+L233)</f>
        <v>0</v>
      </c>
      <c r="N233" s="157" t="str">
        <f t="shared" si="37"/>
        <v/>
      </c>
      <c r="O233" s="157" t="str">
        <f t="shared" si="2"/>
        <v/>
      </c>
      <c r="P233" s="10"/>
      <c r="Q233" s="17" t="str">
        <f t="shared" si="44"/>
        <v/>
      </c>
      <c r="R233" s="12">
        <f t="shared" si="38"/>
        <v>0</v>
      </c>
      <c r="S233" s="193" t="str">
        <f t="shared" si="39"/>
        <v/>
      </c>
      <c r="U233" s="183"/>
      <c r="V233" s="183"/>
      <c r="X233" s="200"/>
      <c r="Y233" s="210"/>
      <c r="Z233" s="181" t="str">
        <f t="shared" si="40"/>
        <v/>
      </c>
      <c r="AA233" s="155" t="str">
        <f t="shared" si="41"/>
        <v/>
      </c>
      <c r="AB233" s="14"/>
      <c r="AC233" s="206"/>
      <c r="AD233" s="187"/>
      <c r="AE233" s="189"/>
      <c r="AF233" s="199" t="str">
        <f t="shared" si="42"/>
        <v/>
      </c>
      <c r="AG233" s="199" t="str">
        <f t="shared" si="43"/>
        <v/>
      </c>
      <c r="AH233" s="217"/>
    </row>
    <row r="234" spans="1:34" hidden="1" outlineLevel="1" x14ac:dyDescent="0.3">
      <c r="A234" s="19"/>
      <c r="B234" s="9"/>
      <c r="C234" s="9"/>
      <c r="D234" s="190" t="str">
        <f>IF(ISERROR(VLOOKUP(C234,KPIs!$F$91:$G$94,2,FALSE)),"",(VLOOKUP(C234,KPIs!$F$91:$G$94,2,FALSE)))</f>
        <v/>
      </c>
      <c r="E234" s="191" t="str">
        <f>IF(ISERROR(VLOOKUP(C234,KPIs!$H$91:$I$94,2,FALSE)),"",(VLOOKUP(C234,KPIs!$H$91:$I$94,2,FALSE)))</f>
        <v/>
      </c>
      <c r="F234" s="14"/>
      <c r="G234" s="10"/>
      <c r="H234" s="10"/>
      <c r="I234" s="155">
        <f t="shared" si="36"/>
        <v>0</v>
      </c>
      <c r="J234" s="12" t="str" cm="1">
        <f t="array" ref="J234">IFERROR((_xlfn.IFS(E234-I234&lt;=0,0,E234-I234&lt;=0,0,E234-I234&gt;=2,2,E234-I234&lt;2,E234-I234)),"")</f>
        <v/>
      </c>
      <c r="K234" s="12" cm="1">
        <f t="array" ref="K234">_xlfn.IFS(I234=0,0,I234&gt;=0,I234+J234)</f>
        <v>0</v>
      </c>
      <c r="L234" s="12" t="str">
        <f t="shared" si="1"/>
        <v/>
      </c>
      <c r="M234" s="12" cm="1">
        <f t="array" ref="M234">_xlfn.IFS(K234=0,0,K234&gt;=0,K234+L234)</f>
        <v>0</v>
      </c>
      <c r="N234" s="157" t="str">
        <f t="shared" si="37"/>
        <v/>
      </c>
      <c r="O234" s="157" t="str">
        <f t="shared" si="2"/>
        <v/>
      </c>
      <c r="P234" s="10"/>
      <c r="Q234" s="17" t="str">
        <f t="shared" si="44"/>
        <v/>
      </c>
      <c r="R234" s="12">
        <f t="shared" si="38"/>
        <v>0</v>
      </c>
      <c r="S234" s="193" t="str">
        <f t="shared" si="39"/>
        <v/>
      </c>
      <c r="U234" s="183"/>
      <c r="V234" s="183"/>
      <c r="X234" s="200"/>
      <c r="Y234" s="210"/>
      <c r="Z234" s="181" t="str">
        <f t="shared" si="40"/>
        <v/>
      </c>
      <c r="AA234" s="155" t="str">
        <f t="shared" si="41"/>
        <v/>
      </c>
      <c r="AB234" s="14"/>
      <c r="AC234" s="206"/>
      <c r="AD234" s="187"/>
      <c r="AE234" s="188"/>
      <c r="AF234" s="199" t="str">
        <f t="shared" si="42"/>
        <v/>
      </c>
      <c r="AG234" s="199" t="str">
        <f t="shared" si="43"/>
        <v/>
      </c>
      <c r="AH234" s="217"/>
    </row>
    <row r="235" spans="1:34" hidden="1" outlineLevel="1" x14ac:dyDescent="0.3">
      <c r="A235" s="19"/>
      <c r="B235" s="9"/>
      <c r="C235" s="9"/>
      <c r="D235" s="190" t="str">
        <f>IF(ISERROR(VLOOKUP(C235,KPIs!$F$91:$G$94,2,FALSE)),"",(VLOOKUP(C235,KPIs!$F$91:$G$94,2,FALSE)))</f>
        <v/>
      </c>
      <c r="E235" s="191" t="str">
        <f>IF(ISERROR(VLOOKUP(C235,KPIs!$H$91:$I$94,2,FALSE)),"",(VLOOKUP(C235,KPIs!$H$91:$I$94,2,FALSE)))</f>
        <v/>
      </c>
      <c r="F235" s="14"/>
      <c r="G235" s="10"/>
      <c r="H235" s="10"/>
      <c r="I235" s="155">
        <f t="shared" si="36"/>
        <v>0</v>
      </c>
      <c r="J235" s="12" t="str" cm="1">
        <f t="array" ref="J235">IFERROR((_xlfn.IFS(E235-I235&lt;=0,0,E235-I235&lt;=0,0,E235-I235&gt;=2,2,E235-I235&lt;2,E235-I235)),"")</f>
        <v/>
      </c>
      <c r="K235" s="12" cm="1">
        <f t="array" ref="K235">_xlfn.IFS(I235=0,0,I235&gt;=0,I235+J235)</f>
        <v>0</v>
      </c>
      <c r="L235" s="12" t="str">
        <f t="shared" ref="L235:L298" si="45">IF(ISERROR(IF(K235&lt;D235,D235-K235,0)),"",IF(K235&lt;D235,D235-K235,0))</f>
        <v/>
      </c>
      <c r="M235" s="12" cm="1">
        <f t="array" ref="M235">_xlfn.IFS(K235=0,0,K235&gt;=0,K235+L235)</f>
        <v>0</v>
      </c>
      <c r="N235" s="157" t="str">
        <f t="shared" si="37"/>
        <v/>
      </c>
      <c r="O235" s="157" t="str">
        <f t="shared" ref="O235:O298" si="46">IFERROR(N235*F235,"")</f>
        <v/>
      </c>
      <c r="P235" s="10"/>
      <c r="Q235" s="17" t="str">
        <f t="shared" si="44"/>
        <v/>
      </c>
      <c r="R235" s="12">
        <f t="shared" si="38"/>
        <v>0</v>
      </c>
      <c r="S235" s="193" t="str">
        <f t="shared" si="39"/>
        <v/>
      </c>
      <c r="U235" s="183"/>
      <c r="V235" s="183"/>
      <c r="X235" s="200"/>
      <c r="Y235" s="210"/>
      <c r="Z235" s="181" t="str">
        <f t="shared" si="40"/>
        <v/>
      </c>
      <c r="AA235" s="155" t="str">
        <f t="shared" si="41"/>
        <v/>
      </c>
      <c r="AB235" s="14"/>
      <c r="AC235" s="206"/>
      <c r="AD235" s="187"/>
      <c r="AE235" s="189"/>
      <c r="AF235" s="199" t="str">
        <f t="shared" si="42"/>
        <v/>
      </c>
      <c r="AG235" s="199" t="str">
        <f t="shared" si="43"/>
        <v/>
      </c>
      <c r="AH235" s="217"/>
    </row>
    <row r="236" spans="1:34" hidden="1" outlineLevel="1" x14ac:dyDescent="0.3">
      <c r="A236" s="19"/>
      <c r="B236" s="9"/>
      <c r="C236" s="9"/>
      <c r="D236" s="190" t="str">
        <f>IF(ISERROR(VLOOKUP(C236,KPIs!$F$91:$G$94,2,FALSE)),"",(VLOOKUP(C236,KPIs!$F$91:$G$94,2,FALSE)))</f>
        <v/>
      </c>
      <c r="E236" s="191" t="str">
        <f>IF(ISERROR(VLOOKUP(C236,KPIs!$H$91:$I$94,2,FALSE)),"",(VLOOKUP(C236,KPIs!$H$91:$I$94,2,FALSE)))</f>
        <v/>
      </c>
      <c r="F236" s="14"/>
      <c r="G236" s="10"/>
      <c r="H236" s="10"/>
      <c r="I236" s="155">
        <f t="shared" si="36"/>
        <v>0</v>
      </c>
      <c r="J236" s="12" t="str" cm="1">
        <f t="array" ref="J236">IFERROR((_xlfn.IFS(E236-I236&lt;=0,0,E236-I236&lt;=0,0,E236-I236&gt;=2,2,E236-I236&lt;2,E236-I236)),"")</f>
        <v/>
      </c>
      <c r="K236" s="12" cm="1">
        <f t="array" ref="K236">_xlfn.IFS(I236=0,0,I236&gt;=0,I236+J236)</f>
        <v>0</v>
      </c>
      <c r="L236" s="12" t="str">
        <f t="shared" si="45"/>
        <v/>
      </c>
      <c r="M236" s="12" cm="1">
        <f t="array" ref="M236">_xlfn.IFS(K236=0,0,K236&gt;=0,K236+L236)</f>
        <v>0</v>
      </c>
      <c r="N236" s="157" t="str">
        <f t="shared" si="37"/>
        <v/>
      </c>
      <c r="O236" s="157" t="str">
        <f t="shared" si="46"/>
        <v/>
      </c>
      <c r="P236" s="10"/>
      <c r="Q236" s="17" t="str">
        <f t="shared" si="44"/>
        <v/>
      </c>
      <c r="R236" s="12">
        <f t="shared" si="38"/>
        <v>0</v>
      </c>
      <c r="S236" s="193" t="str">
        <f t="shared" si="39"/>
        <v/>
      </c>
      <c r="U236" s="183"/>
      <c r="V236" s="183"/>
      <c r="X236" s="200"/>
      <c r="Y236" s="210"/>
      <c r="Z236" s="181" t="str">
        <f t="shared" si="40"/>
        <v/>
      </c>
      <c r="AA236" s="155" t="str">
        <f t="shared" si="41"/>
        <v/>
      </c>
      <c r="AB236" s="14"/>
      <c r="AC236" s="206"/>
      <c r="AD236" s="187"/>
      <c r="AE236" s="188"/>
      <c r="AF236" s="199" t="str">
        <f t="shared" si="42"/>
        <v/>
      </c>
      <c r="AG236" s="199" t="str">
        <f t="shared" si="43"/>
        <v/>
      </c>
      <c r="AH236" s="217"/>
    </row>
    <row r="237" spans="1:34" hidden="1" outlineLevel="1" x14ac:dyDescent="0.3">
      <c r="A237" s="19"/>
      <c r="B237" s="9"/>
      <c r="C237" s="9"/>
      <c r="D237" s="190" t="str">
        <f>IF(ISERROR(VLOOKUP(C237,KPIs!$F$91:$G$94,2,FALSE)),"",(VLOOKUP(C237,KPIs!$F$91:$G$94,2,FALSE)))</f>
        <v/>
      </c>
      <c r="E237" s="191" t="str">
        <f>IF(ISERROR(VLOOKUP(C237,KPIs!$H$91:$I$94,2,FALSE)),"",(VLOOKUP(C237,KPIs!$H$91:$I$94,2,FALSE)))</f>
        <v/>
      </c>
      <c r="F237" s="14"/>
      <c r="G237" s="10"/>
      <c r="H237" s="10"/>
      <c r="I237" s="155">
        <f t="shared" si="36"/>
        <v>0</v>
      </c>
      <c r="J237" s="12" t="str" cm="1">
        <f t="array" ref="J237">IFERROR((_xlfn.IFS(E237-I237&lt;=0,0,E237-I237&lt;=0,0,E237-I237&gt;=2,2,E237-I237&lt;2,E237-I237)),"")</f>
        <v/>
      </c>
      <c r="K237" s="12" cm="1">
        <f t="array" ref="K237">_xlfn.IFS(I237=0,0,I237&gt;=0,I237+J237)</f>
        <v>0</v>
      </c>
      <c r="L237" s="12" t="str">
        <f t="shared" si="45"/>
        <v/>
      </c>
      <c r="M237" s="12" cm="1">
        <f t="array" ref="M237">_xlfn.IFS(K237=0,0,K237&gt;=0,K237+L237)</f>
        <v>0</v>
      </c>
      <c r="N237" s="157" t="str">
        <f t="shared" si="37"/>
        <v/>
      </c>
      <c r="O237" s="157" t="str">
        <f t="shared" si="46"/>
        <v/>
      </c>
      <c r="P237" s="10"/>
      <c r="Q237" s="17" t="str">
        <f t="shared" si="44"/>
        <v/>
      </c>
      <c r="R237" s="12">
        <f t="shared" si="38"/>
        <v>0</v>
      </c>
      <c r="S237" s="193" t="str">
        <f t="shared" si="39"/>
        <v/>
      </c>
      <c r="U237" s="183"/>
      <c r="V237" s="183"/>
      <c r="X237" s="200"/>
      <c r="Y237" s="210"/>
      <c r="Z237" s="181" t="str">
        <f t="shared" si="40"/>
        <v/>
      </c>
      <c r="AA237" s="155" t="str">
        <f t="shared" si="41"/>
        <v/>
      </c>
      <c r="AB237" s="14"/>
      <c r="AC237" s="206"/>
      <c r="AD237" s="187"/>
      <c r="AE237" s="189"/>
      <c r="AF237" s="199" t="str">
        <f t="shared" si="42"/>
        <v/>
      </c>
      <c r="AG237" s="199" t="str">
        <f t="shared" si="43"/>
        <v/>
      </c>
      <c r="AH237" s="217"/>
    </row>
    <row r="238" spans="1:34" hidden="1" outlineLevel="1" x14ac:dyDescent="0.3">
      <c r="A238" s="19"/>
      <c r="B238" s="9"/>
      <c r="C238" s="9"/>
      <c r="D238" s="190" t="str">
        <f>IF(ISERROR(VLOOKUP(C238,KPIs!$F$91:$G$94,2,FALSE)),"",(VLOOKUP(C238,KPIs!$F$91:$G$94,2,FALSE)))</f>
        <v/>
      </c>
      <c r="E238" s="191" t="str">
        <f>IF(ISERROR(VLOOKUP(C238,KPIs!$H$91:$I$94,2,FALSE)),"",(VLOOKUP(C238,KPIs!$H$91:$I$94,2,FALSE)))</f>
        <v/>
      </c>
      <c r="F238" s="14"/>
      <c r="G238" s="10"/>
      <c r="H238" s="10"/>
      <c r="I238" s="155">
        <f t="shared" si="36"/>
        <v>0</v>
      </c>
      <c r="J238" s="12" t="str" cm="1">
        <f t="array" ref="J238">IFERROR((_xlfn.IFS(E238-I238&lt;=0,0,E238-I238&lt;=0,0,E238-I238&gt;=2,2,E238-I238&lt;2,E238-I238)),"")</f>
        <v/>
      </c>
      <c r="K238" s="12" cm="1">
        <f t="array" ref="K238">_xlfn.IFS(I238=0,0,I238&gt;=0,I238+J238)</f>
        <v>0</v>
      </c>
      <c r="L238" s="12" t="str">
        <f t="shared" si="45"/>
        <v/>
      </c>
      <c r="M238" s="12" cm="1">
        <f t="array" ref="M238">_xlfn.IFS(K238=0,0,K238&gt;=0,K238+L238)</f>
        <v>0</v>
      </c>
      <c r="N238" s="157" t="str">
        <f t="shared" si="37"/>
        <v/>
      </c>
      <c r="O238" s="157" t="str">
        <f t="shared" si="46"/>
        <v/>
      </c>
      <c r="P238" s="10"/>
      <c r="Q238" s="17" t="str">
        <f t="shared" si="44"/>
        <v/>
      </c>
      <c r="R238" s="12">
        <f t="shared" si="38"/>
        <v>0</v>
      </c>
      <c r="S238" s="193" t="str">
        <f t="shared" si="39"/>
        <v/>
      </c>
      <c r="U238" s="183"/>
      <c r="V238" s="183"/>
      <c r="X238" s="200"/>
      <c r="Y238" s="210"/>
      <c r="Z238" s="181" t="str">
        <f t="shared" si="40"/>
        <v/>
      </c>
      <c r="AA238" s="155" t="str">
        <f t="shared" si="41"/>
        <v/>
      </c>
      <c r="AB238" s="14"/>
      <c r="AC238" s="206"/>
      <c r="AD238" s="187"/>
      <c r="AE238" s="188"/>
      <c r="AF238" s="199" t="str">
        <f t="shared" si="42"/>
        <v/>
      </c>
      <c r="AG238" s="199" t="str">
        <f t="shared" si="43"/>
        <v/>
      </c>
      <c r="AH238" s="217"/>
    </row>
    <row r="239" spans="1:34" hidden="1" outlineLevel="1" x14ac:dyDescent="0.3">
      <c r="A239" s="19"/>
      <c r="B239" s="9"/>
      <c r="C239" s="9"/>
      <c r="D239" s="190" t="str">
        <f>IF(ISERROR(VLOOKUP(C239,KPIs!$F$91:$G$94,2,FALSE)),"",(VLOOKUP(C239,KPIs!$F$91:$G$94,2,FALSE)))</f>
        <v/>
      </c>
      <c r="E239" s="191" t="str">
        <f>IF(ISERROR(VLOOKUP(C239,KPIs!$H$91:$I$94,2,FALSE)),"",(VLOOKUP(C239,KPIs!$H$91:$I$94,2,FALSE)))</f>
        <v/>
      </c>
      <c r="F239" s="14"/>
      <c r="G239" s="10"/>
      <c r="H239" s="10"/>
      <c r="I239" s="155">
        <f t="shared" si="36"/>
        <v>0</v>
      </c>
      <c r="J239" s="12" t="str" cm="1">
        <f t="array" ref="J239">IFERROR((_xlfn.IFS(E239-I239&lt;=0,0,E239-I239&lt;=0,0,E239-I239&gt;=2,2,E239-I239&lt;2,E239-I239)),"")</f>
        <v/>
      </c>
      <c r="K239" s="12" cm="1">
        <f t="array" ref="K239">_xlfn.IFS(I239=0,0,I239&gt;=0,I239+J239)</f>
        <v>0</v>
      </c>
      <c r="L239" s="12" t="str">
        <f t="shared" si="45"/>
        <v/>
      </c>
      <c r="M239" s="12" cm="1">
        <f t="array" ref="M239">_xlfn.IFS(K239=0,0,K239&gt;=0,K239+L239)</f>
        <v>0</v>
      </c>
      <c r="N239" s="157" t="str">
        <f t="shared" si="37"/>
        <v/>
      </c>
      <c r="O239" s="157" t="str">
        <f t="shared" si="46"/>
        <v/>
      </c>
      <c r="P239" s="10"/>
      <c r="Q239" s="17" t="str">
        <f t="shared" si="44"/>
        <v/>
      </c>
      <c r="R239" s="12">
        <f t="shared" si="38"/>
        <v>0</v>
      </c>
      <c r="S239" s="193" t="str">
        <f t="shared" si="39"/>
        <v/>
      </c>
      <c r="U239" s="183"/>
      <c r="V239" s="183"/>
      <c r="X239" s="200"/>
      <c r="Y239" s="210"/>
      <c r="Z239" s="181" t="str">
        <f t="shared" si="40"/>
        <v/>
      </c>
      <c r="AA239" s="155" t="str">
        <f t="shared" si="41"/>
        <v/>
      </c>
      <c r="AB239" s="14"/>
      <c r="AC239" s="206"/>
      <c r="AD239" s="187"/>
      <c r="AE239" s="189"/>
      <c r="AF239" s="199" t="str">
        <f t="shared" si="42"/>
        <v/>
      </c>
      <c r="AG239" s="199" t="str">
        <f t="shared" si="43"/>
        <v/>
      </c>
      <c r="AH239" s="217"/>
    </row>
    <row r="240" spans="1:34" hidden="1" outlineLevel="1" x14ac:dyDescent="0.3">
      <c r="A240" s="19"/>
      <c r="B240" s="9"/>
      <c r="C240" s="9"/>
      <c r="D240" s="190" t="str">
        <f>IF(ISERROR(VLOOKUP(C240,KPIs!$F$91:$G$94,2,FALSE)),"",(VLOOKUP(C240,KPIs!$F$91:$G$94,2,FALSE)))</f>
        <v/>
      </c>
      <c r="E240" s="191" t="str">
        <f>IF(ISERROR(VLOOKUP(C240,KPIs!$H$91:$I$94,2,FALSE)),"",(VLOOKUP(C240,KPIs!$H$91:$I$94,2,FALSE)))</f>
        <v/>
      </c>
      <c r="F240" s="14"/>
      <c r="G240" s="10"/>
      <c r="H240" s="10"/>
      <c r="I240" s="155">
        <f t="shared" si="36"/>
        <v>0</v>
      </c>
      <c r="J240" s="12" t="str" cm="1">
        <f t="array" ref="J240">IFERROR((_xlfn.IFS(E240-I240&lt;=0,0,E240-I240&lt;=0,0,E240-I240&gt;=2,2,E240-I240&lt;2,E240-I240)),"")</f>
        <v/>
      </c>
      <c r="K240" s="12" cm="1">
        <f t="array" ref="K240">_xlfn.IFS(I240=0,0,I240&gt;=0,I240+J240)</f>
        <v>0</v>
      </c>
      <c r="L240" s="12" t="str">
        <f t="shared" si="45"/>
        <v/>
      </c>
      <c r="M240" s="12" cm="1">
        <f t="array" ref="M240">_xlfn.IFS(K240=0,0,K240&gt;=0,K240+L240)</f>
        <v>0</v>
      </c>
      <c r="N240" s="157" t="str">
        <f t="shared" si="37"/>
        <v/>
      </c>
      <c r="O240" s="157" t="str">
        <f t="shared" si="46"/>
        <v/>
      </c>
      <c r="P240" s="10"/>
      <c r="Q240" s="17" t="str">
        <f t="shared" si="44"/>
        <v/>
      </c>
      <c r="R240" s="12">
        <f t="shared" si="38"/>
        <v>0</v>
      </c>
      <c r="S240" s="193" t="str">
        <f t="shared" si="39"/>
        <v/>
      </c>
      <c r="U240" s="183"/>
      <c r="V240" s="183"/>
      <c r="X240" s="200"/>
      <c r="Y240" s="210"/>
      <c r="Z240" s="181" t="str">
        <f t="shared" si="40"/>
        <v/>
      </c>
      <c r="AA240" s="155" t="str">
        <f t="shared" si="41"/>
        <v/>
      </c>
      <c r="AB240" s="14"/>
      <c r="AC240" s="206"/>
      <c r="AD240" s="187"/>
      <c r="AE240" s="188"/>
      <c r="AF240" s="199" t="str">
        <f t="shared" si="42"/>
        <v/>
      </c>
      <c r="AG240" s="199" t="str">
        <f t="shared" si="43"/>
        <v/>
      </c>
      <c r="AH240" s="217"/>
    </row>
    <row r="241" spans="1:34" hidden="1" outlineLevel="1" x14ac:dyDescent="0.3">
      <c r="A241" s="19"/>
      <c r="B241" s="9"/>
      <c r="C241" s="9"/>
      <c r="D241" s="190" t="str">
        <f>IF(ISERROR(VLOOKUP(C241,KPIs!$F$91:$G$94,2,FALSE)),"",(VLOOKUP(C241,KPIs!$F$91:$G$94,2,FALSE)))</f>
        <v/>
      </c>
      <c r="E241" s="191" t="str">
        <f>IF(ISERROR(VLOOKUP(C241,KPIs!$H$91:$I$94,2,FALSE)),"",(VLOOKUP(C241,KPIs!$H$91:$I$94,2,FALSE)))</f>
        <v/>
      </c>
      <c r="F241" s="14"/>
      <c r="G241" s="10"/>
      <c r="H241" s="10"/>
      <c r="I241" s="155">
        <f t="shared" si="36"/>
        <v>0</v>
      </c>
      <c r="J241" s="12" t="str" cm="1">
        <f t="array" ref="J241">IFERROR((_xlfn.IFS(E241-I241&lt;=0,0,E241-I241&lt;=0,0,E241-I241&gt;=2,2,E241-I241&lt;2,E241-I241)),"")</f>
        <v/>
      </c>
      <c r="K241" s="12" cm="1">
        <f t="array" ref="K241">_xlfn.IFS(I241=0,0,I241&gt;=0,I241+J241)</f>
        <v>0</v>
      </c>
      <c r="L241" s="12" t="str">
        <f t="shared" si="45"/>
        <v/>
      </c>
      <c r="M241" s="12" cm="1">
        <f t="array" ref="M241">_xlfn.IFS(K241=0,0,K241&gt;=0,K241+L241)</f>
        <v>0</v>
      </c>
      <c r="N241" s="157" t="str">
        <f t="shared" si="37"/>
        <v/>
      </c>
      <c r="O241" s="157" t="str">
        <f t="shared" si="46"/>
        <v/>
      </c>
      <c r="P241" s="10"/>
      <c r="Q241" s="17" t="str">
        <f t="shared" si="44"/>
        <v/>
      </c>
      <c r="R241" s="12">
        <f t="shared" si="38"/>
        <v>0</v>
      </c>
      <c r="S241" s="193" t="str">
        <f t="shared" si="39"/>
        <v/>
      </c>
      <c r="U241" s="183"/>
      <c r="V241" s="183"/>
      <c r="X241" s="200"/>
      <c r="Y241" s="210"/>
      <c r="Z241" s="181" t="str">
        <f t="shared" si="40"/>
        <v/>
      </c>
      <c r="AA241" s="155" t="str">
        <f t="shared" si="41"/>
        <v/>
      </c>
      <c r="AB241" s="14"/>
      <c r="AC241" s="206"/>
      <c r="AD241" s="187"/>
      <c r="AE241" s="189"/>
      <c r="AF241" s="199" t="str">
        <f t="shared" si="42"/>
        <v/>
      </c>
      <c r="AG241" s="199" t="str">
        <f t="shared" si="43"/>
        <v/>
      </c>
      <c r="AH241" s="217"/>
    </row>
    <row r="242" spans="1:34" hidden="1" outlineLevel="1" x14ac:dyDescent="0.3">
      <c r="A242" s="19"/>
      <c r="B242" s="9"/>
      <c r="C242" s="9"/>
      <c r="D242" s="190" t="str">
        <f>IF(ISERROR(VLOOKUP(C242,KPIs!$F$91:$G$94,2,FALSE)),"",(VLOOKUP(C242,KPIs!$F$91:$G$94,2,FALSE)))</f>
        <v/>
      </c>
      <c r="E242" s="191" t="str">
        <f>IF(ISERROR(VLOOKUP(C242,KPIs!$H$91:$I$94,2,FALSE)),"",(VLOOKUP(C242,KPIs!$H$91:$I$94,2,FALSE)))</f>
        <v/>
      </c>
      <c r="F242" s="14"/>
      <c r="G242" s="10"/>
      <c r="H242" s="10"/>
      <c r="I242" s="155">
        <f t="shared" si="36"/>
        <v>0</v>
      </c>
      <c r="J242" s="12" t="str" cm="1">
        <f t="array" ref="J242">IFERROR((_xlfn.IFS(E242-I242&lt;=0,0,E242-I242&lt;=0,0,E242-I242&gt;=2,2,E242-I242&lt;2,E242-I242)),"")</f>
        <v/>
      </c>
      <c r="K242" s="12" cm="1">
        <f t="array" ref="K242">_xlfn.IFS(I242=0,0,I242&gt;=0,I242+J242)</f>
        <v>0</v>
      </c>
      <c r="L242" s="12" t="str">
        <f t="shared" si="45"/>
        <v/>
      </c>
      <c r="M242" s="12" cm="1">
        <f t="array" ref="M242">_xlfn.IFS(K242=0,0,K242&gt;=0,K242+L242)</f>
        <v>0</v>
      </c>
      <c r="N242" s="157" t="str">
        <f t="shared" si="37"/>
        <v/>
      </c>
      <c r="O242" s="157" t="str">
        <f t="shared" si="46"/>
        <v/>
      </c>
      <c r="P242" s="10"/>
      <c r="Q242" s="17" t="str">
        <f t="shared" si="44"/>
        <v/>
      </c>
      <c r="R242" s="12">
        <f t="shared" si="38"/>
        <v>0</v>
      </c>
      <c r="S242" s="193" t="str">
        <f t="shared" si="39"/>
        <v/>
      </c>
      <c r="U242" s="183"/>
      <c r="V242" s="183"/>
      <c r="X242" s="200"/>
      <c r="Y242" s="210"/>
      <c r="Z242" s="181" t="str">
        <f t="shared" si="40"/>
        <v/>
      </c>
      <c r="AA242" s="155" t="str">
        <f t="shared" si="41"/>
        <v/>
      </c>
      <c r="AB242" s="14"/>
      <c r="AC242" s="206"/>
      <c r="AD242" s="187"/>
      <c r="AE242" s="188"/>
      <c r="AF242" s="199" t="str">
        <f t="shared" si="42"/>
        <v/>
      </c>
      <c r="AG242" s="199" t="str">
        <f t="shared" si="43"/>
        <v/>
      </c>
      <c r="AH242" s="217"/>
    </row>
    <row r="243" spans="1:34" hidden="1" outlineLevel="1" x14ac:dyDescent="0.3">
      <c r="A243" s="19"/>
      <c r="B243" s="9"/>
      <c r="C243" s="9"/>
      <c r="D243" s="190" t="str">
        <f>IF(ISERROR(VLOOKUP(C243,KPIs!$F$91:$G$94,2,FALSE)),"",(VLOOKUP(C243,KPIs!$F$91:$G$94,2,FALSE)))</f>
        <v/>
      </c>
      <c r="E243" s="191" t="str">
        <f>IF(ISERROR(VLOOKUP(C243,KPIs!$H$91:$I$94,2,FALSE)),"",(VLOOKUP(C243,KPIs!$H$91:$I$94,2,FALSE)))</f>
        <v/>
      </c>
      <c r="F243" s="14"/>
      <c r="G243" s="10"/>
      <c r="H243" s="10"/>
      <c r="I243" s="155">
        <f t="shared" si="36"/>
        <v>0</v>
      </c>
      <c r="J243" s="12" t="str" cm="1">
        <f t="array" ref="J243">IFERROR((_xlfn.IFS(E243-I243&lt;=0,0,E243-I243&lt;=0,0,E243-I243&gt;=2,2,E243-I243&lt;2,E243-I243)),"")</f>
        <v/>
      </c>
      <c r="K243" s="12" cm="1">
        <f t="array" ref="K243">_xlfn.IFS(I243=0,0,I243&gt;=0,I243+J243)</f>
        <v>0</v>
      </c>
      <c r="L243" s="12" t="str">
        <f t="shared" si="45"/>
        <v/>
      </c>
      <c r="M243" s="12" cm="1">
        <f t="array" ref="M243">_xlfn.IFS(K243=0,0,K243&gt;=0,K243+L243)</f>
        <v>0</v>
      </c>
      <c r="N243" s="157" t="str">
        <f t="shared" si="37"/>
        <v/>
      </c>
      <c r="O243" s="157" t="str">
        <f t="shared" si="46"/>
        <v/>
      </c>
      <c r="P243" s="10"/>
      <c r="Q243" s="17" t="str">
        <f t="shared" si="44"/>
        <v/>
      </c>
      <c r="R243" s="12">
        <f t="shared" si="38"/>
        <v>0</v>
      </c>
      <c r="S243" s="193" t="str">
        <f t="shared" si="39"/>
        <v/>
      </c>
      <c r="U243" s="183"/>
      <c r="V243" s="183"/>
      <c r="X243" s="200"/>
      <c r="Y243" s="210"/>
      <c r="Z243" s="181" t="str">
        <f t="shared" si="40"/>
        <v/>
      </c>
      <c r="AA243" s="155" t="str">
        <f t="shared" si="41"/>
        <v/>
      </c>
      <c r="AB243" s="14"/>
      <c r="AC243" s="206"/>
      <c r="AD243" s="187"/>
      <c r="AE243" s="189"/>
      <c r="AF243" s="199" t="str">
        <f t="shared" si="42"/>
        <v/>
      </c>
      <c r="AG243" s="199" t="str">
        <f t="shared" si="43"/>
        <v/>
      </c>
      <c r="AH243" s="217"/>
    </row>
    <row r="244" spans="1:34" hidden="1" outlineLevel="1" x14ac:dyDescent="0.3">
      <c r="A244" s="19"/>
      <c r="B244" s="9"/>
      <c r="C244" s="9"/>
      <c r="D244" s="190" t="str">
        <f>IF(ISERROR(VLOOKUP(C244,KPIs!$F$91:$G$94,2,FALSE)),"",(VLOOKUP(C244,KPIs!$F$91:$G$94,2,FALSE)))</f>
        <v/>
      </c>
      <c r="E244" s="191" t="str">
        <f>IF(ISERROR(VLOOKUP(C244,KPIs!$H$91:$I$94,2,FALSE)),"",(VLOOKUP(C244,KPIs!$H$91:$I$94,2,FALSE)))</f>
        <v/>
      </c>
      <c r="F244" s="14"/>
      <c r="G244" s="10"/>
      <c r="H244" s="10"/>
      <c r="I244" s="155">
        <f t="shared" si="36"/>
        <v>0</v>
      </c>
      <c r="J244" s="12" t="str" cm="1">
        <f t="array" ref="J244">IFERROR((_xlfn.IFS(E244-I244&lt;=0,0,E244-I244&lt;=0,0,E244-I244&gt;=2,2,E244-I244&lt;2,E244-I244)),"")</f>
        <v/>
      </c>
      <c r="K244" s="12" cm="1">
        <f t="array" ref="K244">_xlfn.IFS(I244=0,0,I244&gt;=0,I244+J244)</f>
        <v>0</v>
      </c>
      <c r="L244" s="12" t="str">
        <f t="shared" si="45"/>
        <v/>
      </c>
      <c r="M244" s="12" cm="1">
        <f t="array" ref="M244">_xlfn.IFS(K244=0,0,K244&gt;=0,K244+L244)</f>
        <v>0</v>
      </c>
      <c r="N244" s="157" t="str">
        <f t="shared" si="37"/>
        <v/>
      </c>
      <c r="O244" s="157" t="str">
        <f t="shared" si="46"/>
        <v/>
      </c>
      <c r="P244" s="10"/>
      <c r="Q244" s="17" t="str">
        <f t="shared" si="44"/>
        <v/>
      </c>
      <c r="R244" s="12">
        <f t="shared" si="38"/>
        <v>0</v>
      </c>
      <c r="S244" s="193" t="str">
        <f t="shared" si="39"/>
        <v/>
      </c>
      <c r="U244" s="183"/>
      <c r="V244" s="183"/>
      <c r="X244" s="200"/>
      <c r="Y244" s="210"/>
      <c r="Z244" s="181" t="str">
        <f t="shared" si="40"/>
        <v/>
      </c>
      <c r="AA244" s="155" t="str">
        <f t="shared" si="41"/>
        <v/>
      </c>
      <c r="AB244" s="14"/>
      <c r="AC244" s="206"/>
      <c r="AD244" s="187"/>
      <c r="AE244" s="188"/>
      <c r="AF244" s="199" t="str">
        <f t="shared" si="42"/>
        <v/>
      </c>
      <c r="AG244" s="199" t="str">
        <f t="shared" si="43"/>
        <v/>
      </c>
      <c r="AH244" s="217"/>
    </row>
    <row r="245" spans="1:34" hidden="1" outlineLevel="1" x14ac:dyDescent="0.3">
      <c r="A245" s="19"/>
      <c r="B245" s="9"/>
      <c r="C245" s="9"/>
      <c r="D245" s="190" t="str">
        <f>IF(ISERROR(VLOOKUP(C245,KPIs!$F$91:$G$94,2,FALSE)),"",(VLOOKUP(C245,KPIs!$F$91:$G$94,2,FALSE)))</f>
        <v/>
      </c>
      <c r="E245" s="191" t="str">
        <f>IF(ISERROR(VLOOKUP(C245,KPIs!$H$91:$I$94,2,FALSE)),"",(VLOOKUP(C245,KPIs!$H$91:$I$94,2,FALSE)))</f>
        <v/>
      </c>
      <c r="F245" s="14"/>
      <c r="G245" s="10"/>
      <c r="H245" s="10"/>
      <c r="I245" s="155">
        <f t="shared" si="36"/>
        <v>0</v>
      </c>
      <c r="J245" s="12" t="str" cm="1">
        <f t="array" ref="J245">IFERROR((_xlfn.IFS(E245-I245&lt;=0,0,E245-I245&lt;=0,0,E245-I245&gt;=2,2,E245-I245&lt;2,E245-I245)),"")</f>
        <v/>
      </c>
      <c r="K245" s="12" cm="1">
        <f t="array" ref="K245">_xlfn.IFS(I245=0,0,I245&gt;=0,I245+J245)</f>
        <v>0</v>
      </c>
      <c r="L245" s="12" t="str">
        <f t="shared" si="45"/>
        <v/>
      </c>
      <c r="M245" s="12" cm="1">
        <f t="array" ref="M245">_xlfn.IFS(K245=0,0,K245&gt;=0,K245+L245)</f>
        <v>0</v>
      </c>
      <c r="N245" s="157" t="str">
        <f t="shared" si="37"/>
        <v/>
      </c>
      <c r="O245" s="157" t="str">
        <f t="shared" si="46"/>
        <v/>
      </c>
      <c r="P245" s="10"/>
      <c r="Q245" s="17" t="str">
        <f t="shared" si="44"/>
        <v/>
      </c>
      <c r="R245" s="12">
        <f t="shared" si="38"/>
        <v>0</v>
      </c>
      <c r="S245" s="193" t="str">
        <f t="shared" si="39"/>
        <v/>
      </c>
      <c r="U245" s="183"/>
      <c r="V245" s="183"/>
      <c r="X245" s="200"/>
      <c r="Y245" s="210"/>
      <c r="Z245" s="181" t="str">
        <f t="shared" si="40"/>
        <v/>
      </c>
      <c r="AA245" s="155" t="str">
        <f t="shared" si="41"/>
        <v/>
      </c>
      <c r="AB245" s="14"/>
      <c r="AC245" s="206"/>
      <c r="AD245" s="187"/>
      <c r="AE245" s="189"/>
      <c r="AF245" s="199" t="str">
        <f t="shared" si="42"/>
        <v/>
      </c>
      <c r="AG245" s="199" t="str">
        <f t="shared" si="43"/>
        <v/>
      </c>
      <c r="AH245" s="217"/>
    </row>
    <row r="246" spans="1:34" hidden="1" outlineLevel="1" x14ac:dyDescent="0.3">
      <c r="A246" s="19"/>
      <c r="B246" s="9"/>
      <c r="C246" s="9"/>
      <c r="D246" s="190" t="str">
        <f>IF(ISERROR(VLOOKUP(C246,KPIs!$F$91:$G$94,2,FALSE)),"",(VLOOKUP(C246,KPIs!$F$91:$G$94,2,FALSE)))</f>
        <v/>
      </c>
      <c r="E246" s="191" t="str">
        <f>IF(ISERROR(VLOOKUP(C246,KPIs!$H$91:$I$94,2,FALSE)),"",(VLOOKUP(C246,KPIs!$H$91:$I$94,2,FALSE)))</f>
        <v/>
      </c>
      <c r="F246" s="14"/>
      <c r="G246" s="10"/>
      <c r="H246" s="10"/>
      <c r="I246" s="155">
        <f t="shared" si="36"/>
        <v>0</v>
      </c>
      <c r="J246" s="12" t="str" cm="1">
        <f t="array" ref="J246">IFERROR((_xlfn.IFS(E246-I246&lt;=0,0,E246-I246&lt;=0,0,E246-I246&gt;=2,2,E246-I246&lt;2,E246-I246)),"")</f>
        <v/>
      </c>
      <c r="K246" s="12" cm="1">
        <f t="array" ref="K246">_xlfn.IFS(I246=0,0,I246&gt;=0,I246+J246)</f>
        <v>0</v>
      </c>
      <c r="L246" s="12" t="str">
        <f t="shared" si="45"/>
        <v/>
      </c>
      <c r="M246" s="12" cm="1">
        <f t="array" ref="M246">_xlfn.IFS(K246=0,0,K246&gt;=0,K246+L246)</f>
        <v>0</v>
      </c>
      <c r="N246" s="157" t="str">
        <f t="shared" si="37"/>
        <v/>
      </c>
      <c r="O246" s="157" t="str">
        <f t="shared" si="46"/>
        <v/>
      </c>
      <c r="P246" s="10"/>
      <c r="Q246" s="17" t="str">
        <f t="shared" si="44"/>
        <v/>
      </c>
      <c r="R246" s="12">
        <f t="shared" si="38"/>
        <v>0</v>
      </c>
      <c r="S246" s="193" t="str">
        <f t="shared" si="39"/>
        <v/>
      </c>
      <c r="U246" s="183"/>
      <c r="V246" s="183"/>
      <c r="X246" s="200"/>
      <c r="Y246" s="210"/>
      <c r="Z246" s="181" t="str">
        <f t="shared" si="40"/>
        <v/>
      </c>
      <c r="AA246" s="155" t="str">
        <f t="shared" si="41"/>
        <v/>
      </c>
      <c r="AB246" s="14"/>
      <c r="AC246" s="206"/>
      <c r="AD246" s="187"/>
      <c r="AE246" s="188"/>
      <c r="AF246" s="199" t="str">
        <f t="shared" si="42"/>
        <v/>
      </c>
      <c r="AG246" s="199" t="str">
        <f t="shared" si="43"/>
        <v/>
      </c>
      <c r="AH246" s="217"/>
    </row>
    <row r="247" spans="1:34" hidden="1" outlineLevel="1" x14ac:dyDescent="0.3">
      <c r="A247" s="19"/>
      <c r="B247" s="9"/>
      <c r="C247" s="9"/>
      <c r="D247" s="190" t="str">
        <f>IF(ISERROR(VLOOKUP(C247,KPIs!$F$91:$G$94,2,FALSE)),"",(VLOOKUP(C247,KPIs!$F$91:$G$94,2,FALSE)))</f>
        <v/>
      </c>
      <c r="E247" s="191" t="str">
        <f>IF(ISERROR(VLOOKUP(C247,KPIs!$H$91:$I$94,2,FALSE)),"",(VLOOKUP(C247,KPIs!$H$91:$I$94,2,FALSE)))</f>
        <v/>
      </c>
      <c r="F247" s="14"/>
      <c r="G247" s="10"/>
      <c r="H247" s="10"/>
      <c r="I247" s="155">
        <f t="shared" si="36"/>
        <v>0</v>
      </c>
      <c r="J247" s="12" t="str" cm="1">
        <f t="array" ref="J247">IFERROR((_xlfn.IFS(E247-I247&lt;=0,0,E247-I247&lt;=0,0,E247-I247&gt;=2,2,E247-I247&lt;2,E247-I247)),"")</f>
        <v/>
      </c>
      <c r="K247" s="12" cm="1">
        <f t="array" ref="K247">_xlfn.IFS(I247=0,0,I247&gt;=0,I247+J247)</f>
        <v>0</v>
      </c>
      <c r="L247" s="12" t="str">
        <f t="shared" si="45"/>
        <v/>
      </c>
      <c r="M247" s="12" cm="1">
        <f t="array" ref="M247">_xlfn.IFS(K247=0,0,K247&gt;=0,K247+L247)</f>
        <v>0</v>
      </c>
      <c r="N247" s="157" t="str">
        <f t="shared" si="37"/>
        <v/>
      </c>
      <c r="O247" s="157" t="str">
        <f t="shared" si="46"/>
        <v/>
      </c>
      <c r="P247" s="10"/>
      <c r="Q247" s="17" t="str">
        <f t="shared" si="44"/>
        <v/>
      </c>
      <c r="R247" s="12">
        <f t="shared" si="38"/>
        <v>0</v>
      </c>
      <c r="S247" s="193" t="str">
        <f t="shared" si="39"/>
        <v/>
      </c>
      <c r="U247" s="183"/>
      <c r="V247" s="183"/>
      <c r="X247" s="200"/>
      <c r="Y247" s="210"/>
      <c r="Z247" s="181" t="str">
        <f t="shared" si="40"/>
        <v/>
      </c>
      <c r="AA247" s="155" t="str">
        <f t="shared" si="41"/>
        <v/>
      </c>
      <c r="AB247" s="14"/>
      <c r="AC247" s="206"/>
      <c r="AD247" s="187"/>
      <c r="AE247" s="189"/>
      <c r="AF247" s="199" t="str">
        <f t="shared" si="42"/>
        <v/>
      </c>
      <c r="AG247" s="199" t="str">
        <f t="shared" si="43"/>
        <v/>
      </c>
      <c r="AH247" s="217"/>
    </row>
    <row r="248" spans="1:34" hidden="1" outlineLevel="1" x14ac:dyDescent="0.3">
      <c r="A248" s="19"/>
      <c r="B248" s="9"/>
      <c r="C248" s="9"/>
      <c r="D248" s="190" t="str">
        <f>IF(ISERROR(VLOOKUP(C248,KPIs!$F$91:$G$94,2,FALSE)),"",(VLOOKUP(C248,KPIs!$F$91:$G$94,2,FALSE)))</f>
        <v/>
      </c>
      <c r="E248" s="191" t="str">
        <f>IF(ISERROR(VLOOKUP(C248,KPIs!$H$91:$I$94,2,FALSE)),"",(VLOOKUP(C248,KPIs!$H$91:$I$94,2,FALSE)))</f>
        <v/>
      </c>
      <c r="F248" s="14"/>
      <c r="G248" s="10"/>
      <c r="H248" s="10"/>
      <c r="I248" s="155">
        <f t="shared" si="36"/>
        <v>0</v>
      </c>
      <c r="J248" s="12" t="str" cm="1">
        <f t="array" ref="J248">IFERROR((_xlfn.IFS(E248-I248&lt;=0,0,E248-I248&lt;=0,0,E248-I248&gt;=2,2,E248-I248&lt;2,E248-I248)),"")</f>
        <v/>
      </c>
      <c r="K248" s="12" cm="1">
        <f t="array" ref="K248">_xlfn.IFS(I248=0,0,I248&gt;=0,I248+J248)</f>
        <v>0</v>
      </c>
      <c r="L248" s="12" t="str">
        <f t="shared" si="45"/>
        <v/>
      </c>
      <c r="M248" s="12" cm="1">
        <f t="array" ref="M248">_xlfn.IFS(K248=0,0,K248&gt;=0,K248+L248)</f>
        <v>0</v>
      </c>
      <c r="N248" s="157" t="str">
        <f t="shared" si="37"/>
        <v/>
      </c>
      <c r="O248" s="157" t="str">
        <f t="shared" si="46"/>
        <v/>
      </c>
      <c r="P248" s="10"/>
      <c r="Q248" s="17" t="str">
        <f t="shared" si="44"/>
        <v/>
      </c>
      <c r="R248" s="12">
        <f t="shared" si="38"/>
        <v>0</v>
      </c>
      <c r="S248" s="193" t="str">
        <f t="shared" si="39"/>
        <v/>
      </c>
      <c r="U248" s="183"/>
      <c r="V248" s="183"/>
      <c r="X248" s="200"/>
      <c r="Y248" s="210"/>
      <c r="Z248" s="181" t="str">
        <f t="shared" si="40"/>
        <v/>
      </c>
      <c r="AA248" s="155" t="str">
        <f t="shared" si="41"/>
        <v/>
      </c>
      <c r="AB248" s="14"/>
      <c r="AC248" s="206"/>
      <c r="AD248" s="187"/>
      <c r="AE248" s="188"/>
      <c r="AF248" s="199" t="str">
        <f t="shared" si="42"/>
        <v/>
      </c>
      <c r="AG248" s="199" t="str">
        <f t="shared" si="43"/>
        <v/>
      </c>
      <c r="AH248" s="217"/>
    </row>
    <row r="249" spans="1:34" hidden="1" outlineLevel="1" x14ac:dyDescent="0.3">
      <c r="A249" s="19"/>
      <c r="B249" s="9"/>
      <c r="C249" s="9"/>
      <c r="D249" s="190" t="str">
        <f>IF(ISERROR(VLOOKUP(C249,KPIs!$F$91:$G$94,2,FALSE)),"",(VLOOKUP(C249,KPIs!$F$91:$G$94,2,FALSE)))</f>
        <v/>
      </c>
      <c r="E249" s="191" t="str">
        <f>IF(ISERROR(VLOOKUP(C249,KPIs!$H$91:$I$94,2,FALSE)),"",(VLOOKUP(C249,KPIs!$H$91:$I$94,2,FALSE)))</f>
        <v/>
      </c>
      <c r="F249" s="14"/>
      <c r="G249" s="10"/>
      <c r="H249" s="10"/>
      <c r="I249" s="155">
        <f t="shared" si="36"/>
        <v>0</v>
      </c>
      <c r="J249" s="12" t="str" cm="1">
        <f t="array" ref="J249">IFERROR((_xlfn.IFS(E249-I249&lt;=0,0,E249-I249&lt;=0,0,E249-I249&gt;=2,2,E249-I249&lt;2,E249-I249)),"")</f>
        <v/>
      </c>
      <c r="K249" s="12" cm="1">
        <f t="array" ref="K249">_xlfn.IFS(I249=0,0,I249&gt;=0,I249+J249)</f>
        <v>0</v>
      </c>
      <c r="L249" s="12" t="str">
        <f t="shared" si="45"/>
        <v/>
      </c>
      <c r="M249" s="12" cm="1">
        <f t="array" ref="M249">_xlfn.IFS(K249=0,0,K249&gt;=0,K249+L249)</f>
        <v>0</v>
      </c>
      <c r="N249" s="157" t="str">
        <f t="shared" si="37"/>
        <v/>
      </c>
      <c r="O249" s="157" t="str">
        <f t="shared" si="46"/>
        <v/>
      </c>
      <c r="P249" s="10"/>
      <c r="Q249" s="17" t="str">
        <f t="shared" si="44"/>
        <v/>
      </c>
      <c r="R249" s="12">
        <f t="shared" si="38"/>
        <v>0</v>
      </c>
      <c r="S249" s="193" t="str">
        <f t="shared" si="39"/>
        <v/>
      </c>
      <c r="U249" s="183"/>
      <c r="V249" s="183"/>
      <c r="X249" s="200"/>
      <c r="Y249" s="210"/>
      <c r="Z249" s="181" t="str">
        <f t="shared" si="40"/>
        <v/>
      </c>
      <c r="AA249" s="155" t="str">
        <f t="shared" si="41"/>
        <v/>
      </c>
      <c r="AB249" s="14"/>
      <c r="AC249" s="206"/>
      <c r="AD249" s="187"/>
      <c r="AE249" s="189"/>
      <c r="AF249" s="199" t="str">
        <f t="shared" si="42"/>
        <v/>
      </c>
      <c r="AG249" s="199" t="str">
        <f t="shared" si="43"/>
        <v/>
      </c>
      <c r="AH249" s="217"/>
    </row>
    <row r="250" spans="1:34" hidden="1" outlineLevel="1" x14ac:dyDescent="0.3">
      <c r="A250" s="19"/>
      <c r="B250" s="9"/>
      <c r="C250" s="9"/>
      <c r="D250" s="190" t="str">
        <f>IF(ISERROR(VLOOKUP(C250,KPIs!$F$91:$G$94,2,FALSE)),"",(VLOOKUP(C250,KPIs!$F$91:$G$94,2,FALSE)))</f>
        <v/>
      </c>
      <c r="E250" s="191" t="str">
        <f>IF(ISERROR(VLOOKUP(C250,KPIs!$H$91:$I$94,2,FALSE)),"",(VLOOKUP(C250,KPIs!$H$91:$I$94,2,FALSE)))</f>
        <v/>
      </c>
      <c r="F250" s="14"/>
      <c r="G250" s="10"/>
      <c r="H250" s="10"/>
      <c r="I250" s="155">
        <f t="shared" si="36"/>
        <v>0</v>
      </c>
      <c r="J250" s="12" t="str" cm="1">
        <f t="array" ref="J250">IFERROR((_xlfn.IFS(E250-I250&lt;=0,0,E250-I250&lt;=0,0,E250-I250&gt;=2,2,E250-I250&lt;2,E250-I250)),"")</f>
        <v/>
      </c>
      <c r="K250" s="12" cm="1">
        <f t="array" ref="K250">_xlfn.IFS(I250=0,0,I250&gt;=0,I250+J250)</f>
        <v>0</v>
      </c>
      <c r="L250" s="12" t="str">
        <f t="shared" si="45"/>
        <v/>
      </c>
      <c r="M250" s="12" cm="1">
        <f t="array" ref="M250">_xlfn.IFS(K250=0,0,K250&gt;=0,K250+L250)</f>
        <v>0</v>
      </c>
      <c r="N250" s="157" t="str">
        <f t="shared" si="37"/>
        <v/>
      </c>
      <c r="O250" s="157" t="str">
        <f t="shared" si="46"/>
        <v/>
      </c>
      <c r="P250" s="10"/>
      <c r="Q250" s="17" t="str">
        <f t="shared" si="44"/>
        <v/>
      </c>
      <c r="R250" s="12">
        <f t="shared" si="38"/>
        <v>0</v>
      </c>
      <c r="S250" s="193" t="str">
        <f t="shared" si="39"/>
        <v/>
      </c>
      <c r="U250" s="183"/>
      <c r="V250" s="183"/>
      <c r="X250" s="200"/>
      <c r="Y250" s="210"/>
      <c r="Z250" s="181" t="str">
        <f t="shared" si="40"/>
        <v/>
      </c>
      <c r="AA250" s="155" t="str">
        <f t="shared" si="41"/>
        <v/>
      </c>
      <c r="AB250" s="14"/>
      <c r="AC250" s="206"/>
      <c r="AD250" s="187"/>
      <c r="AE250" s="188"/>
      <c r="AF250" s="199" t="str">
        <f t="shared" si="42"/>
        <v/>
      </c>
      <c r="AG250" s="199" t="str">
        <f t="shared" si="43"/>
        <v/>
      </c>
      <c r="AH250" s="217"/>
    </row>
    <row r="251" spans="1:34" hidden="1" outlineLevel="1" x14ac:dyDescent="0.3">
      <c r="A251" s="19"/>
      <c r="B251" s="9"/>
      <c r="C251" s="9"/>
      <c r="D251" s="190" t="str">
        <f>IF(ISERROR(VLOOKUP(C251,KPIs!$F$91:$G$94,2,FALSE)),"",(VLOOKUP(C251,KPIs!$F$91:$G$94,2,FALSE)))</f>
        <v/>
      </c>
      <c r="E251" s="191" t="str">
        <f>IF(ISERROR(VLOOKUP(C251,KPIs!$H$91:$I$94,2,FALSE)),"",(VLOOKUP(C251,KPIs!$H$91:$I$94,2,FALSE)))</f>
        <v/>
      </c>
      <c r="F251" s="14"/>
      <c r="G251" s="10"/>
      <c r="H251" s="10"/>
      <c r="I251" s="155">
        <f t="shared" si="36"/>
        <v>0</v>
      </c>
      <c r="J251" s="12" t="str" cm="1">
        <f t="array" ref="J251">IFERROR((_xlfn.IFS(E251-I251&lt;=0,0,E251-I251&lt;=0,0,E251-I251&gt;=2,2,E251-I251&lt;2,E251-I251)),"")</f>
        <v/>
      </c>
      <c r="K251" s="12" cm="1">
        <f t="array" ref="K251">_xlfn.IFS(I251=0,0,I251&gt;=0,I251+J251)</f>
        <v>0</v>
      </c>
      <c r="L251" s="12" t="str">
        <f t="shared" si="45"/>
        <v/>
      </c>
      <c r="M251" s="12" cm="1">
        <f t="array" ref="M251">_xlfn.IFS(K251=0,0,K251&gt;=0,K251+L251)</f>
        <v>0</v>
      </c>
      <c r="N251" s="157" t="str">
        <f t="shared" si="37"/>
        <v/>
      </c>
      <c r="O251" s="157" t="str">
        <f t="shared" si="46"/>
        <v/>
      </c>
      <c r="P251" s="10"/>
      <c r="Q251" s="17" t="str">
        <f t="shared" si="44"/>
        <v/>
      </c>
      <c r="R251" s="12">
        <f t="shared" si="38"/>
        <v>0</v>
      </c>
      <c r="S251" s="193" t="str">
        <f t="shared" si="39"/>
        <v/>
      </c>
      <c r="U251" s="183"/>
      <c r="V251" s="183"/>
      <c r="X251" s="200"/>
      <c r="Y251" s="210"/>
      <c r="Z251" s="181" t="str">
        <f t="shared" si="40"/>
        <v/>
      </c>
      <c r="AA251" s="155" t="str">
        <f t="shared" si="41"/>
        <v/>
      </c>
      <c r="AB251" s="14"/>
      <c r="AC251" s="206"/>
      <c r="AD251" s="187"/>
      <c r="AE251" s="189"/>
      <c r="AF251" s="199" t="str">
        <f t="shared" si="42"/>
        <v/>
      </c>
      <c r="AG251" s="199" t="str">
        <f t="shared" si="43"/>
        <v/>
      </c>
      <c r="AH251" s="217"/>
    </row>
    <row r="252" spans="1:34" hidden="1" outlineLevel="1" x14ac:dyDescent="0.3">
      <c r="A252" s="19"/>
      <c r="B252" s="9"/>
      <c r="C252" s="9"/>
      <c r="D252" s="190" t="str">
        <f>IF(ISERROR(VLOOKUP(C252,KPIs!$F$91:$G$94,2,FALSE)),"",(VLOOKUP(C252,KPIs!$F$91:$G$94,2,FALSE)))</f>
        <v/>
      </c>
      <c r="E252" s="191" t="str">
        <f>IF(ISERROR(VLOOKUP(C252,KPIs!$H$91:$I$94,2,FALSE)),"",(VLOOKUP(C252,KPIs!$H$91:$I$94,2,FALSE)))</f>
        <v/>
      </c>
      <c r="F252" s="14"/>
      <c r="G252" s="10"/>
      <c r="H252" s="10"/>
      <c r="I252" s="155">
        <f t="shared" si="36"/>
        <v>0</v>
      </c>
      <c r="J252" s="12" t="str" cm="1">
        <f t="array" ref="J252">IFERROR((_xlfn.IFS(E252-I252&lt;=0,0,E252-I252&lt;=0,0,E252-I252&gt;=2,2,E252-I252&lt;2,E252-I252)),"")</f>
        <v/>
      </c>
      <c r="K252" s="12" cm="1">
        <f t="array" ref="K252">_xlfn.IFS(I252=0,0,I252&gt;=0,I252+J252)</f>
        <v>0</v>
      </c>
      <c r="L252" s="12" t="str">
        <f t="shared" si="45"/>
        <v/>
      </c>
      <c r="M252" s="12" cm="1">
        <f t="array" ref="M252">_xlfn.IFS(K252=0,0,K252&gt;=0,K252+L252)</f>
        <v>0</v>
      </c>
      <c r="N252" s="157" t="str">
        <f t="shared" si="37"/>
        <v/>
      </c>
      <c r="O252" s="157" t="str">
        <f t="shared" si="46"/>
        <v/>
      </c>
      <c r="P252" s="10"/>
      <c r="Q252" s="17" t="str">
        <f t="shared" si="44"/>
        <v/>
      </c>
      <c r="R252" s="12">
        <f t="shared" si="38"/>
        <v>0</v>
      </c>
      <c r="S252" s="193" t="str">
        <f t="shared" si="39"/>
        <v/>
      </c>
      <c r="U252" s="183"/>
      <c r="V252" s="183"/>
      <c r="X252" s="200"/>
      <c r="Y252" s="210"/>
      <c r="Z252" s="181" t="str">
        <f t="shared" si="40"/>
        <v/>
      </c>
      <c r="AA252" s="155" t="str">
        <f t="shared" si="41"/>
        <v/>
      </c>
      <c r="AB252" s="14"/>
      <c r="AC252" s="206"/>
      <c r="AD252" s="187"/>
      <c r="AE252" s="188"/>
      <c r="AF252" s="199" t="str">
        <f t="shared" si="42"/>
        <v/>
      </c>
      <c r="AG252" s="199" t="str">
        <f t="shared" si="43"/>
        <v/>
      </c>
      <c r="AH252" s="217"/>
    </row>
    <row r="253" spans="1:34" hidden="1" outlineLevel="1" x14ac:dyDescent="0.3">
      <c r="A253" s="19"/>
      <c r="B253" s="9"/>
      <c r="C253" s="9"/>
      <c r="D253" s="190" t="str">
        <f>IF(ISERROR(VLOOKUP(C253,KPIs!$F$91:$G$94,2,FALSE)),"",(VLOOKUP(C253,KPIs!$F$91:$G$94,2,FALSE)))</f>
        <v/>
      </c>
      <c r="E253" s="191" t="str">
        <f>IF(ISERROR(VLOOKUP(C253,KPIs!$H$91:$I$94,2,FALSE)),"",(VLOOKUP(C253,KPIs!$H$91:$I$94,2,FALSE)))</f>
        <v/>
      </c>
      <c r="F253" s="14"/>
      <c r="G253" s="10"/>
      <c r="H253" s="10"/>
      <c r="I253" s="155">
        <f t="shared" si="36"/>
        <v>0</v>
      </c>
      <c r="J253" s="12" t="str" cm="1">
        <f t="array" ref="J253">IFERROR((_xlfn.IFS(E253-I253&lt;=0,0,E253-I253&lt;=0,0,E253-I253&gt;=2,2,E253-I253&lt;2,E253-I253)),"")</f>
        <v/>
      </c>
      <c r="K253" s="12" cm="1">
        <f t="array" ref="K253">_xlfn.IFS(I253=0,0,I253&gt;=0,I253+J253)</f>
        <v>0</v>
      </c>
      <c r="L253" s="12" t="str">
        <f t="shared" si="45"/>
        <v/>
      </c>
      <c r="M253" s="12" cm="1">
        <f t="array" ref="M253">_xlfn.IFS(K253=0,0,K253&gt;=0,K253+L253)</f>
        <v>0</v>
      </c>
      <c r="N253" s="157" t="str">
        <f t="shared" si="37"/>
        <v/>
      </c>
      <c r="O253" s="157" t="str">
        <f t="shared" si="46"/>
        <v/>
      </c>
      <c r="P253" s="10"/>
      <c r="Q253" s="17" t="str">
        <f t="shared" si="44"/>
        <v/>
      </c>
      <c r="R253" s="12">
        <f t="shared" si="38"/>
        <v>0</v>
      </c>
      <c r="S253" s="193" t="str">
        <f t="shared" si="39"/>
        <v/>
      </c>
      <c r="U253" s="183"/>
      <c r="V253" s="183"/>
      <c r="X253" s="200"/>
      <c r="Y253" s="210"/>
      <c r="Z253" s="181" t="str">
        <f t="shared" si="40"/>
        <v/>
      </c>
      <c r="AA253" s="155" t="str">
        <f t="shared" si="41"/>
        <v/>
      </c>
      <c r="AB253" s="14"/>
      <c r="AC253" s="206"/>
      <c r="AD253" s="187"/>
      <c r="AE253" s="189"/>
      <c r="AF253" s="199" t="str">
        <f t="shared" si="42"/>
        <v/>
      </c>
      <c r="AG253" s="199" t="str">
        <f t="shared" si="43"/>
        <v/>
      </c>
      <c r="AH253" s="217"/>
    </row>
    <row r="254" spans="1:34" hidden="1" outlineLevel="1" x14ac:dyDescent="0.3">
      <c r="A254" s="19"/>
      <c r="B254" s="9"/>
      <c r="C254" s="9"/>
      <c r="D254" s="190" t="str">
        <f>IF(ISERROR(VLOOKUP(C254,KPIs!$F$91:$G$94,2,FALSE)),"",(VLOOKUP(C254,KPIs!$F$91:$G$94,2,FALSE)))</f>
        <v/>
      </c>
      <c r="E254" s="191" t="str">
        <f>IF(ISERROR(VLOOKUP(C254,KPIs!$H$91:$I$94,2,FALSE)),"",(VLOOKUP(C254,KPIs!$H$91:$I$94,2,FALSE)))</f>
        <v/>
      </c>
      <c r="F254" s="14"/>
      <c r="G254" s="10"/>
      <c r="H254" s="10"/>
      <c r="I254" s="155">
        <f t="shared" si="36"/>
        <v>0</v>
      </c>
      <c r="J254" s="12" t="str" cm="1">
        <f t="array" ref="J254">IFERROR((_xlfn.IFS(E254-I254&lt;=0,0,E254-I254&lt;=0,0,E254-I254&gt;=2,2,E254-I254&lt;2,E254-I254)),"")</f>
        <v/>
      </c>
      <c r="K254" s="12" cm="1">
        <f t="array" ref="K254">_xlfn.IFS(I254=0,0,I254&gt;=0,I254+J254)</f>
        <v>0</v>
      </c>
      <c r="L254" s="12" t="str">
        <f t="shared" si="45"/>
        <v/>
      </c>
      <c r="M254" s="12" cm="1">
        <f t="array" ref="M254">_xlfn.IFS(K254=0,0,K254&gt;=0,K254+L254)</f>
        <v>0</v>
      </c>
      <c r="N254" s="157" t="str">
        <f t="shared" si="37"/>
        <v/>
      </c>
      <c r="O254" s="157" t="str">
        <f t="shared" si="46"/>
        <v/>
      </c>
      <c r="P254" s="10"/>
      <c r="Q254" s="17" t="str">
        <f t="shared" ref="Q254:Q336" si="47">IFERROR(P254/(O254),"")</f>
        <v/>
      </c>
      <c r="R254" s="12">
        <f t="shared" si="38"/>
        <v>0</v>
      </c>
      <c r="S254" s="193" t="str">
        <f t="shared" si="39"/>
        <v/>
      </c>
      <c r="U254" s="183"/>
      <c r="V254" s="183"/>
      <c r="X254" s="200"/>
      <c r="Y254" s="210"/>
      <c r="Z254" s="181" t="str">
        <f t="shared" si="40"/>
        <v/>
      </c>
      <c r="AA254" s="155" t="str">
        <f t="shared" si="41"/>
        <v/>
      </c>
      <c r="AB254" s="14"/>
      <c r="AC254" s="206"/>
      <c r="AD254" s="187"/>
      <c r="AE254" s="188"/>
      <c r="AF254" s="199" t="str">
        <f t="shared" si="42"/>
        <v/>
      </c>
      <c r="AG254" s="199" t="str">
        <f t="shared" si="43"/>
        <v/>
      </c>
      <c r="AH254" s="217"/>
    </row>
    <row r="255" spans="1:34" hidden="1" outlineLevel="1" x14ac:dyDescent="0.3">
      <c r="A255" s="19"/>
      <c r="B255" s="9"/>
      <c r="C255" s="9"/>
      <c r="D255" s="190" t="str">
        <f>IF(ISERROR(VLOOKUP(C255,KPIs!$F$91:$G$94,2,FALSE)),"",(VLOOKUP(C255,KPIs!$F$91:$G$94,2,FALSE)))</f>
        <v/>
      </c>
      <c r="E255" s="191" t="str">
        <f>IF(ISERROR(VLOOKUP(C255,KPIs!$H$91:$I$94,2,FALSE)),"",(VLOOKUP(C255,KPIs!$H$91:$I$94,2,FALSE)))</f>
        <v/>
      </c>
      <c r="F255" s="14"/>
      <c r="G255" s="10"/>
      <c r="H255" s="10"/>
      <c r="I255" s="155">
        <f t="shared" si="36"/>
        <v>0</v>
      </c>
      <c r="J255" s="12" t="str" cm="1">
        <f t="array" ref="J255">IFERROR((_xlfn.IFS(E255-I255&lt;=0,0,E255-I255&lt;=0,0,E255-I255&gt;=2,2,E255-I255&lt;2,E255-I255)),"")</f>
        <v/>
      </c>
      <c r="K255" s="12" cm="1">
        <f t="array" ref="K255">_xlfn.IFS(I255=0,0,I255&gt;=0,I255+J255)</f>
        <v>0</v>
      </c>
      <c r="L255" s="12" t="str">
        <f t="shared" si="45"/>
        <v/>
      </c>
      <c r="M255" s="12" cm="1">
        <f t="array" ref="M255">_xlfn.IFS(K255=0,0,K255&gt;=0,K255+L255)</f>
        <v>0</v>
      </c>
      <c r="N255" s="157" t="str">
        <f t="shared" si="37"/>
        <v/>
      </c>
      <c r="O255" s="157" t="str">
        <f t="shared" si="46"/>
        <v/>
      </c>
      <c r="P255" s="10"/>
      <c r="Q255" s="17" t="str">
        <f t="shared" si="47"/>
        <v/>
      </c>
      <c r="R255" s="12">
        <f t="shared" si="38"/>
        <v>0</v>
      </c>
      <c r="S255" s="193" t="str">
        <f t="shared" si="39"/>
        <v/>
      </c>
      <c r="U255" s="183"/>
      <c r="V255" s="183"/>
      <c r="X255" s="200"/>
      <c r="Y255" s="210"/>
      <c r="Z255" s="181" t="str">
        <f t="shared" si="40"/>
        <v/>
      </c>
      <c r="AA255" s="155" t="str">
        <f t="shared" si="41"/>
        <v/>
      </c>
      <c r="AB255" s="14"/>
      <c r="AC255" s="206"/>
      <c r="AD255" s="187"/>
      <c r="AE255" s="189"/>
      <c r="AF255" s="199" t="str">
        <f t="shared" si="42"/>
        <v/>
      </c>
      <c r="AG255" s="199" t="str">
        <f t="shared" si="43"/>
        <v/>
      </c>
      <c r="AH255" s="217"/>
    </row>
    <row r="256" spans="1:34" hidden="1" outlineLevel="1" x14ac:dyDescent="0.3">
      <c r="A256" s="19"/>
      <c r="B256" s="9"/>
      <c r="C256" s="9"/>
      <c r="D256" s="190" t="str">
        <f>IF(ISERROR(VLOOKUP(C256,KPIs!$F$91:$G$94,2,FALSE)),"",(VLOOKUP(C256,KPIs!$F$91:$G$94,2,FALSE)))</f>
        <v/>
      </c>
      <c r="E256" s="191" t="str">
        <f>IF(ISERROR(VLOOKUP(C256,KPIs!$H$91:$I$94,2,FALSE)),"",(VLOOKUP(C256,KPIs!$H$91:$I$94,2,FALSE)))</f>
        <v/>
      </c>
      <c r="F256" s="14"/>
      <c r="G256" s="10"/>
      <c r="H256" s="10"/>
      <c r="I256" s="155">
        <f t="shared" si="36"/>
        <v>0</v>
      </c>
      <c r="J256" s="12" t="str" cm="1">
        <f t="array" ref="J256">IFERROR((_xlfn.IFS(E256-I256&lt;=0,0,E256-I256&lt;=0,0,E256-I256&gt;=2,2,E256-I256&lt;2,E256-I256)),"")</f>
        <v/>
      </c>
      <c r="K256" s="12" cm="1">
        <f t="array" ref="K256">_xlfn.IFS(I256=0,0,I256&gt;=0,I256+J256)</f>
        <v>0</v>
      </c>
      <c r="L256" s="12" t="str">
        <f t="shared" si="45"/>
        <v/>
      </c>
      <c r="M256" s="12" cm="1">
        <f t="array" ref="M256">_xlfn.IFS(K256=0,0,K256&gt;=0,K256+L256)</f>
        <v>0</v>
      </c>
      <c r="N256" s="157" t="str">
        <f t="shared" si="37"/>
        <v/>
      </c>
      <c r="O256" s="157" t="str">
        <f t="shared" si="46"/>
        <v/>
      </c>
      <c r="P256" s="10"/>
      <c r="Q256" s="17" t="str">
        <f t="shared" si="47"/>
        <v/>
      </c>
      <c r="R256" s="12">
        <f t="shared" si="38"/>
        <v>0</v>
      </c>
      <c r="S256" s="193" t="str">
        <f t="shared" si="39"/>
        <v/>
      </c>
      <c r="U256" s="183"/>
      <c r="V256" s="183"/>
      <c r="X256" s="200"/>
      <c r="Y256" s="210"/>
      <c r="Z256" s="181" t="str">
        <f t="shared" si="40"/>
        <v/>
      </c>
      <c r="AA256" s="155" t="str">
        <f t="shared" si="41"/>
        <v/>
      </c>
      <c r="AB256" s="14"/>
      <c r="AC256" s="206"/>
      <c r="AD256" s="187"/>
      <c r="AE256" s="188"/>
      <c r="AF256" s="199" t="str">
        <f t="shared" si="42"/>
        <v/>
      </c>
      <c r="AG256" s="199" t="str">
        <f t="shared" si="43"/>
        <v/>
      </c>
      <c r="AH256" s="217"/>
    </row>
    <row r="257" spans="1:34" hidden="1" outlineLevel="1" x14ac:dyDescent="0.3">
      <c r="A257" s="19"/>
      <c r="B257" s="9"/>
      <c r="C257" s="9"/>
      <c r="D257" s="190" t="str">
        <f>IF(ISERROR(VLOOKUP(C257,KPIs!$F$91:$G$94,2,FALSE)),"",(VLOOKUP(C257,KPIs!$F$91:$G$94,2,FALSE)))</f>
        <v/>
      </c>
      <c r="E257" s="191" t="str">
        <f>IF(ISERROR(VLOOKUP(C257,KPIs!$H$91:$I$94,2,FALSE)),"",(VLOOKUP(C257,KPIs!$H$91:$I$94,2,FALSE)))</f>
        <v/>
      </c>
      <c r="F257" s="14"/>
      <c r="G257" s="10"/>
      <c r="H257" s="10"/>
      <c r="I257" s="155">
        <f t="shared" si="36"/>
        <v>0</v>
      </c>
      <c r="J257" s="12" t="str" cm="1">
        <f t="array" ref="J257">IFERROR((_xlfn.IFS(E257-I257&lt;=0,0,E257-I257&lt;=0,0,E257-I257&gt;=2,2,E257-I257&lt;2,E257-I257)),"")</f>
        <v/>
      </c>
      <c r="K257" s="12" cm="1">
        <f t="array" ref="K257">_xlfn.IFS(I257=0,0,I257&gt;=0,I257+J257)</f>
        <v>0</v>
      </c>
      <c r="L257" s="12" t="str">
        <f t="shared" si="45"/>
        <v/>
      </c>
      <c r="M257" s="12" cm="1">
        <f t="array" ref="M257">_xlfn.IFS(K257=0,0,K257&gt;=0,K257+L257)</f>
        <v>0</v>
      </c>
      <c r="N257" s="157" t="str">
        <f t="shared" si="37"/>
        <v/>
      </c>
      <c r="O257" s="157" t="str">
        <f t="shared" si="46"/>
        <v/>
      </c>
      <c r="P257" s="10"/>
      <c r="Q257" s="17" t="str">
        <f t="shared" si="47"/>
        <v/>
      </c>
      <c r="R257" s="12">
        <f t="shared" si="38"/>
        <v>0</v>
      </c>
      <c r="S257" s="193" t="str">
        <f t="shared" si="39"/>
        <v/>
      </c>
      <c r="U257" s="183"/>
      <c r="V257" s="183"/>
      <c r="X257" s="200"/>
      <c r="Y257" s="210"/>
      <c r="Z257" s="181" t="str">
        <f t="shared" si="40"/>
        <v/>
      </c>
      <c r="AA257" s="155" t="str">
        <f t="shared" si="41"/>
        <v/>
      </c>
      <c r="AB257" s="14"/>
      <c r="AC257" s="206"/>
      <c r="AD257" s="187"/>
      <c r="AE257" s="189"/>
      <c r="AF257" s="199" t="str">
        <f t="shared" si="42"/>
        <v/>
      </c>
      <c r="AG257" s="199" t="str">
        <f t="shared" si="43"/>
        <v/>
      </c>
      <c r="AH257" s="217"/>
    </row>
    <row r="258" spans="1:34" hidden="1" outlineLevel="1" x14ac:dyDescent="0.3">
      <c r="A258" s="19"/>
      <c r="B258" s="9"/>
      <c r="C258" s="9"/>
      <c r="D258" s="190" t="str">
        <f>IF(ISERROR(VLOOKUP(C258,KPIs!$F$91:$G$94,2,FALSE)),"",(VLOOKUP(C258,KPIs!$F$91:$G$94,2,FALSE)))</f>
        <v/>
      </c>
      <c r="E258" s="191" t="str">
        <f>IF(ISERROR(VLOOKUP(C258,KPIs!$H$91:$I$94,2,FALSE)),"",(VLOOKUP(C258,KPIs!$H$91:$I$94,2,FALSE)))</f>
        <v/>
      </c>
      <c r="F258" s="14"/>
      <c r="G258" s="10"/>
      <c r="H258" s="10"/>
      <c r="I258" s="155">
        <f t="shared" si="36"/>
        <v>0</v>
      </c>
      <c r="J258" s="12" t="str" cm="1">
        <f t="array" ref="J258">IFERROR((_xlfn.IFS(E258-I258&lt;=0,0,E258-I258&lt;=0,0,E258-I258&gt;=2,2,E258-I258&lt;2,E258-I258)),"")</f>
        <v/>
      </c>
      <c r="K258" s="12" cm="1">
        <f t="array" ref="K258">_xlfn.IFS(I258=0,0,I258&gt;=0,I258+J258)</f>
        <v>0</v>
      </c>
      <c r="L258" s="12" t="str">
        <f t="shared" si="45"/>
        <v/>
      </c>
      <c r="M258" s="12" cm="1">
        <f t="array" ref="M258">_xlfn.IFS(K258=0,0,K258&gt;=0,K258+L258)</f>
        <v>0</v>
      </c>
      <c r="N258" s="157" t="str">
        <f t="shared" si="37"/>
        <v/>
      </c>
      <c r="O258" s="157" t="str">
        <f t="shared" si="46"/>
        <v/>
      </c>
      <c r="P258" s="10"/>
      <c r="Q258" s="17" t="str">
        <f t="shared" si="47"/>
        <v/>
      </c>
      <c r="R258" s="12">
        <f t="shared" si="38"/>
        <v>0</v>
      </c>
      <c r="S258" s="193" t="str">
        <f t="shared" si="39"/>
        <v/>
      </c>
      <c r="U258" s="183"/>
      <c r="V258" s="183"/>
      <c r="X258" s="200"/>
      <c r="Y258" s="210"/>
      <c r="Z258" s="181" t="str">
        <f t="shared" si="40"/>
        <v/>
      </c>
      <c r="AA258" s="155" t="str">
        <f t="shared" si="41"/>
        <v/>
      </c>
      <c r="AB258" s="14"/>
      <c r="AC258" s="206"/>
      <c r="AD258" s="187"/>
      <c r="AE258" s="188"/>
      <c r="AF258" s="199" t="str">
        <f t="shared" si="42"/>
        <v/>
      </c>
      <c r="AG258" s="199" t="str">
        <f t="shared" si="43"/>
        <v/>
      </c>
      <c r="AH258" s="217"/>
    </row>
    <row r="259" spans="1:34" hidden="1" outlineLevel="1" x14ac:dyDescent="0.3">
      <c r="A259" s="19"/>
      <c r="B259" s="9"/>
      <c r="C259" s="9"/>
      <c r="D259" s="190" t="str">
        <f>IF(ISERROR(VLOOKUP(C259,KPIs!$F$91:$G$94,2,FALSE)),"",(VLOOKUP(C259,KPIs!$F$91:$G$94,2,FALSE)))</f>
        <v/>
      </c>
      <c r="E259" s="191" t="str">
        <f>IF(ISERROR(VLOOKUP(C259,KPIs!$H$91:$I$94,2,FALSE)),"",(VLOOKUP(C259,KPIs!$H$91:$I$94,2,FALSE)))</f>
        <v/>
      </c>
      <c r="F259" s="14"/>
      <c r="G259" s="10"/>
      <c r="H259" s="10"/>
      <c r="I259" s="155">
        <f t="shared" si="36"/>
        <v>0</v>
      </c>
      <c r="J259" s="12" t="str" cm="1">
        <f t="array" ref="J259">IFERROR((_xlfn.IFS(E259-I259&lt;=0,0,E259-I259&lt;=0,0,E259-I259&gt;=2,2,E259-I259&lt;2,E259-I259)),"")</f>
        <v/>
      </c>
      <c r="K259" s="12" cm="1">
        <f t="array" ref="K259">_xlfn.IFS(I259=0,0,I259&gt;=0,I259+J259)</f>
        <v>0</v>
      </c>
      <c r="L259" s="12" t="str">
        <f t="shared" si="45"/>
        <v/>
      </c>
      <c r="M259" s="12" cm="1">
        <f t="array" ref="M259">_xlfn.IFS(K259=0,0,K259&gt;=0,K259+L259)</f>
        <v>0</v>
      </c>
      <c r="N259" s="157" t="str">
        <f t="shared" si="37"/>
        <v/>
      </c>
      <c r="O259" s="157" t="str">
        <f t="shared" si="46"/>
        <v/>
      </c>
      <c r="P259" s="10"/>
      <c r="Q259" s="17" t="str">
        <f t="shared" ref="Q259:Q290" si="48">IFERROR(P259/(O259),"")</f>
        <v/>
      </c>
      <c r="R259" s="12">
        <f t="shared" si="38"/>
        <v>0</v>
      </c>
      <c r="S259" s="193" t="str">
        <f t="shared" si="39"/>
        <v/>
      </c>
      <c r="U259" s="183"/>
      <c r="V259" s="183"/>
      <c r="X259" s="200"/>
      <c r="Y259" s="210"/>
      <c r="Z259" s="181" t="str">
        <f t="shared" si="40"/>
        <v/>
      </c>
      <c r="AA259" s="155" t="str">
        <f t="shared" si="41"/>
        <v/>
      </c>
      <c r="AB259" s="14"/>
      <c r="AC259" s="206"/>
      <c r="AD259" s="187"/>
      <c r="AE259" s="189"/>
      <c r="AF259" s="199" t="str">
        <f t="shared" si="42"/>
        <v/>
      </c>
      <c r="AG259" s="199" t="str">
        <f t="shared" si="43"/>
        <v/>
      </c>
      <c r="AH259" s="217"/>
    </row>
    <row r="260" spans="1:34" hidden="1" outlineLevel="1" x14ac:dyDescent="0.3">
      <c r="A260" s="19"/>
      <c r="B260" s="9"/>
      <c r="C260" s="9"/>
      <c r="D260" s="190" t="str">
        <f>IF(ISERROR(VLOOKUP(C260,KPIs!$F$91:$G$94,2,FALSE)),"",(VLOOKUP(C260,KPIs!$F$91:$G$94,2,FALSE)))</f>
        <v/>
      </c>
      <c r="E260" s="191" t="str">
        <f>IF(ISERROR(VLOOKUP(C260,KPIs!$H$91:$I$94,2,FALSE)),"",(VLOOKUP(C260,KPIs!$H$91:$I$94,2,FALSE)))</f>
        <v/>
      </c>
      <c r="F260" s="14"/>
      <c r="G260" s="10"/>
      <c r="H260" s="10"/>
      <c r="I260" s="155">
        <f t="shared" si="36"/>
        <v>0</v>
      </c>
      <c r="J260" s="12" t="str" cm="1">
        <f t="array" ref="J260">IFERROR((_xlfn.IFS(E260-I260&lt;=0,0,E260-I260&lt;=0,0,E260-I260&gt;=2,2,E260-I260&lt;2,E260-I260)),"")</f>
        <v/>
      </c>
      <c r="K260" s="12" cm="1">
        <f t="array" ref="K260">_xlfn.IFS(I260=0,0,I260&gt;=0,I260+J260)</f>
        <v>0</v>
      </c>
      <c r="L260" s="12" t="str">
        <f t="shared" si="45"/>
        <v/>
      </c>
      <c r="M260" s="12" cm="1">
        <f t="array" ref="M260">_xlfn.IFS(K260=0,0,K260&gt;=0,K260+L260)</f>
        <v>0</v>
      </c>
      <c r="N260" s="157" t="str">
        <f t="shared" si="37"/>
        <v/>
      </c>
      <c r="O260" s="157" t="str">
        <f t="shared" si="46"/>
        <v/>
      </c>
      <c r="P260" s="10"/>
      <c r="Q260" s="17" t="str">
        <f t="shared" si="48"/>
        <v/>
      </c>
      <c r="R260" s="12">
        <f t="shared" si="38"/>
        <v>0</v>
      </c>
      <c r="S260" s="193" t="str">
        <f t="shared" si="39"/>
        <v/>
      </c>
      <c r="U260" s="183"/>
      <c r="V260" s="183"/>
      <c r="X260" s="200"/>
      <c r="Y260" s="210"/>
      <c r="Z260" s="181" t="str">
        <f t="shared" si="40"/>
        <v/>
      </c>
      <c r="AA260" s="155" t="str">
        <f t="shared" si="41"/>
        <v/>
      </c>
      <c r="AB260" s="14"/>
      <c r="AC260" s="206"/>
      <c r="AD260" s="187"/>
      <c r="AE260" s="188"/>
      <c r="AF260" s="199" t="str">
        <f t="shared" si="42"/>
        <v/>
      </c>
      <c r="AG260" s="199" t="str">
        <f t="shared" si="43"/>
        <v/>
      </c>
      <c r="AH260" s="217"/>
    </row>
    <row r="261" spans="1:34" hidden="1" outlineLevel="1" x14ac:dyDescent="0.3">
      <c r="A261" s="19"/>
      <c r="B261" s="9"/>
      <c r="C261" s="9"/>
      <c r="D261" s="190" t="str">
        <f>IF(ISERROR(VLOOKUP(C261,KPIs!$F$91:$G$94,2,FALSE)),"",(VLOOKUP(C261,KPIs!$F$91:$G$94,2,FALSE)))</f>
        <v/>
      </c>
      <c r="E261" s="191" t="str">
        <f>IF(ISERROR(VLOOKUP(C261,KPIs!$H$91:$I$94,2,FALSE)),"",(VLOOKUP(C261,KPIs!$H$91:$I$94,2,FALSE)))</f>
        <v/>
      </c>
      <c r="F261" s="14"/>
      <c r="G261" s="10"/>
      <c r="H261" s="10"/>
      <c r="I261" s="155">
        <f t="shared" si="36"/>
        <v>0</v>
      </c>
      <c r="J261" s="12" t="str" cm="1">
        <f t="array" ref="J261">IFERROR((_xlfn.IFS(E261-I261&lt;=0,0,E261-I261&lt;=0,0,E261-I261&gt;=2,2,E261-I261&lt;2,E261-I261)),"")</f>
        <v/>
      </c>
      <c r="K261" s="12" cm="1">
        <f t="array" ref="K261">_xlfn.IFS(I261=0,0,I261&gt;=0,I261+J261)</f>
        <v>0</v>
      </c>
      <c r="L261" s="12" t="str">
        <f t="shared" si="45"/>
        <v/>
      </c>
      <c r="M261" s="12" cm="1">
        <f t="array" ref="M261">_xlfn.IFS(K261=0,0,K261&gt;=0,K261+L261)</f>
        <v>0</v>
      </c>
      <c r="N261" s="157" t="str">
        <f t="shared" si="37"/>
        <v/>
      </c>
      <c r="O261" s="157" t="str">
        <f t="shared" si="46"/>
        <v/>
      </c>
      <c r="P261" s="10"/>
      <c r="Q261" s="17" t="str">
        <f t="shared" si="48"/>
        <v/>
      </c>
      <c r="R261" s="12">
        <f t="shared" si="38"/>
        <v>0</v>
      </c>
      <c r="S261" s="193" t="str">
        <f t="shared" si="39"/>
        <v/>
      </c>
      <c r="U261" s="183"/>
      <c r="V261" s="183"/>
      <c r="X261" s="200"/>
      <c r="Y261" s="210"/>
      <c r="Z261" s="181" t="str">
        <f t="shared" si="40"/>
        <v/>
      </c>
      <c r="AA261" s="155" t="str">
        <f t="shared" si="41"/>
        <v/>
      </c>
      <c r="AB261" s="14"/>
      <c r="AC261" s="206"/>
      <c r="AD261" s="187"/>
      <c r="AE261" s="189"/>
      <c r="AF261" s="199" t="str">
        <f t="shared" si="42"/>
        <v/>
      </c>
      <c r="AG261" s="199" t="str">
        <f t="shared" si="43"/>
        <v/>
      </c>
      <c r="AH261" s="217"/>
    </row>
    <row r="262" spans="1:34" hidden="1" outlineLevel="1" x14ac:dyDescent="0.3">
      <c r="A262" s="19"/>
      <c r="B262" s="9"/>
      <c r="C262" s="9"/>
      <c r="D262" s="190" t="str">
        <f>IF(ISERROR(VLOOKUP(C262,KPIs!$F$91:$G$94,2,FALSE)),"",(VLOOKUP(C262,KPIs!$F$91:$G$94,2,FALSE)))</f>
        <v/>
      </c>
      <c r="E262" s="191" t="str">
        <f>IF(ISERROR(VLOOKUP(C262,KPIs!$H$91:$I$94,2,FALSE)),"",(VLOOKUP(C262,KPIs!$H$91:$I$94,2,FALSE)))</f>
        <v/>
      </c>
      <c r="F262" s="14"/>
      <c r="G262" s="10"/>
      <c r="H262" s="10"/>
      <c r="I262" s="155">
        <f t="shared" si="36"/>
        <v>0</v>
      </c>
      <c r="J262" s="12" t="str" cm="1">
        <f t="array" ref="J262">IFERROR((_xlfn.IFS(E262-I262&lt;=0,0,E262-I262&lt;=0,0,E262-I262&gt;=2,2,E262-I262&lt;2,E262-I262)),"")</f>
        <v/>
      </c>
      <c r="K262" s="12" cm="1">
        <f t="array" ref="K262">_xlfn.IFS(I262=0,0,I262&gt;=0,I262+J262)</f>
        <v>0</v>
      </c>
      <c r="L262" s="12" t="str">
        <f t="shared" si="45"/>
        <v/>
      </c>
      <c r="M262" s="12" cm="1">
        <f t="array" ref="M262">_xlfn.IFS(K262=0,0,K262&gt;=0,K262+L262)</f>
        <v>0</v>
      </c>
      <c r="N262" s="157" t="str">
        <f t="shared" si="37"/>
        <v/>
      </c>
      <c r="O262" s="157" t="str">
        <f t="shared" si="46"/>
        <v/>
      </c>
      <c r="P262" s="10"/>
      <c r="Q262" s="17" t="str">
        <f t="shared" si="48"/>
        <v/>
      </c>
      <c r="R262" s="12">
        <f t="shared" si="38"/>
        <v>0</v>
      </c>
      <c r="S262" s="193" t="str">
        <f t="shared" si="39"/>
        <v/>
      </c>
      <c r="U262" s="183"/>
      <c r="V262" s="183"/>
      <c r="X262" s="200"/>
      <c r="Y262" s="210"/>
      <c r="Z262" s="181" t="str">
        <f t="shared" si="40"/>
        <v/>
      </c>
      <c r="AA262" s="155" t="str">
        <f t="shared" si="41"/>
        <v/>
      </c>
      <c r="AB262" s="14"/>
      <c r="AC262" s="206"/>
      <c r="AD262" s="187"/>
      <c r="AE262" s="188"/>
      <c r="AF262" s="199" t="str">
        <f t="shared" si="42"/>
        <v/>
      </c>
      <c r="AG262" s="199" t="str">
        <f t="shared" si="43"/>
        <v/>
      </c>
      <c r="AH262" s="217"/>
    </row>
    <row r="263" spans="1:34" hidden="1" outlineLevel="1" x14ac:dyDescent="0.3">
      <c r="A263" s="19"/>
      <c r="B263" s="9"/>
      <c r="C263" s="9"/>
      <c r="D263" s="190" t="str">
        <f>IF(ISERROR(VLOOKUP(C263,KPIs!$F$91:$G$94,2,FALSE)),"",(VLOOKUP(C263,KPIs!$F$91:$G$94,2,FALSE)))</f>
        <v/>
      </c>
      <c r="E263" s="191" t="str">
        <f>IF(ISERROR(VLOOKUP(C263,KPIs!$H$91:$I$94,2,FALSE)),"",(VLOOKUP(C263,KPIs!$H$91:$I$94,2,FALSE)))</f>
        <v/>
      </c>
      <c r="F263" s="14"/>
      <c r="G263" s="10"/>
      <c r="H263" s="10"/>
      <c r="I263" s="155">
        <f t="shared" si="36"/>
        <v>0</v>
      </c>
      <c r="J263" s="12" t="str" cm="1">
        <f t="array" ref="J263">IFERROR((_xlfn.IFS(E263-I263&lt;=0,0,E263-I263&lt;=0,0,E263-I263&gt;=2,2,E263-I263&lt;2,E263-I263)),"")</f>
        <v/>
      </c>
      <c r="K263" s="12" cm="1">
        <f t="array" ref="K263">_xlfn.IFS(I263=0,0,I263&gt;=0,I263+J263)</f>
        <v>0</v>
      </c>
      <c r="L263" s="12" t="str">
        <f t="shared" si="45"/>
        <v/>
      </c>
      <c r="M263" s="12" cm="1">
        <f t="array" ref="M263">_xlfn.IFS(K263=0,0,K263&gt;=0,K263+L263)</f>
        <v>0</v>
      </c>
      <c r="N263" s="157" t="str">
        <f t="shared" si="37"/>
        <v/>
      </c>
      <c r="O263" s="157" t="str">
        <f t="shared" si="46"/>
        <v/>
      </c>
      <c r="P263" s="10"/>
      <c r="Q263" s="17" t="str">
        <f t="shared" si="48"/>
        <v/>
      </c>
      <c r="R263" s="12">
        <f t="shared" si="38"/>
        <v>0</v>
      </c>
      <c r="S263" s="193" t="str">
        <f t="shared" si="39"/>
        <v/>
      </c>
      <c r="U263" s="183"/>
      <c r="V263" s="183"/>
      <c r="X263" s="200"/>
      <c r="Y263" s="210"/>
      <c r="Z263" s="181" t="str">
        <f t="shared" si="40"/>
        <v/>
      </c>
      <c r="AA263" s="155" t="str">
        <f t="shared" si="41"/>
        <v/>
      </c>
      <c r="AB263" s="14"/>
      <c r="AC263" s="206"/>
      <c r="AD263" s="187"/>
      <c r="AE263" s="189"/>
      <c r="AF263" s="199" t="str">
        <f t="shared" si="42"/>
        <v/>
      </c>
      <c r="AG263" s="199" t="str">
        <f t="shared" si="43"/>
        <v/>
      </c>
      <c r="AH263" s="217"/>
    </row>
    <row r="264" spans="1:34" hidden="1" outlineLevel="1" x14ac:dyDescent="0.3">
      <c r="A264" s="19"/>
      <c r="B264" s="9"/>
      <c r="C264" s="9"/>
      <c r="D264" s="190" t="str">
        <f>IF(ISERROR(VLOOKUP(C264,KPIs!$F$91:$G$94,2,FALSE)),"",(VLOOKUP(C264,KPIs!$F$91:$G$94,2,FALSE)))</f>
        <v/>
      </c>
      <c r="E264" s="191" t="str">
        <f>IF(ISERROR(VLOOKUP(C264,KPIs!$H$91:$I$94,2,FALSE)),"",(VLOOKUP(C264,KPIs!$H$91:$I$94,2,FALSE)))</f>
        <v/>
      </c>
      <c r="F264" s="14"/>
      <c r="G264" s="10"/>
      <c r="H264" s="10"/>
      <c r="I264" s="155">
        <f t="shared" si="36"/>
        <v>0</v>
      </c>
      <c r="J264" s="12" t="str" cm="1">
        <f t="array" ref="J264">IFERROR((_xlfn.IFS(E264-I264&lt;=0,0,E264-I264&lt;=0,0,E264-I264&gt;=2,2,E264-I264&lt;2,E264-I264)),"")</f>
        <v/>
      </c>
      <c r="K264" s="12" cm="1">
        <f t="array" ref="K264">_xlfn.IFS(I264=0,0,I264&gt;=0,I264+J264)</f>
        <v>0</v>
      </c>
      <c r="L264" s="12" t="str">
        <f t="shared" si="45"/>
        <v/>
      </c>
      <c r="M264" s="12" cm="1">
        <f t="array" ref="M264">_xlfn.IFS(K264=0,0,K264&gt;=0,K264+L264)</f>
        <v>0</v>
      </c>
      <c r="N264" s="157" t="str">
        <f t="shared" si="37"/>
        <v/>
      </c>
      <c r="O264" s="157" t="str">
        <f t="shared" si="46"/>
        <v/>
      </c>
      <c r="P264" s="10"/>
      <c r="Q264" s="17" t="str">
        <f t="shared" si="48"/>
        <v/>
      </c>
      <c r="R264" s="12">
        <f t="shared" si="38"/>
        <v>0</v>
      </c>
      <c r="S264" s="193" t="str">
        <f t="shared" si="39"/>
        <v/>
      </c>
      <c r="U264" s="183"/>
      <c r="V264" s="183"/>
      <c r="X264" s="200"/>
      <c r="Y264" s="210"/>
      <c r="Z264" s="181" t="str">
        <f t="shared" si="40"/>
        <v/>
      </c>
      <c r="AA264" s="155" t="str">
        <f t="shared" si="41"/>
        <v/>
      </c>
      <c r="AB264" s="14"/>
      <c r="AC264" s="206"/>
      <c r="AD264" s="187"/>
      <c r="AE264" s="188"/>
      <c r="AF264" s="199" t="str">
        <f t="shared" si="42"/>
        <v/>
      </c>
      <c r="AG264" s="199" t="str">
        <f t="shared" si="43"/>
        <v/>
      </c>
      <c r="AH264" s="217"/>
    </row>
    <row r="265" spans="1:34" hidden="1" outlineLevel="1" x14ac:dyDescent="0.3">
      <c r="A265" s="19"/>
      <c r="B265" s="9"/>
      <c r="C265" s="9"/>
      <c r="D265" s="190" t="str">
        <f>IF(ISERROR(VLOOKUP(C265,KPIs!$F$91:$G$94,2,FALSE)),"",(VLOOKUP(C265,KPIs!$F$91:$G$94,2,FALSE)))</f>
        <v/>
      </c>
      <c r="E265" s="191" t="str">
        <f>IF(ISERROR(VLOOKUP(C265,KPIs!$H$91:$I$94,2,FALSE)),"",(VLOOKUP(C265,KPIs!$H$91:$I$94,2,FALSE)))</f>
        <v/>
      </c>
      <c r="F265" s="14"/>
      <c r="G265" s="10"/>
      <c r="H265" s="10"/>
      <c r="I265" s="155">
        <f t="shared" si="36"/>
        <v>0</v>
      </c>
      <c r="J265" s="12" t="str" cm="1">
        <f t="array" ref="J265">IFERROR((_xlfn.IFS(E265-I265&lt;=0,0,E265-I265&lt;=0,0,E265-I265&gt;=2,2,E265-I265&lt;2,E265-I265)),"")</f>
        <v/>
      </c>
      <c r="K265" s="12" cm="1">
        <f t="array" ref="K265">_xlfn.IFS(I265=0,0,I265&gt;=0,I265+J265)</f>
        <v>0</v>
      </c>
      <c r="L265" s="12" t="str">
        <f t="shared" si="45"/>
        <v/>
      </c>
      <c r="M265" s="12" cm="1">
        <f t="array" ref="M265">_xlfn.IFS(K265=0,0,K265&gt;=0,K265+L265)</f>
        <v>0</v>
      </c>
      <c r="N265" s="157" t="str">
        <f t="shared" si="37"/>
        <v/>
      </c>
      <c r="O265" s="157" t="str">
        <f t="shared" si="46"/>
        <v/>
      </c>
      <c r="P265" s="10"/>
      <c r="Q265" s="17" t="str">
        <f t="shared" si="48"/>
        <v/>
      </c>
      <c r="R265" s="12">
        <f t="shared" si="38"/>
        <v>0</v>
      </c>
      <c r="S265" s="193" t="str">
        <f t="shared" si="39"/>
        <v/>
      </c>
      <c r="U265" s="183"/>
      <c r="V265" s="183"/>
      <c r="X265" s="200"/>
      <c r="Y265" s="210"/>
      <c r="Z265" s="181" t="str">
        <f t="shared" si="40"/>
        <v/>
      </c>
      <c r="AA265" s="155" t="str">
        <f t="shared" si="41"/>
        <v/>
      </c>
      <c r="AB265" s="14"/>
      <c r="AC265" s="206"/>
      <c r="AD265" s="187"/>
      <c r="AE265" s="189"/>
      <c r="AF265" s="199" t="str">
        <f t="shared" si="42"/>
        <v/>
      </c>
      <c r="AG265" s="199" t="str">
        <f t="shared" si="43"/>
        <v/>
      </c>
      <c r="AH265" s="217"/>
    </row>
    <row r="266" spans="1:34" hidden="1" outlineLevel="1" x14ac:dyDescent="0.3">
      <c r="A266" s="19"/>
      <c r="B266" s="9"/>
      <c r="C266" s="9"/>
      <c r="D266" s="190" t="str">
        <f>IF(ISERROR(VLOOKUP(C266,KPIs!$F$91:$G$94,2,FALSE)),"",(VLOOKUP(C266,KPIs!$F$91:$G$94,2,FALSE)))</f>
        <v/>
      </c>
      <c r="E266" s="191" t="str">
        <f>IF(ISERROR(VLOOKUP(C266,KPIs!$H$91:$I$94,2,FALSE)),"",(VLOOKUP(C266,KPIs!$H$91:$I$94,2,FALSE)))</f>
        <v/>
      </c>
      <c r="F266" s="14"/>
      <c r="G266" s="10"/>
      <c r="H266" s="10"/>
      <c r="I266" s="155">
        <f t="shared" si="36"/>
        <v>0</v>
      </c>
      <c r="J266" s="12" t="str" cm="1">
        <f t="array" ref="J266">IFERROR((_xlfn.IFS(E266-I266&lt;=0,0,E266-I266&lt;=0,0,E266-I266&gt;=2,2,E266-I266&lt;2,E266-I266)),"")</f>
        <v/>
      </c>
      <c r="K266" s="12" cm="1">
        <f t="array" ref="K266">_xlfn.IFS(I266=0,0,I266&gt;=0,I266+J266)</f>
        <v>0</v>
      </c>
      <c r="L266" s="12" t="str">
        <f t="shared" si="45"/>
        <v/>
      </c>
      <c r="M266" s="12" cm="1">
        <f t="array" ref="M266">_xlfn.IFS(K266=0,0,K266&gt;=0,K266+L266)</f>
        <v>0</v>
      </c>
      <c r="N266" s="157" t="str">
        <f t="shared" si="37"/>
        <v/>
      </c>
      <c r="O266" s="157" t="str">
        <f t="shared" si="46"/>
        <v/>
      </c>
      <c r="P266" s="10"/>
      <c r="Q266" s="17" t="str">
        <f t="shared" si="48"/>
        <v/>
      </c>
      <c r="R266" s="12">
        <f t="shared" si="38"/>
        <v>0</v>
      </c>
      <c r="S266" s="193" t="str">
        <f t="shared" si="39"/>
        <v/>
      </c>
      <c r="U266" s="183"/>
      <c r="V266" s="183"/>
      <c r="X266" s="200"/>
      <c r="Y266" s="210"/>
      <c r="Z266" s="181" t="str">
        <f t="shared" si="40"/>
        <v/>
      </c>
      <c r="AA266" s="155" t="str">
        <f t="shared" si="41"/>
        <v/>
      </c>
      <c r="AB266" s="14"/>
      <c r="AC266" s="206"/>
      <c r="AD266" s="187"/>
      <c r="AE266" s="188"/>
      <c r="AF266" s="199" t="str">
        <f t="shared" si="42"/>
        <v/>
      </c>
      <c r="AG266" s="199" t="str">
        <f t="shared" si="43"/>
        <v/>
      </c>
      <c r="AH266" s="217"/>
    </row>
    <row r="267" spans="1:34" hidden="1" outlineLevel="1" x14ac:dyDescent="0.3">
      <c r="A267" s="19"/>
      <c r="B267" s="9"/>
      <c r="C267" s="9"/>
      <c r="D267" s="190" t="str">
        <f>IF(ISERROR(VLOOKUP(C267,KPIs!$F$91:$G$94,2,FALSE)),"",(VLOOKUP(C267,KPIs!$F$91:$G$94,2,FALSE)))</f>
        <v/>
      </c>
      <c r="E267" s="191" t="str">
        <f>IF(ISERROR(VLOOKUP(C267,KPIs!$H$91:$I$94,2,FALSE)),"",(VLOOKUP(C267,KPIs!$H$91:$I$94,2,FALSE)))</f>
        <v/>
      </c>
      <c r="F267" s="14"/>
      <c r="G267" s="10"/>
      <c r="H267" s="10"/>
      <c r="I267" s="155">
        <f t="shared" ref="I267:I330" si="49">G267+H267</f>
        <v>0</v>
      </c>
      <c r="J267" s="12" t="str" cm="1">
        <f t="array" ref="J267">IFERROR((_xlfn.IFS(E267-I267&lt;=0,0,E267-I267&lt;=0,0,E267-I267&gt;=2,2,E267-I267&lt;2,E267-I267)),"")</f>
        <v/>
      </c>
      <c r="K267" s="12" cm="1">
        <f t="array" ref="K267">_xlfn.IFS(I267=0,0,I267&gt;=0,I267+J267)</f>
        <v>0</v>
      </c>
      <c r="L267" s="12" t="str">
        <f t="shared" si="45"/>
        <v/>
      </c>
      <c r="M267" s="12" cm="1">
        <f t="array" ref="M267">_xlfn.IFS(K267=0,0,K267&gt;=0,K267+L267)</f>
        <v>0</v>
      </c>
      <c r="N267" s="157" t="str">
        <f t="shared" si="37"/>
        <v/>
      </c>
      <c r="O267" s="157" t="str">
        <f t="shared" si="46"/>
        <v/>
      </c>
      <c r="P267" s="10"/>
      <c r="Q267" s="17" t="str">
        <f t="shared" si="48"/>
        <v/>
      </c>
      <c r="R267" s="12">
        <f t="shared" si="38"/>
        <v>0</v>
      </c>
      <c r="S267" s="193" t="str">
        <f t="shared" si="39"/>
        <v/>
      </c>
      <c r="U267" s="183"/>
      <c r="V267" s="183"/>
      <c r="X267" s="200"/>
      <c r="Y267" s="210"/>
      <c r="Z267" s="181" t="str">
        <f t="shared" si="40"/>
        <v/>
      </c>
      <c r="AA267" s="155" t="str">
        <f t="shared" si="41"/>
        <v/>
      </c>
      <c r="AB267" s="14"/>
      <c r="AC267" s="206"/>
      <c r="AD267" s="187"/>
      <c r="AE267" s="189"/>
      <c r="AF267" s="199" t="str">
        <f t="shared" si="42"/>
        <v/>
      </c>
      <c r="AG267" s="199" t="str">
        <f t="shared" si="43"/>
        <v/>
      </c>
      <c r="AH267" s="217"/>
    </row>
    <row r="268" spans="1:34" hidden="1" outlineLevel="1" x14ac:dyDescent="0.3">
      <c r="A268" s="19"/>
      <c r="B268" s="9"/>
      <c r="C268" s="9"/>
      <c r="D268" s="190" t="str">
        <f>IF(ISERROR(VLOOKUP(C268,KPIs!$F$91:$G$94,2,FALSE)),"",(VLOOKUP(C268,KPIs!$F$91:$G$94,2,FALSE)))</f>
        <v/>
      </c>
      <c r="E268" s="191" t="str">
        <f>IF(ISERROR(VLOOKUP(C268,KPIs!$H$91:$I$94,2,FALSE)),"",(VLOOKUP(C268,KPIs!$H$91:$I$94,2,FALSE)))</f>
        <v/>
      </c>
      <c r="F268" s="14"/>
      <c r="G268" s="10"/>
      <c r="H268" s="10"/>
      <c r="I268" s="155">
        <f t="shared" si="49"/>
        <v>0</v>
      </c>
      <c r="J268" s="12" t="str" cm="1">
        <f t="array" ref="J268">IFERROR((_xlfn.IFS(E268-I268&lt;=0,0,E268-I268&lt;=0,0,E268-I268&gt;=2,2,E268-I268&lt;2,E268-I268)),"")</f>
        <v/>
      </c>
      <c r="K268" s="12" cm="1">
        <f t="array" ref="K268">_xlfn.IFS(I268=0,0,I268&gt;=0,I268+J268)</f>
        <v>0</v>
      </c>
      <c r="L268" s="12" t="str">
        <f t="shared" si="45"/>
        <v/>
      </c>
      <c r="M268" s="12" cm="1">
        <f t="array" ref="M268">_xlfn.IFS(K268=0,0,K268&gt;=0,K268+L268)</f>
        <v>0</v>
      </c>
      <c r="N268" s="157" t="str">
        <f t="shared" ref="N268:N331" si="50">IFERROR(J268+L268,"")</f>
        <v/>
      </c>
      <c r="O268" s="157" t="str">
        <f t="shared" si="46"/>
        <v/>
      </c>
      <c r="P268" s="10"/>
      <c r="Q268" s="17" t="str">
        <f t="shared" si="48"/>
        <v/>
      </c>
      <c r="R268" s="12">
        <f t="shared" ref="R268:R331" si="51">SUM(O268:P268)</f>
        <v>0</v>
      </c>
      <c r="S268" s="193" t="str">
        <f t="shared" ref="S268:S331" si="52">IF(P268="","",IF(Q268&gt;17.5%,"Benefits should not be more than 17.5% ",""))</f>
        <v/>
      </c>
      <c r="U268" s="183"/>
      <c r="V268" s="183"/>
      <c r="X268" s="200"/>
      <c r="Y268" s="210"/>
      <c r="Z268" s="181" t="str">
        <f t="shared" ref="Z268:Z331" si="53">IFERROR((X268*N268),"")</f>
        <v/>
      </c>
      <c r="AA268" s="155" t="str">
        <f t="shared" ref="AA268:AA331" si="54">IFERROR(Y268*N268,"")</f>
        <v/>
      </c>
      <c r="AB268" s="14"/>
      <c r="AC268" s="206"/>
      <c r="AD268" s="187"/>
      <c r="AE268" s="188"/>
      <c r="AF268" s="199" t="str">
        <f t="shared" ref="AF268:AF331" si="55">IFERROR(Z268-(AB268),"")</f>
        <v/>
      </c>
      <c r="AG268" s="199" t="str">
        <f t="shared" ref="AG268:AG331" si="56">IFERROR(AA268-AC268,"")</f>
        <v/>
      </c>
      <c r="AH268" s="217"/>
    </row>
    <row r="269" spans="1:34" hidden="1" outlineLevel="1" x14ac:dyDescent="0.3">
      <c r="A269" s="19"/>
      <c r="B269" s="9"/>
      <c r="C269" s="9"/>
      <c r="D269" s="190" t="str">
        <f>IF(ISERROR(VLOOKUP(C269,KPIs!$F$91:$G$94,2,FALSE)),"",(VLOOKUP(C269,KPIs!$F$91:$G$94,2,FALSE)))</f>
        <v/>
      </c>
      <c r="E269" s="191" t="str">
        <f>IF(ISERROR(VLOOKUP(C269,KPIs!$H$91:$I$94,2,FALSE)),"",(VLOOKUP(C269,KPIs!$H$91:$I$94,2,FALSE)))</f>
        <v/>
      </c>
      <c r="F269" s="14"/>
      <c r="G269" s="10"/>
      <c r="H269" s="10"/>
      <c r="I269" s="155">
        <f t="shared" si="49"/>
        <v>0</v>
      </c>
      <c r="J269" s="12" t="str" cm="1">
        <f t="array" ref="J269">IFERROR((_xlfn.IFS(E269-I269&lt;=0,0,E269-I269&lt;=0,0,E269-I269&gt;=2,2,E269-I269&lt;2,E269-I269)),"")</f>
        <v/>
      </c>
      <c r="K269" s="12" cm="1">
        <f t="array" ref="K269">_xlfn.IFS(I269=0,0,I269&gt;=0,I269+J269)</f>
        <v>0</v>
      </c>
      <c r="L269" s="12" t="str">
        <f t="shared" si="45"/>
        <v/>
      </c>
      <c r="M269" s="12" cm="1">
        <f t="array" ref="M269">_xlfn.IFS(K269=0,0,K269&gt;=0,K269+L269)</f>
        <v>0</v>
      </c>
      <c r="N269" s="157" t="str">
        <f t="shared" si="50"/>
        <v/>
      </c>
      <c r="O269" s="157" t="str">
        <f t="shared" si="46"/>
        <v/>
      </c>
      <c r="P269" s="10"/>
      <c r="Q269" s="17" t="str">
        <f t="shared" si="48"/>
        <v/>
      </c>
      <c r="R269" s="12">
        <f t="shared" si="51"/>
        <v>0</v>
      </c>
      <c r="S269" s="193" t="str">
        <f t="shared" si="52"/>
        <v/>
      </c>
      <c r="U269" s="183"/>
      <c r="V269" s="183"/>
      <c r="X269" s="200"/>
      <c r="Y269" s="210"/>
      <c r="Z269" s="181" t="str">
        <f t="shared" si="53"/>
        <v/>
      </c>
      <c r="AA269" s="155" t="str">
        <f t="shared" si="54"/>
        <v/>
      </c>
      <c r="AB269" s="14"/>
      <c r="AC269" s="206"/>
      <c r="AD269" s="187"/>
      <c r="AE269" s="189"/>
      <c r="AF269" s="199" t="str">
        <f t="shared" si="55"/>
        <v/>
      </c>
      <c r="AG269" s="199" t="str">
        <f t="shared" si="56"/>
        <v/>
      </c>
      <c r="AH269" s="217"/>
    </row>
    <row r="270" spans="1:34" hidden="1" outlineLevel="1" x14ac:dyDescent="0.3">
      <c r="A270" s="19"/>
      <c r="B270" s="9"/>
      <c r="C270" s="9"/>
      <c r="D270" s="190" t="str">
        <f>IF(ISERROR(VLOOKUP(C270,KPIs!$F$91:$G$94,2,FALSE)),"",(VLOOKUP(C270,KPIs!$F$91:$G$94,2,FALSE)))</f>
        <v/>
      </c>
      <c r="E270" s="191" t="str">
        <f>IF(ISERROR(VLOOKUP(C270,KPIs!$H$91:$I$94,2,FALSE)),"",(VLOOKUP(C270,KPIs!$H$91:$I$94,2,FALSE)))</f>
        <v/>
      </c>
      <c r="F270" s="14"/>
      <c r="G270" s="10"/>
      <c r="H270" s="10"/>
      <c r="I270" s="155">
        <f t="shared" si="49"/>
        <v>0</v>
      </c>
      <c r="J270" s="12" t="str" cm="1">
        <f t="array" ref="J270">IFERROR((_xlfn.IFS(E270-I270&lt;=0,0,E270-I270&lt;=0,0,E270-I270&gt;=2,2,E270-I270&lt;2,E270-I270)),"")</f>
        <v/>
      </c>
      <c r="K270" s="12" cm="1">
        <f t="array" ref="K270">_xlfn.IFS(I270=0,0,I270&gt;=0,I270+J270)</f>
        <v>0</v>
      </c>
      <c r="L270" s="12" t="str">
        <f t="shared" si="45"/>
        <v/>
      </c>
      <c r="M270" s="12" cm="1">
        <f t="array" ref="M270">_xlfn.IFS(K270=0,0,K270&gt;=0,K270+L270)</f>
        <v>0</v>
      </c>
      <c r="N270" s="157" t="str">
        <f t="shared" si="50"/>
        <v/>
      </c>
      <c r="O270" s="157" t="str">
        <f t="shared" si="46"/>
        <v/>
      </c>
      <c r="P270" s="10"/>
      <c r="Q270" s="17" t="str">
        <f t="shared" si="48"/>
        <v/>
      </c>
      <c r="R270" s="12">
        <f t="shared" si="51"/>
        <v>0</v>
      </c>
      <c r="S270" s="193" t="str">
        <f t="shared" si="52"/>
        <v/>
      </c>
      <c r="U270" s="183"/>
      <c r="V270" s="183"/>
      <c r="X270" s="200"/>
      <c r="Y270" s="210"/>
      <c r="Z270" s="181" t="str">
        <f t="shared" si="53"/>
        <v/>
      </c>
      <c r="AA270" s="155" t="str">
        <f t="shared" si="54"/>
        <v/>
      </c>
      <c r="AB270" s="14"/>
      <c r="AC270" s="206"/>
      <c r="AD270" s="187"/>
      <c r="AE270" s="188"/>
      <c r="AF270" s="199" t="str">
        <f t="shared" si="55"/>
        <v/>
      </c>
      <c r="AG270" s="199" t="str">
        <f t="shared" si="56"/>
        <v/>
      </c>
      <c r="AH270" s="217"/>
    </row>
    <row r="271" spans="1:34" hidden="1" outlineLevel="1" x14ac:dyDescent="0.3">
      <c r="A271" s="19"/>
      <c r="B271" s="9"/>
      <c r="C271" s="9"/>
      <c r="D271" s="190" t="str">
        <f>IF(ISERROR(VLOOKUP(C271,KPIs!$F$91:$G$94,2,FALSE)),"",(VLOOKUP(C271,KPIs!$F$91:$G$94,2,FALSE)))</f>
        <v/>
      </c>
      <c r="E271" s="191" t="str">
        <f>IF(ISERROR(VLOOKUP(C271,KPIs!$H$91:$I$94,2,FALSE)),"",(VLOOKUP(C271,KPIs!$H$91:$I$94,2,FALSE)))</f>
        <v/>
      </c>
      <c r="F271" s="14"/>
      <c r="G271" s="10"/>
      <c r="H271" s="10"/>
      <c r="I271" s="155">
        <f t="shared" si="49"/>
        <v>0</v>
      </c>
      <c r="J271" s="12" t="str" cm="1">
        <f t="array" ref="J271">IFERROR((_xlfn.IFS(E271-I271&lt;=0,0,E271-I271&lt;=0,0,E271-I271&gt;=2,2,E271-I271&lt;2,E271-I271)),"")</f>
        <v/>
      </c>
      <c r="K271" s="12" cm="1">
        <f t="array" ref="K271">_xlfn.IFS(I271=0,0,I271&gt;=0,I271+J271)</f>
        <v>0</v>
      </c>
      <c r="L271" s="12" t="str">
        <f t="shared" si="45"/>
        <v/>
      </c>
      <c r="M271" s="12" cm="1">
        <f t="array" ref="M271">_xlfn.IFS(K271=0,0,K271&gt;=0,K271+L271)</f>
        <v>0</v>
      </c>
      <c r="N271" s="157" t="str">
        <f t="shared" si="50"/>
        <v/>
      </c>
      <c r="O271" s="157" t="str">
        <f t="shared" si="46"/>
        <v/>
      </c>
      <c r="P271" s="10"/>
      <c r="Q271" s="17" t="str">
        <f t="shared" si="48"/>
        <v/>
      </c>
      <c r="R271" s="12">
        <f t="shared" si="51"/>
        <v>0</v>
      </c>
      <c r="S271" s="193" t="str">
        <f t="shared" si="52"/>
        <v/>
      </c>
      <c r="U271" s="183"/>
      <c r="V271" s="183"/>
      <c r="X271" s="200"/>
      <c r="Y271" s="210"/>
      <c r="Z271" s="181" t="str">
        <f t="shared" si="53"/>
        <v/>
      </c>
      <c r="AA271" s="155" t="str">
        <f t="shared" si="54"/>
        <v/>
      </c>
      <c r="AB271" s="14"/>
      <c r="AC271" s="206"/>
      <c r="AD271" s="187"/>
      <c r="AE271" s="189"/>
      <c r="AF271" s="199" t="str">
        <f t="shared" si="55"/>
        <v/>
      </c>
      <c r="AG271" s="199" t="str">
        <f t="shared" si="56"/>
        <v/>
      </c>
      <c r="AH271" s="217"/>
    </row>
    <row r="272" spans="1:34" hidden="1" outlineLevel="1" x14ac:dyDescent="0.3">
      <c r="A272" s="19"/>
      <c r="B272" s="9"/>
      <c r="C272" s="9"/>
      <c r="D272" s="190" t="str">
        <f>IF(ISERROR(VLOOKUP(C272,KPIs!$F$91:$G$94,2,FALSE)),"",(VLOOKUP(C272,KPIs!$F$91:$G$94,2,FALSE)))</f>
        <v/>
      </c>
      <c r="E272" s="191" t="str">
        <f>IF(ISERROR(VLOOKUP(C272,KPIs!$H$91:$I$94,2,FALSE)),"",(VLOOKUP(C272,KPIs!$H$91:$I$94,2,FALSE)))</f>
        <v/>
      </c>
      <c r="F272" s="14"/>
      <c r="G272" s="10"/>
      <c r="H272" s="10"/>
      <c r="I272" s="155">
        <f t="shared" si="49"/>
        <v>0</v>
      </c>
      <c r="J272" s="12" t="str" cm="1">
        <f t="array" ref="J272">IFERROR((_xlfn.IFS(E272-I272&lt;=0,0,E272-I272&lt;=0,0,E272-I272&gt;=2,2,E272-I272&lt;2,E272-I272)),"")</f>
        <v/>
      </c>
      <c r="K272" s="12" cm="1">
        <f t="array" ref="K272">_xlfn.IFS(I272=0,0,I272&gt;=0,I272+J272)</f>
        <v>0</v>
      </c>
      <c r="L272" s="12" t="str">
        <f t="shared" si="45"/>
        <v/>
      </c>
      <c r="M272" s="12" cm="1">
        <f t="array" ref="M272">_xlfn.IFS(K272=0,0,K272&gt;=0,K272+L272)</f>
        <v>0</v>
      </c>
      <c r="N272" s="157" t="str">
        <f t="shared" si="50"/>
        <v/>
      </c>
      <c r="O272" s="157" t="str">
        <f t="shared" si="46"/>
        <v/>
      </c>
      <c r="P272" s="10"/>
      <c r="Q272" s="17" t="str">
        <f t="shared" si="48"/>
        <v/>
      </c>
      <c r="R272" s="12">
        <f t="shared" si="51"/>
        <v>0</v>
      </c>
      <c r="S272" s="193" t="str">
        <f t="shared" si="52"/>
        <v/>
      </c>
      <c r="U272" s="183"/>
      <c r="V272" s="183"/>
      <c r="X272" s="200"/>
      <c r="Y272" s="210"/>
      <c r="Z272" s="181" t="str">
        <f t="shared" si="53"/>
        <v/>
      </c>
      <c r="AA272" s="155" t="str">
        <f t="shared" si="54"/>
        <v/>
      </c>
      <c r="AB272" s="14"/>
      <c r="AC272" s="206"/>
      <c r="AD272" s="187"/>
      <c r="AE272" s="188"/>
      <c r="AF272" s="199" t="str">
        <f t="shared" si="55"/>
        <v/>
      </c>
      <c r="AG272" s="199" t="str">
        <f t="shared" si="56"/>
        <v/>
      </c>
      <c r="AH272" s="217"/>
    </row>
    <row r="273" spans="1:34" hidden="1" outlineLevel="1" x14ac:dyDescent="0.3">
      <c r="A273" s="19"/>
      <c r="B273" s="9"/>
      <c r="C273" s="9"/>
      <c r="D273" s="190" t="str">
        <f>IF(ISERROR(VLOOKUP(C273,KPIs!$F$91:$G$94,2,FALSE)),"",(VLOOKUP(C273,KPIs!$F$91:$G$94,2,FALSE)))</f>
        <v/>
      </c>
      <c r="E273" s="191" t="str">
        <f>IF(ISERROR(VLOOKUP(C273,KPIs!$H$91:$I$94,2,FALSE)),"",(VLOOKUP(C273,KPIs!$H$91:$I$94,2,FALSE)))</f>
        <v/>
      </c>
      <c r="F273" s="14"/>
      <c r="G273" s="10"/>
      <c r="H273" s="10"/>
      <c r="I273" s="155">
        <f t="shared" si="49"/>
        <v>0</v>
      </c>
      <c r="J273" s="12" t="str" cm="1">
        <f t="array" ref="J273">IFERROR((_xlfn.IFS(E273-I273&lt;=0,0,E273-I273&lt;=0,0,E273-I273&gt;=2,2,E273-I273&lt;2,E273-I273)),"")</f>
        <v/>
      </c>
      <c r="K273" s="12" cm="1">
        <f t="array" ref="K273">_xlfn.IFS(I273=0,0,I273&gt;=0,I273+J273)</f>
        <v>0</v>
      </c>
      <c r="L273" s="12" t="str">
        <f t="shared" si="45"/>
        <v/>
      </c>
      <c r="M273" s="12" cm="1">
        <f t="array" ref="M273">_xlfn.IFS(K273=0,0,K273&gt;=0,K273+L273)</f>
        <v>0</v>
      </c>
      <c r="N273" s="157" t="str">
        <f t="shared" si="50"/>
        <v/>
      </c>
      <c r="O273" s="157" t="str">
        <f t="shared" si="46"/>
        <v/>
      </c>
      <c r="P273" s="10"/>
      <c r="Q273" s="17" t="str">
        <f t="shared" si="48"/>
        <v/>
      </c>
      <c r="R273" s="12">
        <f t="shared" si="51"/>
        <v>0</v>
      </c>
      <c r="S273" s="193" t="str">
        <f t="shared" si="52"/>
        <v/>
      </c>
      <c r="U273" s="183"/>
      <c r="V273" s="183"/>
      <c r="X273" s="200"/>
      <c r="Y273" s="210"/>
      <c r="Z273" s="181" t="str">
        <f t="shared" si="53"/>
        <v/>
      </c>
      <c r="AA273" s="155" t="str">
        <f t="shared" si="54"/>
        <v/>
      </c>
      <c r="AB273" s="14"/>
      <c r="AC273" s="206"/>
      <c r="AD273" s="187"/>
      <c r="AE273" s="189"/>
      <c r="AF273" s="199" t="str">
        <f t="shared" si="55"/>
        <v/>
      </c>
      <c r="AG273" s="199" t="str">
        <f t="shared" si="56"/>
        <v/>
      </c>
      <c r="AH273" s="217"/>
    </row>
    <row r="274" spans="1:34" hidden="1" outlineLevel="1" x14ac:dyDescent="0.3">
      <c r="A274" s="19"/>
      <c r="B274" s="9"/>
      <c r="C274" s="9"/>
      <c r="D274" s="190" t="str">
        <f>IF(ISERROR(VLOOKUP(C274,KPIs!$F$91:$G$94,2,FALSE)),"",(VLOOKUP(C274,KPIs!$F$91:$G$94,2,FALSE)))</f>
        <v/>
      </c>
      <c r="E274" s="191" t="str">
        <f>IF(ISERROR(VLOOKUP(C274,KPIs!$H$91:$I$94,2,FALSE)),"",(VLOOKUP(C274,KPIs!$H$91:$I$94,2,FALSE)))</f>
        <v/>
      </c>
      <c r="F274" s="14"/>
      <c r="G274" s="10"/>
      <c r="H274" s="10"/>
      <c r="I274" s="155">
        <f t="shared" si="49"/>
        <v>0</v>
      </c>
      <c r="J274" s="12" t="str" cm="1">
        <f t="array" ref="J274">IFERROR((_xlfn.IFS(E274-I274&lt;=0,0,E274-I274&lt;=0,0,E274-I274&gt;=2,2,E274-I274&lt;2,E274-I274)),"")</f>
        <v/>
      </c>
      <c r="K274" s="12" cm="1">
        <f t="array" ref="K274">_xlfn.IFS(I274=0,0,I274&gt;=0,I274+J274)</f>
        <v>0</v>
      </c>
      <c r="L274" s="12" t="str">
        <f t="shared" si="45"/>
        <v/>
      </c>
      <c r="M274" s="12" cm="1">
        <f t="array" ref="M274">_xlfn.IFS(K274=0,0,K274&gt;=0,K274+L274)</f>
        <v>0</v>
      </c>
      <c r="N274" s="157" t="str">
        <f t="shared" si="50"/>
        <v/>
      </c>
      <c r="O274" s="157" t="str">
        <f t="shared" si="46"/>
        <v/>
      </c>
      <c r="P274" s="10"/>
      <c r="Q274" s="17" t="str">
        <f t="shared" si="48"/>
        <v/>
      </c>
      <c r="R274" s="12">
        <f t="shared" si="51"/>
        <v>0</v>
      </c>
      <c r="S274" s="193" t="str">
        <f t="shared" si="52"/>
        <v/>
      </c>
      <c r="U274" s="183"/>
      <c r="V274" s="183"/>
      <c r="X274" s="200"/>
      <c r="Y274" s="210"/>
      <c r="Z274" s="181" t="str">
        <f t="shared" si="53"/>
        <v/>
      </c>
      <c r="AA274" s="155" t="str">
        <f t="shared" si="54"/>
        <v/>
      </c>
      <c r="AB274" s="14"/>
      <c r="AC274" s="206"/>
      <c r="AD274" s="187"/>
      <c r="AE274" s="188"/>
      <c r="AF274" s="199" t="str">
        <f t="shared" si="55"/>
        <v/>
      </c>
      <c r="AG274" s="199" t="str">
        <f t="shared" si="56"/>
        <v/>
      </c>
      <c r="AH274" s="217"/>
    </row>
    <row r="275" spans="1:34" hidden="1" outlineLevel="1" x14ac:dyDescent="0.3">
      <c r="A275" s="19"/>
      <c r="B275" s="9"/>
      <c r="C275" s="9"/>
      <c r="D275" s="190" t="str">
        <f>IF(ISERROR(VLOOKUP(C275,KPIs!$F$91:$G$94,2,FALSE)),"",(VLOOKUP(C275,KPIs!$F$91:$G$94,2,FALSE)))</f>
        <v/>
      </c>
      <c r="E275" s="191" t="str">
        <f>IF(ISERROR(VLOOKUP(C275,KPIs!$H$91:$I$94,2,FALSE)),"",(VLOOKUP(C275,KPIs!$H$91:$I$94,2,FALSE)))</f>
        <v/>
      </c>
      <c r="F275" s="14"/>
      <c r="G275" s="10"/>
      <c r="H275" s="10"/>
      <c r="I275" s="155">
        <f t="shared" si="49"/>
        <v>0</v>
      </c>
      <c r="J275" s="12" t="str" cm="1">
        <f t="array" ref="J275">IFERROR((_xlfn.IFS(E275-I275&lt;=0,0,E275-I275&lt;=0,0,E275-I275&gt;=2,2,E275-I275&lt;2,E275-I275)),"")</f>
        <v/>
      </c>
      <c r="K275" s="12" cm="1">
        <f t="array" ref="K275">_xlfn.IFS(I275=0,0,I275&gt;=0,I275+J275)</f>
        <v>0</v>
      </c>
      <c r="L275" s="12" t="str">
        <f t="shared" si="45"/>
        <v/>
      </c>
      <c r="M275" s="12" cm="1">
        <f t="array" ref="M275">_xlfn.IFS(K275=0,0,K275&gt;=0,K275+L275)</f>
        <v>0</v>
      </c>
      <c r="N275" s="157" t="str">
        <f t="shared" si="50"/>
        <v/>
      </c>
      <c r="O275" s="157" t="str">
        <f t="shared" si="46"/>
        <v/>
      </c>
      <c r="P275" s="10"/>
      <c r="Q275" s="17" t="str">
        <f t="shared" si="48"/>
        <v/>
      </c>
      <c r="R275" s="12">
        <f t="shared" si="51"/>
        <v>0</v>
      </c>
      <c r="S275" s="193" t="str">
        <f t="shared" si="52"/>
        <v/>
      </c>
      <c r="U275" s="183"/>
      <c r="V275" s="183"/>
      <c r="X275" s="200"/>
      <c r="Y275" s="210"/>
      <c r="Z275" s="181" t="str">
        <f t="shared" si="53"/>
        <v/>
      </c>
      <c r="AA275" s="155" t="str">
        <f t="shared" si="54"/>
        <v/>
      </c>
      <c r="AB275" s="14"/>
      <c r="AC275" s="206"/>
      <c r="AD275" s="187"/>
      <c r="AE275" s="189"/>
      <c r="AF275" s="199" t="str">
        <f t="shared" si="55"/>
        <v/>
      </c>
      <c r="AG275" s="199" t="str">
        <f t="shared" si="56"/>
        <v/>
      </c>
      <c r="AH275" s="217"/>
    </row>
    <row r="276" spans="1:34" hidden="1" outlineLevel="1" x14ac:dyDescent="0.3">
      <c r="A276" s="19"/>
      <c r="B276" s="9"/>
      <c r="C276" s="9"/>
      <c r="D276" s="190" t="str">
        <f>IF(ISERROR(VLOOKUP(C276,KPIs!$F$91:$G$94,2,FALSE)),"",(VLOOKUP(C276,KPIs!$F$91:$G$94,2,FALSE)))</f>
        <v/>
      </c>
      <c r="E276" s="191" t="str">
        <f>IF(ISERROR(VLOOKUP(C276,KPIs!$H$91:$I$94,2,FALSE)),"",(VLOOKUP(C276,KPIs!$H$91:$I$94,2,FALSE)))</f>
        <v/>
      </c>
      <c r="F276" s="14"/>
      <c r="G276" s="10"/>
      <c r="H276" s="10"/>
      <c r="I276" s="155">
        <f t="shared" si="49"/>
        <v>0</v>
      </c>
      <c r="J276" s="12" t="str" cm="1">
        <f t="array" ref="J276">IFERROR((_xlfn.IFS(E276-I276&lt;=0,0,E276-I276&lt;=0,0,E276-I276&gt;=2,2,E276-I276&lt;2,E276-I276)),"")</f>
        <v/>
      </c>
      <c r="K276" s="12" cm="1">
        <f t="array" ref="K276">_xlfn.IFS(I276=0,0,I276&gt;=0,I276+J276)</f>
        <v>0</v>
      </c>
      <c r="L276" s="12" t="str">
        <f t="shared" si="45"/>
        <v/>
      </c>
      <c r="M276" s="12" cm="1">
        <f t="array" ref="M276">_xlfn.IFS(K276=0,0,K276&gt;=0,K276+L276)</f>
        <v>0</v>
      </c>
      <c r="N276" s="157" t="str">
        <f t="shared" si="50"/>
        <v/>
      </c>
      <c r="O276" s="157" t="str">
        <f t="shared" si="46"/>
        <v/>
      </c>
      <c r="P276" s="10"/>
      <c r="Q276" s="17" t="str">
        <f t="shared" si="48"/>
        <v/>
      </c>
      <c r="R276" s="12">
        <f t="shared" si="51"/>
        <v>0</v>
      </c>
      <c r="S276" s="193" t="str">
        <f t="shared" si="52"/>
        <v/>
      </c>
      <c r="U276" s="183"/>
      <c r="V276" s="183"/>
      <c r="X276" s="200"/>
      <c r="Y276" s="210"/>
      <c r="Z276" s="181" t="str">
        <f t="shared" si="53"/>
        <v/>
      </c>
      <c r="AA276" s="155" t="str">
        <f t="shared" si="54"/>
        <v/>
      </c>
      <c r="AB276" s="14"/>
      <c r="AC276" s="206"/>
      <c r="AD276" s="187"/>
      <c r="AE276" s="188"/>
      <c r="AF276" s="199" t="str">
        <f t="shared" si="55"/>
        <v/>
      </c>
      <c r="AG276" s="199" t="str">
        <f t="shared" si="56"/>
        <v/>
      </c>
      <c r="AH276" s="217"/>
    </row>
    <row r="277" spans="1:34" hidden="1" outlineLevel="1" x14ac:dyDescent="0.3">
      <c r="A277" s="19"/>
      <c r="B277" s="9"/>
      <c r="C277" s="9"/>
      <c r="D277" s="190" t="str">
        <f>IF(ISERROR(VLOOKUP(C277,KPIs!$F$91:$G$94,2,FALSE)),"",(VLOOKUP(C277,KPIs!$F$91:$G$94,2,FALSE)))</f>
        <v/>
      </c>
      <c r="E277" s="191" t="str">
        <f>IF(ISERROR(VLOOKUP(C277,KPIs!$H$91:$I$94,2,FALSE)),"",(VLOOKUP(C277,KPIs!$H$91:$I$94,2,FALSE)))</f>
        <v/>
      </c>
      <c r="F277" s="14"/>
      <c r="G277" s="10"/>
      <c r="H277" s="10"/>
      <c r="I277" s="155">
        <f t="shared" si="49"/>
        <v>0</v>
      </c>
      <c r="J277" s="12" t="str" cm="1">
        <f t="array" ref="J277">IFERROR((_xlfn.IFS(E277-I277&lt;=0,0,E277-I277&lt;=0,0,E277-I277&gt;=2,2,E277-I277&lt;2,E277-I277)),"")</f>
        <v/>
      </c>
      <c r="K277" s="12" cm="1">
        <f t="array" ref="K277">_xlfn.IFS(I277=0,0,I277&gt;=0,I277+J277)</f>
        <v>0</v>
      </c>
      <c r="L277" s="12" t="str">
        <f t="shared" si="45"/>
        <v/>
      </c>
      <c r="M277" s="12" cm="1">
        <f t="array" ref="M277">_xlfn.IFS(K277=0,0,K277&gt;=0,K277+L277)</f>
        <v>0</v>
      </c>
      <c r="N277" s="157" t="str">
        <f t="shared" si="50"/>
        <v/>
      </c>
      <c r="O277" s="157" t="str">
        <f t="shared" si="46"/>
        <v/>
      </c>
      <c r="P277" s="10"/>
      <c r="Q277" s="17" t="str">
        <f t="shared" si="48"/>
        <v/>
      </c>
      <c r="R277" s="12">
        <f t="shared" si="51"/>
        <v>0</v>
      </c>
      <c r="S277" s="193" t="str">
        <f t="shared" si="52"/>
        <v/>
      </c>
      <c r="U277" s="183"/>
      <c r="V277" s="183"/>
      <c r="X277" s="200"/>
      <c r="Y277" s="210"/>
      <c r="Z277" s="181" t="str">
        <f t="shared" si="53"/>
        <v/>
      </c>
      <c r="AA277" s="155" t="str">
        <f t="shared" si="54"/>
        <v/>
      </c>
      <c r="AB277" s="14"/>
      <c r="AC277" s="206"/>
      <c r="AD277" s="187"/>
      <c r="AE277" s="189"/>
      <c r="AF277" s="199" t="str">
        <f t="shared" si="55"/>
        <v/>
      </c>
      <c r="AG277" s="199" t="str">
        <f t="shared" si="56"/>
        <v/>
      </c>
      <c r="AH277" s="217"/>
    </row>
    <row r="278" spans="1:34" hidden="1" outlineLevel="1" x14ac:dyDescent="0.3">
      <c r="A278" s="19"/>
      <c r="B278" s="9"/>
      <c r="C278" s="9"/>
      <c r="D278" s="190" t="str">
        <f>IF(ISERROR(VLOOKUP(C278,KPIs!$F$91:$G$94,2,FALSE)),"",(VLOOKUP(C278,KPIs!$F$91:$G$94,2,FALSE)))</f>
        <v/>
      </c>
      <c r="E278" s="191" t="str">
        <f>IF(ISERROR(VLOOKUP(C278,KPIs!$H$91:$I$94,2,FALSE)),"",(VLOOKUP(C278,KPIs!$H$91:$I$94,2,FALSE)))</f>
        <v/>
      </c>
      <c r="F278" s="14"/>
      <c r="G278" s="10"/>
      <c r="H278" s="10"/>
      <c r="I278" s="155">
        <f t="shared" si="49"/>
        <v>0</v>
      </c>
      <c r="J278" s="12" t="str" cm="1">
        <f t="array" ref="J278">IFERROR((_xlfn.IFS(E278-I278&lt;=0,0,E278-I278&lt;=0,0,E278-I278&gt;=2,2,E278-I278&lt;2,E278-I278)),"")</f>
        <v/>
      </c>
      <c r="K278" s="12" cm="1">
        <f t="array" ref="K278">_xlfn.IFS(I278=0,0,I278&gt;=0,I278+J278)</f>
        <v>0</v>
      </c>
      <c r="L278" s="12" t="str">
        <f t="shared" si="45"/>
        <v/>
      </c>
      <c r="M278" s="12" cm="1">
        <f t="array" ref="M278">_xlfn.IFS(K278=0,0,K278&gt;=0,K278+L278)</f>
        <v>0</v>
      </c>
      <c r="N278" s="157" t="str">
        <f t="shared" si="50"/>
        <v/>
      </c>
      <c r="O278" s="157" t="str">
        <f t="shared" si="46"/>
        <v/>
      </c>
      <c r="P278" s="10"/>
      <c r="Q278" s="17" t="str">
        <f t="shared" si="48"/>
        <v/>
      </c>
      <c r="R278" s="12">
        <f t="shared" si="51"/>
        <v>0</v>
      </c>
      <c r="S278" s="193" t="str">
        <f t="shared" si="52"/>
        <v/>
      </c>
      <c r="U278" s="183"/>
      <c r="V278" s="183"/>
      <c r="X278" s="200"/>
      <c r="Y278" s="210"/>
      <c r="Z278" s="181" t="str">
        <f t="shared" si="53"/>
        <v/>
      </c>
      <c r="AA278" s="155" t="str">
        <f t="shared" si="54"/>
        <v/>
      </c>
      <c r="AB278" s="14"/>
      <c r="AC278" s="206"/>
      <c r="AD278" s="187"/>
      <c r="AE278" s="188"/>
      <c r="AF278" s="199" t="str">
        <f t="shared" si="55"/>
        <v/>
      </c>
      <c r="AG278" s="199" t="str">
        <f t="shared" si="56"/>
        <v/>
      </c>
      <c r="AH278" s="217"/>
    </row>
    <row r="279" spans="1:34" hidden="1" outlineLevel="1" x14ac:dyDescent="0.3">
      <c r="A279" s="19"/>
      <c r="B279" s="9"/>
      <c r="C279" s="9"/>
      <c r="D279" s="190" t="str">
        <f>IF(ISERROR(VLOOKUP(C279,KPIs!$F$91:$G$94,2,FALSE)),"",(VLOOKUP(C279,KPIs!$F$91:$G$94,2,FALSE)))</f>
        <v/>
      </c>
      <c r="E279" s="191" t="str">
        <f>IF(ISERROR(VLOOKUP(C279,KPIs!$H$91:$I$94,2,FALSE)),"",(VLOOKUP(C279,KPIs!$H$91:$I$94,2,FALSE)))</f>
        <v/>
      </c>
      <c r="F279" s="14"/>
      <c r="G279" s="10"/>
      <c r="H279" s="10"/>
      <c r="I279" s="155">
        <f t="shared" si="49"/>
        <v>0</v>
      </c>
      <c r="J279" s="12" t="str" cm="1">
        <f t="array" ref="J279">IFERROR((_xlfn.IFS(E279-I279&lt;=0,0,E279-I279&lt;=0,0,E279-I279&gt;=2,2,E279-I279&lt;2,E279-I279)),"")</f>
        <v/>
      </c>
      <c r="K279" s="12" cm="1">
        <f t="array" ref="K279">_xlfn.IFS(I279=0,0,I279&gt;=0,I279+J279)</f>
        <v>0</v>
      </c>
      <c r="L279" s="12" t="str">
        <f t="shared" si="45"/>
        <v/>
      </c>
      <c r="M279" s="12" cm="1">
        <f t="array" ref="M279">_xlfn.IFS(K279=0,0,K279&gt;=0,K279+L279)</f>
        <v>0</v>
      </c>
      <c r="N279" s="157" t="str">
        <f t="shared" si="50"/>
        <v/>
      </c>
      <c r="O279" s="157" t="str">
        <f t="shared" si="46"/>
        <v/>
      </c>
      <c r="P279" s="10"/>
      <c r="Q279" s="17" t="str">
        <f t="shared" si="48"/>
        <v/>
      </c>
      <c r="R279" s="12">
        <f t="shared" si="51"/>
        <v>0</v>
      </c>
      <c r="S279" s="193" t="str">
        <f t="shared" si="52"/>
        <v/>
      </c>
      <c r="U279" s="183"/>
      <c r="V279" s="183"/>
      <c r="X279" s="200"/>
      <c r="Y279" s="210"/>
      <c r="Z279" s="181" t="str">
        <f t="shared" si="53"/>
        <v/>
      </c>
      <c r="AA279" s="155" t="str">
        <f t="shared" si="54"/>
        <v/>
      </c>
      <c r="AB279" s="14"/>
      <c r="AC279" s="206"/>
      <c r="AD279" s="187"/>
      <c r="AE279" s="189"/>
      <c r="AF279" s="199" t="str">
        <f t="shared" si="55"/>
        <v/>
      </c>
      <c r="AG279" s="199" t="str">
        <f t="shared" si="56"/>
        <v/>
      </c>
      <c r="AH279" s="217"/>
    </row>
    <row r="280" spans="1:34" hidden="1" outlineLevel="1" x14ac:dyDescent="0.3">
      <c r="A280" s="19"/>
      <c r="B280" s="9"/>
      <c r="C280" s="9"/>
      <c r="D280" s="190" t="str">
        <f>IF(ISERROR(VLOOKUP(C280,KPIs!$F$91:$G$94,2,FALSE)),"",(VLOOKUP(C280,KPIs!$F$91:$G$94,2,FALSE)))</f>
        <v/>
      </c>
      <c r="E280" s="191" t="str">
        <f>IF(ISERROR(VLOOKUP(C280,KPIs!$H$91:$I$94,2,FALSE)),"",(VLOOKUP(C280,KPIs!$H$91:$I$94,2,FALSE)))</f>
        <v/>
      </c>
      <c r="F280" s="14"/>
      <c r="G280" s="10"/>
      <c r="H280" s="10"/>
      <c r="I280" s="155">
        <f t="shared" si="49"/>
        <v>0</v>
      </c>
      <c r="J280" s="12" t="str" cm="1">
        <f t="array" ref="J280">IFERROR((_xlfn.IFS(E280-I280&lt;=0,0,E280-I280&lt;=0,0,E280-I280&gt;=2,2,E280-I280&lt;2,E280-I280)),"")</f>
        <v/>
      </c>
      <c r="K280" s="12" cm="1">
        <f t="array" ref="K280">_xlfn.IFS(I280=0,0,I280&gt;=0,I280+J280)</f>
        <v>0</v>
      </c>
      <c r="L280" s="12" t="str">
        <f t="shared" si="45"/>
        <v/>
      </c>
      <c r="M280" s="12" cm="1">
        <f t="array" ref="M280">_xlfn.IFS(K280=0,0,K280&gt;=0,K280+L280)</f>
        <v>0</v>
      </c>
      <c r="N280" s="157" t="str">
        <f t="shared" si="50"/>
        <v/>
      </c>
      <c r="O280" s="157" t="str">
        <f t="shared" si="46"/>
        <v/>
      </c>
      <c r="P280" s="10"/>
      <c r="Q280" s="17" t="str">
        <f t="shared" si="48"/>
        <v/>
      </c>
      <c r="R280" s="12">
        <f t="shared" si="51"/>
        <v>0</v>
      </c>
      <c r="S280" s="193" t="str">
        <f t="shared" si="52"/>
        <v/>
      </c>
      <c r="U280" s="183"/>
      <c r="V280" s="183"/>
      <c r="X280" s="200"/>
      <c r="Y280" s="210"/>
      <c r="Z280" s="181" t="str">
        <f t="shared" si="53"/>
        <v/>
      </c>
      <c r="AA280" s="155" t="str">
        <f t="shared" si="54"/>
        <v/>
      </c>
      <c r="AB280" s="14"/>
      <c r="AC280" s="206"/>
      <c r="AD280" s="187"/>
      <c r="AE280" s="188"/>
      <c r="AF280" s="199" t="str">
        <f t="shared" si="55"/>
        <v/>
      </c>
      <c r="AG280" s="199" t="str">
        <f t="shared" si="56"/>
        <v/>
      </c>
      <c r="AH280" s="217"/>
    </row>
    <row r="281" spans="1:34" hidden="1" outlineLevel="1" x14ac:dyDescent="0.3">
      <c r="A281" s="19"/>
      <c r="B281" s="9"/>
      <c r="C281" s="9"/>
      <c r="D281" s="190" t="str">
        <f>IF(ISERROR(VLOOKUP(C281,KPIs!$F$91:$G$94,2,FALSE)),"",(VLOOKUP(C281,KPIs!$F$91:$G$94,2,FALSE)))</f>
        <v/>
      </c>
      <c r="E281" s="191" t="str">
        <f>IF(ISERROR(VLOOKUP(C281,KPIs!$H$91:$I$94,2,FALSE)),"",(VLOOKUP(C281,KPIs!$H$91:$I$94,2,FALSE)))</f>
        <v/>
      </c>
      <c r="F281" s="14"/>
      <c r="G281" s="10"/>
      <c r="H281" s="10"/>
      <c r="I281" s="155">
        <f t="shared" si="49"/>
        <v>0</v>
      </c>
      <c r="J281" s="12" t="str" cm="1">
        <f t="array" ref="J281">IFERROR((_xlfn.IFS(E281-I281&lt;=0,0,E281-I281&lt;=0,0,E281-I281&gt;=2,2,E281-I281&lt;2,E281-I281)),"")</f>
        <v/>
      </c>
      <c r="K281" s="12" cm="1">
        <f t="array" ref="K281">_xlfn.IFS(I281=0,0,I281&gt;=0,I281+J281)</f>
        <v>0</v>
      </c>
      <c r="L281" s="12" t="str">
        <f t="shared" si="45"/>
        <v/>
      </c>
      <c r="M281" s="12" cm="1">
        <f t="array" ref="M281">_xlfn.IFS(K281=0,0,K281&gt;=0,K281+L281)</f>
        <v>0</v>
      </c>
      <c r="N281" s="157" t="str">
        <f t="shared" si="50"/>
        <v/>
      </c>
      <c r="O281" s="157" t="str">
        <f t="shared" si="46"/>
        <v/>
      </c>
      <c r="P281" s="10"/>
      <c r="Q281" s="17" t="str">
        <f t="shared" si="48"/>
        <v/>
      </c>
      <c r="R281" s="12">
        <f t="shared" si="51"/>
        <v>0</v>
      </c>
      <c r="S281" s="193" t="str">
        <f t="shared" si="52"/>
        <v/>
      </c>
      <c r="U281" s="183"/>
      <c r="V281" s="183"/>
      <c r="X281" s="200"/>
      <c r="Y281" s="210"/>
      <c r="Z281" s="181" t="str">
        <f t="shared" si="53"/>
        <v/>
      </c>
      <c r="AA281" s="155" t="str">
        <f t="shared" si="54"/>
        <v/>
      </c>
      <c r="AB281" s="14"/>
      <c r="AC281" s="206"/>
      <c r="AD281" s="187"/>
      <c r="AE281" s="189"/>
      <c r="AF281" s="199" t="str">
        <f t="shared" si="55"/>
        <v/>
      </c>
      <c r="AG281" s="199" t="str">
        <f t="shared" si="56"/>
        <v/>
      </c>
      <c r="AH281" s="217"/>
    </row>
    <row r="282" spans="1:34" hidden="1" outlineLevel="1" x14ac:dyDescent="0.3">
      <c r="A282" s="19"/>
      <c r="B282" s="9"/>
      <c r="C282" s="9"/>
      <c r="D282" s="190" t="str">
        <f>IF(ISERROR(VLOOKUP(C282,KPIs!$F$91:$G$94,2,FALSE)),"",(VLOOKUP(C282,KPIs!$F$91:$G$94,2,FALSE)))</f>
        <v/>
      </c>
      <c r="E282" s="191" t="str">
        <f>IF(ISERROR(VLOOKUP(C282,KPIs!$H$91:$I$94,2,FALSE)),"",(VLOOKUP(C282,KPIs!$H$91:$I$94,2,FALSE)))</f>
        <v/>
      </c>
      <c r="F282" s="14"/>
      <c r="G282" s="10"/>
      <c r="H282" s="10"/>
      <c r="I282" s="155">
        <f t="shared" si="49"/>
        <v>0</v>
      </c>
      <c r="J282" s="12" t="str" cm="1">
        <f t="array" ref="J282">IFERROR((_xlfn.IFS(E282-I282&lt;=0,0,E282-I282&lt;=0,0,E282-I282&gt;=2,2,E282-I282&lt;2,E282-I282)),"")</f>
        <v/>
      </c>
      <c r="K282" s="12" cm="1">
        <f t="array" ref="K282">_xlfn.IFS(I282=0,0,I282&gt;=0,I282+J282)</f>
        <v>0</v>
      </c>
      <c r="L282" s="12" t="str">
        <f t="shared" si="45"/>
        <v/>
      </c>
      <c r="M282" s="12" cm="1">
        <f t="array" ref="M282">_xlfn.IFS(K282=0,0,K282&gt;=0,K282+L282)</f>
        <v>0</v>
      </c>
      <c r="N282" s="157" t="str">
        <f t="shared" si="50"/>
        <v/>
      </c>
      <c r="O282" s="157" t="str">
        <f t="shared" si="46"/>
        <v/>
      </c>
      <c r="P282" s="10"/>
      <c r="Q282" s="17" t="str">
        <f t="shared" si="48"/>
        <v/>
      </c>
      <c r="R282" s="12">
        <f t="shared" si="51"/>
        <v>0</v>
      </c>
      <c r="S282" s="193" t="str">
        <f t="shared" si="52"/>
        <v/>
      </c>
      <c r="U282" s="183"/>
      <c r="V282" s="183"/>
      <c r="X282" s="200"/>
      <c r="Y282" s="210"/>
      <c r="Z282" s="181" t="str">
        <f t="shared" si="53"/>
        <v/>
      </c>
      <c r="AA282" s="155" t="str">
        <f t="shared" si="54"/>
        <v/>
      </c>
      <c r="AB282" s="14"/>
      <c r="AC282" s="206"/>
      <c r="AD282" s="187"/>
      <c r="AE282" s="188"/>
      <c r="AF282" s="199" t="str">
        <f t="shared" si="55"/>
        <v/>
      </c>
      <c r="AG282" s="199" t="str">
        <f t="shared" si="56"/>
        <v/>
      </c>
      <c r="AH282" s="217"/>
    </row>
    <row r="283" spans="1:34" hidden="1" outlineLevel="1" x14ac:dyDescent="0.3">
      <c r="A283" s="19"/>
      <c r="B283" s="9"/>
      <c r="C283" s="9"/>
      <c r="D283" s="190" t="str">
        <f>IF(ISERROR(VLOOKUP(C283,KPIs!$F$91:$G$94,2,FALSE)),"",(VLOOKUP(C283,KPIs!$F$91:$G$94,2,FALSE)))</f>
        <v/>
      </c>
      <c r="E283" s="191" t="str">
        <f>IF(ISERROR(VLOOKUP(C283,KPIs!$H$91:$I$94,2,FALSE)),"",(VLOOKUP(C283,KPIs!$H$91:$I$94,2,FALSE)))</f>
        <v/>
      </c>
      <c r="F283" s="14"/>
      <c r="G283" s="10"/>
      <c r="H283" s="10"/>
      <c r="I283" s="155">
        <f t="shared" si="49"/>
        <v>0</v>
      </c>
      <c r="J283" s="12" t="str" cm="1">
        <f t="array" ref="J283">IFERROR((_xlfn.IFS(E283-I283&lt;=0,0,E283-I283&lt;=0,0,E283-I283&gt;=2,2,E283-I283&lt;2,E283-I283)),"")</f>
        <v/>
      </c>
      <c r="K283" s="12" cm="1">
        <f t="array" ref="K283">_xlfn.IFS(I283=0,0,I283&gt;=0,I283+J283)</f>
        <v>0</v>
      </c>
      <c r="L283" s="12" t="str">
        <f t="shared" si="45"/>
        <v/>
      </c>
      <c r="M283" s="12" cm="1">
        <f t="array" ref="M283">_xlfn.IFS(K283=0,0,K283&gt;=0,K283+L283)</f>
        <v>0</v>
      </c>
      <c r="N283" s="157" t="str">
        <f t="shared" si="50"/>
        <v/>
      </c>
      <c r="O283" s="157" t="str">
        <f t="shared" si="46"/>
        <v/>
      </c>
      <c r="P283" s="10"/>
      <c r="Q283" s="17" t="str">
        <f t="shared" si="48"/>
        <v/>
      </c>
      <c r="R283" s="12">
        <f t="shared" si="51"/>
        <v>0</v>
      </c>
      <c r="S283" s="193" t="str">
        <f t="shared" si="52"/>
        <v/>
      </c>
      <c r="U283" s="183"/>
      <c r="V283" s="183"/>
      <c r="X283" s="200"/>
      <c r="Y283" s="210"/>
      <c r="Z283" s="181" t="str">
        <f t="shared" si="53"/>
        <v/>
      </c>
      <c r="AA283" s="155" t="str">
        <f t="shared" si="54"/>
        <v/>
      </c>
      <c r="AB283" s="14"/>
      <c r="AC283" s="206"/>
      <c r="AD283" s="187"/>
      <c r="AE283" s="189"/>
      <c r="AF283" s="199" t="str">
        <f t="shared" si="55"/>
        <v/>
      </c>
      <c r="AG283" s="199" t="str">
        <f t="shared" si="56"/>
        <v/>
      </c>
      <c r="AH283" s="217"/>
    </row>
    <row r="284" spans="1:34" hidden="1" outlineLevel="1" x14ac:dyDescent="0.3">
      <c r="A284" s="19"/>
      <c r="B284" s="9"/>
      <c r="C284" s="9"/>
      <c r="D284" s="190" t="str">
        <f>IF(ISERROR(VLOOKUP(C284,KPIs!$F$91:$G$94,2,FALSE)),"",(VLOOKUP(C284,KPIs!$F$91:$G$94,2,FALSE)))</f>
        <v/>
      </c>
      <c r="E284" s="191" t="str">
        <f>IF(ISERROR(VLOOKUP(C284,KPIs!$H$91:$I$94,2,FALSE)),"",(VLOOKUP(C284,KPIs!$H$91:$I$94,2,FALSE)))</f>
        <v/>
      </c>
      <c r="F284" s="14"/>
      <c r="G284" s="10"/>
      <c r="H284" s="10"/>
      <c r="I284" s="155">
        <f t="shared" si="49"/>
        <v>0</v>
      </c>
      <c r="J284" s="12" t="str" cm="1">
        <f t="array" ref="J284">IFERROR((_xlfn.IFS(E284-I284&lt;=0,0,E284-I284&lt;=0,0,E284-I284&gt;=2,2,E284-I284&lt;2,E284-I284)),"")</f>
        <v/>
      </c>
      <c r="K284" s="12" cm="1">
        <f t="array" ref="K284">_xlfn.IFS(I284=0,0,I284&gt;=0,I284+J284)</f>
        <v>0</v>
      </c>
      <c r="L284" s="12" t="str">
        <f t="shared" si="45"/>
        <v/>
      </c>
      <c r="M284" s="12" cm="1">
        <f t="array" ref="M284">_xlfn.IFS(K284=0,0,K284&gt;=0,K284+L284)</f>
        <v>0</v>
      </c>
      <c r="N284" s="157" t="str">
        <f t="shared" si="50"/>
        <v/>
      </c>
      <c r="O284" s="157" t="str">
        <f t="shared" si="46"/>
        <v/>
      </c>
      <c r="P284" s="10"/>
      <c r="Q284" s="17" t="str">
        <f t="shared" si="48"/>
        <v/>
      </c>
      <c r="R284" s="12">
        <f t="shared" si="51"/>
        <v>0</v>
      </c>
      <c r="S284" s="193" t="str">
        <f t="shared" si="52"/>
        <v/>
      </c>
      <c r="U284" s="183"/>
      <c r="V284" s="183"/>
      <c r="X284" s="200"/>
      <c r="Y284" s="210"/>
      <c r="Z284" s="181" t="str">
        <f t="shared" si="53"/>
        <v/>
      </c>
      <c r="AA284" s="155" t="str">
        <f t="shared" si="54"/>
        <v/>
      </c>
      <c r="AB284" s="14"/>
      <c r="AC284" s="206"/>
      <c r="AD284" s="187"/>
      <c r="AE284" s="188"/>
      <c r="AF284" s="199" t="str">
        <f t="shared" si="55"/>
        <v/>
      </c>
      <c r="AG284" s="199" t="str">
        <f t="shared" si="56"/>
        <v/>
      </c>
      <c r="AH284" s="217"/>
    </row>
    <row r="285" spans="1:34" hidden="1" outlineLevel="1" x14ac:dyDescent="0.3">
      <c r="A285" s="19"/>
      <c r="B285" s="9"/>
      <c r="C285" s="9"/>
      <c r="D285" s="190" t="str">
        <f>IF(ISERROR(VLOOKUP(C285,KPIs!$F$91:$G$94,2,FALSE)),"",(VLOOKUP(C285,KPIs!$F$91:$G$94,2,FALSE)))</f>
        <v/>
      </c>
      <c r="E285" s="191" t="str">
        <f>IF(ISERROR(VLOOKUP(C285,KPIs!$H$91:$I$94,2,FALSE)),"",(VLOOKUP(C285,KPIs!$H$91:$I$94,2,FALSE)))</f>
        <v/>
      </c>
      <c r="F285" s="14"/>
      <c r="G285" s="10"/>
      <c r="H285" s="10"/>
      <c r="I285" s="155">
        <f t="shared" si="49"/>
        <v>0</v>
      </c>
      <c r="J285" s="12" t="str" cm="1">
        <f t="array" ref="J285">IFERROR((_xlfn.IFS(E285-I285&lt;=0,0,E285-I285&lt;=0,0,E285-I285&gt;=2,2,E285-I285&lt;2,E285-I285)),"")</f>
        <v/>
      </c>
      <c r="K285" s="12" cm="1">
        <f t="array" ref="K285">_xlfn.IFS(I285=0,0,I285&gt;=0,I285+J285)</f>
        <v>0</v>
      </c>
      <c r="L285" s="12" t="str">
        <f t="shared" si="45"/>
        <v/>
      </c>
      <c r="M285" s="12" cm="1">
        <f t="array" ref="M285">_xlfn.IFS(K285=0,0,K285&gt;=0,K285+L285)</f>
        <v>0</v>
      </c>
      <c r="N285" s="157" t="str">
        <f t="shared" si="50"/>
        <v/>
      </c>
      <c r="O285" s="157" t="str">
        <f t="shared" si="46"/>
        <v/>
      </c>
      <c r="P285" s="10"/>
      <c r="Q285" s="17" t="str">
        <f t="shared" si="48"/>
        <v/>
      </c>
      <c r="R285" s="12">
        <f t="shared" si="51"/>
        <v>0</v>
      </c>
      <c r="S285" s="193" t="str">
        <f t="shared" si="52"/>
        <v/>
      </c>
      <c r="U285" s="183"/>
      <c r="V285" s="183"/>
      <c r="X285" s="200"/>
      <c r="Y285" s="210"/>
      <c r="Z285" s="181" t="str">
        <f t="shared" si="53"/>
        <v/>
      </c>
      <c r="AA285" s="155" t="str">
        <f t="shared" si="54"/>
        <v/>
      </c>
      <c r="AB285" s="14"/>
      <c r="AC285" s="206"/>
      <c r="AD285" s="187"/>
      <c r="AE285" s="189"/>
      <c r="AF285" s="199" t="str">
        <f t="shared" si="55"/>
        <v/>
      </c>
      <c r="AG285" s="199" t="str">
        <f t="shared" si="56"/>
        <v/>
      </c>
      <c r="AH285" s="217"/>
    </row>
    <row r="286" spans="1:34" hidden="1" outlineLevel="1" x14ac:dyDescent="0.3">
      <c r="A286" s="19"/>
      <c r="B286" s="9"/>
      <c r="C286" s="9"/>
      <c r="D286" s="190" t="str">
        <f>IF(ISERROR(VLOOKUP(C286,KPIs!$F$91:$G$94,2,FALSE)),"",(VLOOKUP(C286,KPIs!$F$91:$G$94,2,FALSE)))</f>
        <v/>
      </c>
      <c r="E286" s="191" t="str">
        <f>IF(ISERROR(VLOOKUP(C286,KPIs!$H$91:$I$94,2,FALSE)),"",(VLOOKUP(C286,KPIs!$H$91:$I$94,2,FALSE)))</f>
        <v/>
      </c>
      <c r="F286" s="14"/>
      <c r="G286" s="10"/>
      <c r="H286" s="10"/>
      <c r="I286" s="155">
        <f t="shared" si="49"/>
        <v>0</v>
      </c>
      <c r="J286" s="12" t="str" cm="1">
        <f t="array" ref="J286">IFERROR((_xlfn.IFS(E286-I286&lt;=0,0,E286-I286&lt;=0,0,E286-I286&gt;=2,2,E286-I286&lt;2,E286-I286)),"")</f>
        <v/>
      </c>
      <c r="K286" s="12" cm="1">
        <f t="array" ref="K286">_xlfn.IFS(I286=0,0,I286&gt;=0,I286+J286)</f>
        <v>0</v>
      </c>
      <c r="L286" s="12" t="str">
        <f t="shared" si="45"/>
        <v/>
      </c>
      <c r="M286" s="12" cm="1">
        <f t="array" ref="M286">_xlfn.IFS(K286=0,0,K286&gt;=0,K286+L286)</f>
        <v>0</v>
      </c>
      <c r="N286" s="157" t="str">
        <f t="shared" si="50"/>
        <v/>
      </c>
      <c r="O286" s="157" t="str">
        <f t="shared" si="46"/>
        <v/>
      </c>
      <c r="P286" s="10"/>
      <c r="Q286" s="17" t="str">
        <f t="shared" si="48"/>
        <v/>
      </c>
      <c r="R286" s="12">
        <f t="shared" si="51"/>
        <v>0</v>
      </c>
      <c r="S286" s="193" t="str">
        <f t="shared" si="52"/>
        <v/>
      </c>
      <c r="U286" s="183"/>
      <c r="V286" s="183"/>
      <c r="X286" s="200"/>
      <c r="Y286" s="210"/>
      <c r="Z286" s="181" t="str">
        <f t="shared" si="53"/>
        <v/>
      </c>
      <c r="AA286" s="155" t="str">
        <f t="shared" si="54"/>
        <v/>
      </c>
      <c r="AB286" s="14"/>
      <c r="AC286" s="206"/>
      <c r="AD286" s="187"/>
      <c r="AE286" s="188"/>
      <c r="AF286" s="199" t="str">
        <f t="shared" si="55"/>
        <v/>
      </c>
      <c r="AG286" s="199" t="str">
        <f t="shared" si="56"/>
        <v/>
      </c>
      <c r="AH286" s="217"/>
    </row>
    <row r="287" spans="1:34" hidden="1" outlineLevel="1" x14ac:dyDescent="0.3">
      <c r="A287" s="19"/>
      <c r="B287" s="9"/>
      <c r="C287" s="9"/>
      <c r="D287" s="190" t="str">
        <f>IF(ISERROR(VLOOKUP(C287,KPIs!$F$91:$G$94,2,FALSE)),"",(VLOOKUP(C287,KPIs!$F$91:$G$94,2,FALSE)))</f>
        <v/>
      </c>
      <c r="E287" s="191" t="str">
        <f>IF(ISERROR(VLOOKUP(C287,KPIs!$H$91:$I$94,2,FALSE)),"",(VLOOKUP(C287,KPIs!$H$91:$I$94,2,FALSE)))</f>
        <v/>
      </c>
      <c r="F287" s="14"/>
      <c r="G287" s="10"/>
      <c r="H287" s="10"/>
      <c r="I287" s="155">
        <f t="shared" si="49"/>
        <v>0</v>
      </c>
      <c r="J287" s="12" t="str" cm="1">
        <f t="array" ref="J287">IFERROR((_xlfn.IFS(E287-I287&lt;=0,0,E287-I287&lt;=0,0,E287-I287&gt;=2,2,E287-I287&lt;2,E287-I287)),"")</f>
        <v/>
      </c>
      <c r="K287" s="12" cm="1">
        <f t="array" ref="K287">_xlfn.IFS(I287=0,0,I287&gt;=0,I287+J287)</f>
        <v>0</v>
      </c>
      <c r="L287" s="12" t="str">
        <f t="shared" si="45"/>
        <v/>
      </c>
      <c r="M287" s="12" cm="1">
        <f t="array" ref="M287">_xlfn.IFS(K287=0,0,K287&gt;=0,K287+L287)</f>
        <v>0</v>
      </c>
      <c r="N287" s="157" t="str">
        <f t="shared" si="50"/>
        <v/>
      </c>
      <c r="O287" s="157" t="str">
        <f t="shared" si="46"/>
        <v/>
      </c>
      <c r="P287" s="10"/>
      <c r="Q287" s="17" t="str">
        <f t="shared" si="48"/>
        <v/>
      </c>
      <c r="R287" s="12">
        <f t="shared" si="51"/>
        <v>0</v>
      </c>
      <c r="S287" s="193" t="str">
        <f t="shared" si="52"/>
        <v/>
      </c>
      <c r="U287" s="183"/>
      <c r="V287" s="183"/>
      <c r="X287" s="200"/>
      <c r="Y287" s="210"/>
      <c r="Z287" s="181" t="str">
        <f t="shared" si="53"/>
        <v/>
      </c>
      <c r="AA287" s="155" t="str">
        <f t="shared" si="54"/>
        <v/>
      </c>
      <c r="AB287" s="14"/>
      <c r="AC287" s="206"/>
      <c r="AD287" s="187"/>
      <c r="AE287" s="189"/>
      <c r="AF287" s="199" t="str">
        <f t="shared" si="55"/>
        <v/>
      </c>
      <c r="AG287" s="199" t="str">
        <f t="shared" si="56"/>
        <v/>
      </c>
      <c r="AH287" s="217"/>
    </row>
    <row r="288" spans="1:34" hidden="1" outlineLevel="1" x14ac:dyDescent="0.3">
      <c r="A288" s="19"/>
      <c r="B288" s="9"/>
      <c r="C288" s="9"/>
      <c r="D288" s="190" t="str">
        <f>IF(ISERROR(VLOOKUP(C288,KPIs!$F$91:$G$94,2,FALSE)),"",(VLOOKUP(C288,KPIs!$F$91:$G$94,2,FALSE)))</f>
        <v/>
      </c>
      <c r="E288" s="191" t="str">
        <f>IF(ISERROR(VLOOKUP(C288,KPIs!$H$91:$I$94,2,FALSE)),"",(VLOOKUP(C288,KPIs!$H$91:$I$94,2,FALSE)))</f>
        <v/>
      </c>
      <c r="F288" s="14"/>
      <c r="G288" s="10"/>
      <c r="H288" s="10"/>
      <c r="I288" s="155">
        <f t="shared" si="49"/>
        <v>0</v>
      </c>
      <c r="J288" s="12" t="str" cm="1">
        <f t="array" ref="J288">IFERROR((_xlfn.IFS(E288-I288&lt;=0,0,E288-I288&lt;=0,0,E288-I288&gt;=2,2,E288-I288&lt;2,E288-I288)),"")</f>
        <v/>
      </c>
      <c r="K288" s="12" cm="1">
        <f t="array" ref="K288">_xlfn.IFS(I288=0,0,I288&gt;=0,I288+J288)</f>
        <v>0</v>
      </c>
      <c r="L288" s="12" t="str">
        <f t="shared" si="45"/>
        <v/>
      </c>
      <c r="M288" s="12" cm="1">
        <f t="array" ref="M288">_xlfn.IFS(K288=0,0,K288&gt;=0,K288+L288)</f>
        <v>0</v>
      </c>
      <c r="N288" s="157" t="str">
        <f t="shared" si="50"/>
        <v/>
      </c>
      <c r="O288" s="157" t="str">
        <f t="shared" si="46"/>
        <v/>
      </c>
      <c r="P288" s="10"/>
      <c r="Q288" s="17" t="str">
        <f t="shared" si="48"/>
        <v/>
      </c>
      <c r="R288" s="12">
        <f t="shared" si="51"/>
        <v>0</v>
      </c>
      <c r="S288" s="193" t="str">
        <f t="shared" si="52"/>
        <v/>
      </c>
      <c r="U288" s="183"/>
      <c r="V288" s="183"/>
      <c r="X288" s="200"/>
      <c r="Y288" s="210"/>
      <c r="Z288" s="181" t="str">
        <f t="shared" si="53"/>
        <v/>
      </c>
      <c r="AA288" s="155" t="str">
        <f t="shared" si="54"/>
        <v/>
      </c>
      <c r="AB288" s="14"/>
      <c r="AC288" s="206"/>
      <c r="AD288" s="187"/>
      <c r="AE288" s="188"/>
      <c r="AF288" s="199" t="str">
        <f t="shared" si="55"/>
        <v/>
      </c>
      <c r="AG288" s="199" t="str">
        <f t="shared" si="56"/>
        <v/>
      </c>
      <c r="AH288" s="217"/>
    </row>
    <row r="289" spans="1:34" hidden="1" outlineLevel="1" x14ac:dyDescent="0.3">
      <c r="A289" s="19"/>
      <c r="B289" s="9"/>
      <c r="C289" s="9"/>
      <c r="D289" s="190" t="str">
        <f>IF(ISERROR(VLOOKUP(C289,KPIs!$F$91:$G$94,2,FALSE)),"",(VLOOKUP(C289,KPIs!$F$91:$G$94,2,FALSE)))</f>
        <v/>
      </c>
      <c r="E289" s="191" t="str">
        <f>IF(ISERROR(VLOOKUP(C289,KPIs!$H$91:$I$94,2,FALSE)),"",(VLOOKUP(C289,KPIs!$H$91:$I$94,2,FALSE)))</f>
        <v/>
      </c>
      <c r="F289" s="14"/>
      <c r="G289" s="10"/>
      <c r="H289" s="10"/>
      <c r="I289" s="155">
        <f t="shared" si="49"/>
        <v>0</v>
      </c>
      <c r="J289" s="12" t="str" cm="1">
        <f t="array" ref="J289">IFERROR((_xlfn.IFS(E289-I289&lt;=0,0,E289-I289&lt;=0,0,E289-I289&gt;=2,2,E289-I289&lt;2,E289-I289)),"")</f>
        <v/>
      </c>
      <c r="K289" s="12" cm="1">
        <f t="array" ref="K289">_xlfn.IFS(I289=0,0,I289&gt;=0,I289+J289)</f>
        <v>0</v>
      </c>
      <c r="L289" s="12" t="str">
        <f t="shared" si="45"/>
        <v/>
      </c>
      <c r="M289" s="12" cm="1">
        <f t="array" ref="M289">_xlfn.IFS(K289=0,0,K289&gt;=0,K289+L289)</f>
        <v>0</v>
      </c>
      <c r="N289" s="157" t="str">
        <f t="shared" si="50"/>
        <v/>
      </c>
      <c r="O289" s="157" t="str">
        <f t="shared" si="46"/>
        <v/>
      </c>
      <c r="P289" s="10"/>
      <c r="Q289" s="17" t="str">
        <f t="shared" si="48"/>
        <v/>
      </c>
      <c r="R289" s="12">
        <f t="shared" si="51"/>
        <v>0</v>
      </c>
      <c r="S289" s="193" t="str">
        <f t="shared" si="52"/>
        <v/>
      </c>
      <c r="U289" s="183"/>
      <c r="V289" s="183"/>
      <c r="X289" s="200"/>
      <c r="Y289" s="210"/>
      <c r="Z289" s="181" t="str">
        <f t="shared" si="53"/>
        <v/>
      </c>
      <c r="AA289" s="155" t="str">
        <f t="shared" si="54"/>
        <v/>
      </c>
      <c r="AB289" s="14"/>
      <c r="AC289" s="206"/>
      <c r="AD289" s="187"/>
      <c r="AE289" s="189"/>
      <c r="AF289" s="199" t="str">
        <f t="shared" si="55"/>
        <v/>
      </c>
      <c r="AG289" s="199" t="str">
        <f t="shared" si="56"/>
        <v/>
      </c>
      <c r="AH289" s="217"/>
    </row>
    <row r="290" spans="1:34" hidden="1" outlineLevel="1" x14ac:dyDescent="0.3">
      <c r="A290" s="19"/>
      <c r="B290" s="9"/>
      <c r="C290" s="9"/>
      <c r="D290" s="190" t="str">
        <f>IF(ISERROR(VLOOKUP(C290,KPIs!$F$91:$G$94,2,FALSE)),"",(VLOOKUP(C290,KPIs!$F$91:$G$94,2,FALSE)))</f>
        <v/>
      </c>
      <c r="E290" s="191" t="str">
        <f>IF(ISERROR(VLOOKUP(C290,KPIs!$H$91:$I$94,2,FALSE)),"",(VLOOKUP(C290,KPIs!$H$91:$I$94,2,FALSE)))</f>
        <v/>
      </c>
      <c r="F290" s="14"/>
      <c r="G290" s="10"/>
      <c r="H290" s="10"/>
      <c r="I290" s="155">
        <f t="shared" si="49"/>
        <v>0</v>
      </c>
      <c r="J290" s="12" t="str" cm="1">
        <f t="array" ref="J290">IFERROR((_xlfn.IFS(E290-I290&lt;=0,0,E290-I290&lt;=0,0,E290-I290&gt;=2,2,E290-I290&lt;2,E290-I290)),"")</f>
        <v/>
      </c>
      <c r="K290" s="12" cm="1">
        <f t="array" ref="K290">_xlfn.IFS(I290=0,0,I290&gt;=0,I290+J290)</f>
        <v>0</v>
      </c>
      <c r="L290" s="12" t="str">
        <f t="shared" si="45"/>
        <v/>
      </c>
      <c r="M290" s="12" cm="1">
        <f t="array" ref="M290">_xlfn.IFS(K290=0,0,K290&gt;=0,K290+L290)</f>
        <v>0</v>
      </c>
      <c r="N290" s="157" t="str">
        <f t="shared" si="50"/>
        <v/>
      </c>
      <c r="O290" s="157" t="str">
        <f t="shared" si="46"/>
        <v/>
      </c>
      <c r="P290" s="10"/>
      <c r="Q290" s="17" t="str">
        <f t="shared" si="48"/>
        <v/>
      </c>
      <c r="R290" s="12">
        <f t="shared" si="51"/>
        <v>0</v>
      </c>
      <c r="S290" s="193" t="str">
        <f t="shared" si="52"/>
        <v/>
      </c>
      <c r="U290" s="183"/>
      <c r="V290" s="183"/>
      <c r="X290" s="200"/>
      <c r="Y290" s="210"/>
      <c r="Z290" s="181" t="str">
        <f t="shared" si="53"/>
        <v/>
      </c>
      <c r="AA290" s="155" t="str">
        <f t="shared" si="54"/>
        <v/>
      </c>
      <c r="AB290" s="14"/>
      <c r="AC290" s="206"/>
      <c r="AD290" s="187"/>
      <c r="AE290" s="188"/>
      <c r="AF290" s="199" t="str">
        <f t="shared" si="55"/>
        <v/>
      </c>
      <c r="AG290" s="199" t="str">
        <f t="shared" si="56"/>
        <v/>
      </c>
      <c r="AH290" s="217"/>
    </row>
    <row r="291" spans="1:34" hidden="1" outlineLevel="1" x14ac:dyDescent="0.3">
      <c r="A291" s="19"/>
      <c r="B291" s="9"/>
      <c r="C291" s="9"/>
      <c r="D291" s="190" t="str">
        <f>IF(ISERROR(VLOOKUP(C291,KPIs!$F$91:$G$94,2,FALSE)),"",(VLOOKUP(C291,KPIs!$F$91:$G$94,2,FALSE)))</f>
        <v/>
      </c>
      <c r="E291" s="191" t="str">
        <f>IF(ISERROR(VLOOKUP(C291,KPIs!$H$91:$I$94,2,FALSE)),"",(VLOOKUP(C291,KPIs!$H$91:$I$94,2,FALSE)))</f>
        <v/>
      </c>
      <c r="F291" s="14"/>
      <c r="G291" s="10"/>
      <c r="H291" s="10"/>
      <c r="I291" s="155">
        <f t="shared" si="49"/>
        <v>0</v>
      </c>
      <c r="J291" s="12" t="str" cm="1">
        <f t="array" ref="J291">IFERROR((_xlfn.IFS(E291-I291&lt;=0,0,E291-I291&lt;=0,0,E291-I291&gt;=2,2,E291-I291&lt;2,E291-I291)),"")</f>
        <v/>
      </c>
      <c r="K291" s="12" cm="1">
        <f t="array" ref="K291">_xlfn.IFS(I291=0,0,I291&gt;=0,I291+J291)</f>
        <v>0</v>
      </c>
      <c r="L291" s="12" t="str">
        <f t="shared" si="45"/>
        <v/>
      </c>
      <c r="M291" s="12" cm="1">
        <f t="array" ref="M291">_xlfn.IFS(K291=0,0,K291&gt;=0,K291+L291)</f>
        <v>0</v>
      </c>
      <c r="N291" s="157" t="str">
        <f t="shared" si="50"/>
        <v/>
      </c>
      <c r="O291" s="157" t="str">
        <f t="shared" si="46"/>
        <v/>
      </c>
      <c r="P291" s="10"/>
      <c r="Q291" s="17" t="str">
        <f t="shared" ref="Q291:Q322" si="57">IFERROR(P291/(O291),"")</f>
        <v/>
      </c>
      <c r="R291" s="12">
        <f t="shared" si="51"/>
        <v>0</v>
      </c>
      <c r="S291" s="193" t="str">
        <f t="shared" si="52"/>
        <v/>
      </c>
      <c r="U291" s="183"/>
      <c r="V291" s="183"/>
      <c r="X291" s="200"/>
      <c r="Y291" s="210"/>
      <c r="Z291" s="181" t="str">
        <f t="shared" si="53"/>
        <v/>
      </c>
      <c r="AA291" s="155" t="str">
        <f t="shared" si="54"/>
        <v/>
      </c>
      <c r="AB291" s="14"/>
      <c r="AC291" s="206"/>
      <c r="AD291" s="187"/>
      <c r="AE291" s="189"/>
      <c r="AF291" s="199" t="str">
        <f t="shared" si="55"/>
        <v/>
      </c>
      <c r="AG291" s="199" t="str">
        <f t="shared" si="56"/>
        <v/>
      </c>
      <c r="AH291" s="217"/>
    </row>
    <row r="292" spans="1:34" hidden="1" outlineLevel="1" x14ac:dyDescent="0.3">
      <c r="A292" s="19"/>
      <c r="B292" s="9"/>
      <c r="C292" s="9"/>
      <c r="D292" s="190" t="str">
        <f>IF(ISERROR(VLOOKUP(C292,KPIs!$F$91:$G$94,2,FALSE)),"",(VLOOKUP(C292,KPIs!$F$91:$G$94,2,FALSE)))</f>
        <v/>
      </c>
      <c r="E292" s="191" t="str">
        <f>IF(ISERROR(VLOOKUP(C292,KPIs!$H$91:$I$94,2,FALSE)),"",(VLOOKUP(C292,KPIs!$H$91:$I$94,2,FALSE)))</f>
        <v/>
      </c>
      <c r="F292" s="14"/>
      <c r="G292" s="10"/>
      <c r="H292" s="10"/>
      <c r="I292" s="155">
        <f t="shared" si="49"/>
        <v>0</v>
      </c>
      <c r="J292" s="12" t="str" cm="1">
        <f t="array" ref="J292">IFERROR((_xlfn.IFS(E292-I292&lt;=0,0,E292-I292&lt;=0,0,E292-I292&gt;=2,2,E292-I292&lt;2,E292-I292)),"")</f>
        <v/>
      </c>
      <c r="K292" s="12" cm="1">
        <f t="array" ref="K292">_xlfn.IFS(I292=0,0,I292&gt;=0,I292+J292)</f>
        <v>0</v>
      </c>
      <c r="L292" s="12" t="str">
        <f t="shared" si="45"/>
        <v/>
      </c>
      <c r="M292" s="12" cm="1">
        <f t="array" ref="M292">_xlfn.IFS(K292=0,0,K292&gt;=0,K292+L292)</f>
        <v>0</v>
      </c>
      <c r="N292" s="157" t="str">
        <f t="shared" si="50"/>
        <v/>
      </c>
      <c r="O292" s="157" t="str">
        <f t="shared" si="46"/>
        <v/>
      </c>
      <c r="P292" s="10"/>
      <c r="Q292" s="17" t="str">
        <f t="shared" si="57"/>
        <v/>
      </c>
      <c r="R292" s="12">
        <f t="shared" si="51"/>
        <v>0</v>
      </c>
      <c r="S292" s="193" t="str">
        <f t="shared" si="52"/>
        <v/>
      </c>
      <c r="U292" s="183"/>
      <c r="V292" s="183"/>
      <c r="X292" s="200"/>
      <c r="Y292" s="210"/>
      <c r="Z292" s="181" t="str">
        <f t="shared" si="53"/>
        <v/>
      </c>
      <c r="AA292" s="155" t="str">
        <f t="shared" si="54"/>
        <v/>
      </c>
      <c r="AB292" s="14"/>
      <c r="AC292" s="206"/>
      <c r="AD292" s="187"/>
      <c r="AE292" s="188"/>
      <c r="AF292" s="199" t="str">
        <f t="shared" si="55"/>
        <v/>
      </c>
      <c r="AG292" s="199" t="str">
        <f t="shared" si="56"/>
        <v/>
      </c>
      <c r="AH292" s="217"/>
    </row>
    <row r="293" spans="1:34" hidden="1" outlineLevel="1" x14ac:dyDescent="0.3">
      <c r="A293" s="19"/>
      <c r="B293" s="9"/>
      <c r="C293" s="9"/>
      <c r="D293" s="190" t="str">
        <f>IF(ISERROR(VLOOKUP(C293,KPIs!$F$91:$G$94,2,FALSE)),"",(VLOOKUP(C293,KPIs!$F$91:$G$94,2,FALSE)))</f>
        <v/>
      </c>
      <c r="E293" s="191" t="str">
        <f>IF(ISERROR(VLOOKUP(C293,KPIs!$H$91:$I$94,2,FALSE)),"",(VLOOKUP(C293,KPIs!$H$91:$I$94,2,FALSE)))</f>
        <v/>
      </c>
      <c r="F293" s="14"/>
      <c r="G293" s="10"/>
      <c r="H293" s="10"/>
      <c r="I293" s="155">
        <f t="shared" si="49"/>
        <v>0</v>
      </c>
      <c r="J293" s="12" t="str" cm="1">
        <f t="array" ref="J293">IFERROR((_xlfn.IFS(E293-I293&lt;=0,0,E293-I293&lt;=0,0,E293-I293&gt;=2,2,E293-I293&lt;2,E293-I293)),"")</f>
        <v/>
      </c>
      <c r="K293" s="12" cm="1">
        <f t="array" ref="K293">_xlfn.IFS(I293=0,0,I293&gt;=0,I293+J293)</f>
        <v>0</v>
      </c>
      <c r="L293" s="12" t="str">
        <f t="shared" si="45"/>
        <v/>
      </c>
      <c r="M293" s="12" cm="1">
        <f t="array" ref="M293">_xlfn.IFS(K293=0,0,K293&gt;=0,K293+L293)</f>
        <v>0</v>
      </c>
      <c r="N293" s="157" t="str">
        <f t="shared" si="50"/>
        <v/>
      </c>
      <c r="O293" s="157" t="str">
        <f t="shared" si="46"/>
        <v/>
      </c>
      <c r="P293" s="10"/>
      <c r="Q293" s="17" t="str">
        <f t="shared" si="57"/>
        <v/>
      </c>
      <c r="R293" s="12">
        <f t="shared" si="51"/>
        <v>0</v>
      </c>
      <c r="S293" s="193" t="str">
        <f t="shared" si="52"/>
        <v/>
      </c>
      <c r="U293" s="183"/>
      <c r="V293" s="183"/>
      <c r="X293" s="200"/>
      <c r="Y293" s="210"/>
      <c r="Z293" s="181" t="str">
        <f t="shared" si="53"/>
        <v/>
      </c>
      <c r="AA293" s="155" t="str">
        <f t="shared" si="54"/>
        <v/>
      </c>
      <c r="AB293" s="14"/>
      <c r="AC293" s="206"/>
      <c r="AD293" s="187"/>
      <c r="AE293" s="189"/>
      <c r="AF293" s="199" t="str">
        <f t="shared" si="55"/>
        <v/>
      </c>
      <c r="AG293" s="199" t="str">
        <f t="shared" si="56"/>
        <v/>
      </c>
      <c r="AH293" s="217"/>
    </row>
    <row r="294" spans="1:34" hidden="1" outlineLevel="1" x14ac:dyDescent="0.3">
      <c r="A294" s="19"/>
      <c r="B294" s="9"/>
      <c r="C294" s="9"/>
      <c r="D294" s="190" t="str">
        <f>IF(ISERROR(VLOOKUP(C294,KPIs!$F$91:$G$94,2,FALSE)),"",(VLOOKUP(C294,KPIs!$F$91:$G$94,2,FALSE)))</f>
        <v/>
      </c>
      <c r="E294" s="191" t="str">
        <f>IF(ISERROR(VLOOKUP(C294,KPIs!$H$91:$I$94,2,FALSE)),"",(VLOOKUP(C294,KPIs!$H$91:$I$94,2,FALSE)))</f>
        <v/>
      </c>
      <c r="F294" s="14"/>
      <c r="G294" s="10"/>
      <c r="H294" s="10"/>
      <c r="I294" s="155">
        <f t="shared" si="49"/>
        <v>0</v>
      </c>
      <c r="J294" s="12" t="str" cm="1">
        <f t="array" ref="J294">IFERROR((_xlfn.IFS(E294-I294&lt;=0,0,E294-I294&lt;=0,0,E294-I294&gt;=2,2,E294-I294&lt;2,E294-I294)),"")</f>
        <v/>
      </c>
      <c r="K294" s="12" cm="1">
        <f t="array" ref="K294">_xlfn.IFS(I294=0,0,I294&gt;=0,I294+J294)</f>
        <v>0</v>
      </c>
      <c r="L294" s="12" t="str">
        <f t="shared" si="45"/>
        <v/>
      </c>
      <c r="M294" s="12" cm="1">
        <f t="array" ref="M294">_xlfn.IFS(K294=0,0,K294&gt;=0,K294+L294)</f>
        <v>0</v>
      </c>
      <c r="N294" s="157" t="str">
        <f t="shared" si="50"/>
        <v/>
      </c>
      <c r="O294" s="157" t="str">
        <f t="shared" si="46"/>
        <v/>
      </c>
      <c r="P294" s="10"/>
      <c r="Q294" s="17" t="str">
        <f t="shared" si="57"/>
        <v/>
      </c>
      <c r="R294" s="12">
        <f t="shared" si="51"/>
        <v>0</v>
      </c>
      <c r="S294" s="193" t="str">
        <f t="shared" si="52"/>
        <v/>
      </c>
      <c r="U294" s="183"/>
      <c r="V294" s="183"/>
      <c r="X294" s="200"/>
      <c r="Y294" s="210"/>
      <c r="Z294" s="181" t="str">
        <f t="shared" si="53"/>
        <v/>
      </c>
      <c r="AA294" s="155" t="str">
        <f t="shared" si="54"/>
        <v/>
      </c>
      <c r="AB294" s="14"/>
      <c r="AC294" s="206"/>
      <c r="AD294" s="187"/>
      <c r="AE294" s="188"/>
      <c r="AF294" s="199" t="str">
        <f t="shared" si="55"/>
        <v/>
      </c>
      <c r="AG294" s="199" t="str">
        <f t="shared" si="56"/>
        <v/>
      </c>
      <c r="AH294" s="217"/>
    </row>
    <row r="295" spans="1:34" hidden="1" outlineLevel="1" x14ac:dyDescent="0.3">
      <c r="A295" s="19"/>
      <c r="B295" s="9"/>
      <c r="C295" s="9"/>
      <c r="D295" s="190" t="str">
        <f>IF(ISERROR(VLOOKUP(C295,KPIs!$F$91:$G$94,2,FALSE)),"",(VLOOKUP(C295,KPIs!$F$91:$G$94,2,FALSE)))</f>
        <v/>
      </c>
      <c r="E295" s="191" t="str">
        <f>IF(ISERROR(VLOOKUP(C295,KPIs!$H$91:$I$94,2,FALSE)),"",(VLOOKUP(C295,KPIs!$H$91:$I$94,2,FALSE)))</f>
        <v/>
      </c>
      <c r="F295" s="14"/>
      <c r="G295" s="10"/>
      <c r="H295" s="10"/>
      <c r="I295" s="155">
        <f t="shared" si="49"/>
        <v>0</v>
      </c>
      <c r="J295" s="12" t="str" cm="1">
        <f t="array" ref="J295">IFERROR((_xlfn.IFS(E295-I295&lt;=0,0,E295-I295&lt;=0,0,E295-I295&gt;=2,2,E295-I295&lt;2,E295-I295)),"")</f>
        <v/>
      </c>
      <c r="K295" s="12" cm="1">
        <f t="array" ref="K295">_xlfn.IFS(I295=0,0,I295&gt;=0,I295+J295)</f>
        <v>0</v>
      </c>
      <c r="L295" s="12" t="str">
        <f t="shared" si="45"/>
        <v/>
      </c>
      <c r="M295" s="12" cm="1">
        <f t="array" ref="M295">_xlfn.IFS(K295=0,0,K295&gt;=0,K295+L295)</f>
        <v>0</v>
      </c>
      <c r="N295" s="157" t="str">
        <f t="shared" si="50"/>
        <v/>
      </c>
      <c r="O295" s="157" t="str">
        <f t="shared" si="46"/>
        <v/>
      </c>
      <c r="P295" s="10"/>
      <c r="Q295" s="17" t="str">
        <f t="shared" si="57"/>
        <v/>
      </c>
      <c r="R295" s="12">
        <f t="shared" si="51"/>
        <v>0</v>
      </c>
      <c r="S295" s="193" t="str">
        <f t="shared" si="52"/>
        <v/>
      </c>
      <c r="U295" s="183"/>
      <c r="V295" s="183"/>
      <c r="X295" s="200"/>
      <c r="Y295" s="210"/>
      <c r="Z295" s="181" t="str">
        <f t="shared" si="53"/>
        <v/>
      </c>
      <c r="AA295" s="155" t="str">
        <f t="shared" si="54"/>
        <v/>
      </c>
      <c r="AB295" s="14"/>
      <c r="AC295" s="206"/>
      <c r="AD295" s="187"/>
      <c r="AE295" s="189"/>
      <c r="AF295" s="199" t="str">
        <f t="shared" si="55"/>
        <v/>
      </c>
      <c r="AG295" s="199" t="str">
        <f t="shared" si="56"/>
        <v/>
      </c>
      <c r="AH295" s="217"/>
    </row>
    <row r="296" spans="1:34" hidden="1" outlineLevel="1" x14ac:dyDescent="0.3">
      <c r="A296" s="19"/>
      <c r="B296" s="9"/>
      <c r="C296" s="9"/>
      <c r="D296" s="190" t="str">
        <f>IF(ISERROR(VLOOKUP(C296,KPIs!$F$91:$G$94,2,FALSE)),"",(VLOOKUP(C296,KPIs!$F$91:$G$94,2,FALSE)))</f>
        <v/>
      </c>
      <c r="E296" s="191" t="str">
        <f>IF(ISERROR(VLOOKUP(C296,KPIs!$H$91:$I$94,2,FALSE)),"",(VLOOKUP(C296,KPIs!$H$91:$I$94,2,FALSE)))</f>
        <v/>
      </c>
      <c r="F296" s="14"/>
      <c r="G296" s="10"/>
      <c r="H296" s="10"/>
      <c r="I296" s="155">
        <f t="shared" si="49"/>
        <v>0</v>
      </c>
      <c r="J296" s="12" t="str" cm="1">
        <f t="array" ref="J296">IFERROR((_xlfn.IFS(E296-I296&lt;=0,0,E296-I296&lt;=0,0,E296-I296&gt;=2,2,E296-I296&lt;2,E296-I296)),"")</f>
        <v/>
      </c>
      <c r="K296" s="12" cm="1">
        <f t="array" ref="K296">_xlfn.IFS(I296=0,0,I296&gt;=0,I296+J296)</f>
        <v>0</v>
      </c>
      <c r="L296" s="12" t="str">
        <f t="shared" si="45"/>
        <v/>
      </c>
      <c r="M296" s="12" cm="1">
        <f t="array" ref="M296">_xlfn.IFS(K296=0,0,K296&gt;=0,K296+L296)</f>
        <v>0</v>
      </c>
      <c r="N296" s="157" t="str">
        <f t="shared" si="50"/>
        <v/>
      </c>
      <c r="O296" s="157" t="str">
        <f t="shared" si="46"/>
        <v/>
      </c>
      <c r="P296" s="10"/>
      <c r="Q296" s="17" t="str">
        <f t="shared" si="57"/>
        <v/>
      </c>
      <c r="R296" s="12">
        <f t="shared" si="51"/>
        <v>0</v>
      </c>
      <c r="S296" s="193" t="str">
        <f t="shared" si="52"/>
        <v/>
      </c>
      <c r="U296" s="183"/>
      <c r="V296" s="183"/>
      <c r="X296" s="200"/>
      <c r="Y296" s="210"/>
      <c r="Z296" s="181" t="str">
        <f t="shared" si="53"/>
        <v/>
      </c>
      <c r="AA296" s="155" t="str">
        <f t="shared" si="54"/>
        <v/>
      </c>
      <c r="AB296" s="14"/>
      <c r="AC296" s="206"/>
      <c r="AD296" s="187"/>
      <c r="AE296" s="188"/>
      <c r="AF296" s="199" t="str">
        <f t="shared" si="55"/>
        <v/>
      </c>
      <c r="AG296" s="199" t="str">
        <f t="shared" si="56"/>
        <v/>
      </c>
      <c r="AH296" s="217"/>
    </row>
    <row r="297" spans="1:34" hidden="1" outlineLevel="1" x14ac:dyDescent="0.3">
      <c r="A297" s="19"/>
      <c r="B297" s="9"/>
      <c r="C297" s="9"/>
      <c r="D297" s="190" t="str">
        <f>IF(ISERROR(VLOOKUP(C297,KPIs!$F$91:$G$94,2,FALSE)),"",(VLOOKUP(C297,KPIs!$F$91:$G$94,2,FALSE)))</f>
        <v/>
      </c>
      <c r="E297" s="191" t="str">
        <f>IF(ISERROR(VLOOKUP(C297,KPIs!$H$91:$I$94,2,FALSE)),"",(VLOOKUP(C297,KPIs!$H$91:$I$94,2,FALSE)))</f>
        <v/>
      </c>
      <c r="F297" s="14"/>
      <c r="G297" s="10"/>
      <c r="H297" s="10"/>
      <c r="I297" s="155">
        <f t="shared" si="49"/>
        <v>0</v>
      </c>
      <c r="J297" s="12" t="str" cm="1">
        <f t="array" ref="J297">IFERROR((_xlfn.IFS(E297-I297&lt;=0,0,E297-I297&lt;=0,0,E297-I297&gt;=2,2,E297-I297&lt;2,E297-I297)),"")</f>
        <v/>
      </c>
      <c r="K297" s="12" cm="1">
        <f t="array" ref="K297">_xlfn.IFS(I297=0,0,I297&gt;=0,I297+J297)</f>
        <v>0</v>
      </c>
      <c r="L297" s="12" t="str">
        <f t="shared" si="45"/>
        <v/>
      </c>
      <c r="M297" s="12" cm="1">
        <f t="array" ref="M297">_xlfn.IFS(K297=0,0,K297&gt;=0,K297+L297)</f>
        <v>0</v>
      </c>
      <c r="N297" s="157" t="str">
        <f t="shared" si="50"/>
        <v/>
      </c>
      <c r="O297" s="157" t="str">
        <f t="shared" si="46"/>
        <v/>
      </c>
      <c r="P297" s="10"/>
      <c r="Q297" s="17" t="str">
        <f t="shared" si="57"/>
        <v/>
      </c>
      <c r="R297" s="12">
        <f t="shared" si="51"/>
        <v>0</v>
      </c>
      <c r="S297" s="193" t="str">
        <f t="shared" si="52"/>
        <v/>
      </c>
      <c r="U297" s="183"/>
      <c r="V297" s="183"/>
      <c r="X297" s="200"/>
      <c r="Y297" s="210"/>
      <c r="Z297" s="181" t="str">
        <f t="shared" si="53"/>
        <v/>
      </c>
      <c r="AA297" s="155" t="str">
        <f t="shared" si="54"/>
        <v/>
      </c>
      <c r="AB297" s="14"/>
      <c r="AC297" s="206"/>
      <c r="AD297" s="187"/>
      <c r="AE297" s="189"/>
      <c r="AF297" s="199" t="str">
        <f t="shared" si="55"/>
        <v/>
      </c>
      <c r="AG297" s="199" t="str">
        <f t="shared" si="56"/>
        <v/>
      </c>
      <c r="AH297" s="217"/>
    </row>
    <row r="298" spans="1:34" hidden="1" outlineLevel="1" x14ac:dyDescent="0.3">
      <c r="A298" s="19"/>
      <c r="B298" s="9"/>
      <c r="C298" s="9"/>
      <c r="D298" s="190" t="str">
        <f>IF(ISERROR(VLOOKUP(C298,KPIs!$F$91:$G$94,2,FALSE)),"",(VLOOKUP(C298,KPIs!$F$91:$G$94,2,FALSE)))</f>
        <v/>
      </c>
      <c r="E298" s="191" t="str">
        <f>IF(ISERROR(VLOOKUP(C298,KPIs!$H$91:$I$94,2,FALSE)),"",(VLOOKUP(C298,KPIs!$H$91:$I$94,2,FALSE)))</f>
        <v/>
      </c>
      <c r="F298" s="14"/>
      <c r="G298" s="10"/>
      <c r="H298" s="10"/>
      <c r="I298" s="155">
        <f t="shared" si="49"/>
        <v>0</v>
      </c>
      <c r="J298" s="12" t="str" cm="1">
        <f t="array" ref="J298">IFERROR((_xlfn.IFS(E298-I298&lt;=0,0,E298-I298&lt;=0,0,E298-I298&gt;=2,2,E298-I298&lt;2,E298-I298)),"")</f>
        <v/>
      </c>
      <c r="K298" s="12" cm="1">
        <f t="array" ref="K298">_xlfn.IFS(I298=0,0,I298&gt;=0,I298+J298)</f>
        <v>0</v>
      </c>
      <c r="L298" s="12" t="str">
        <f t="shared" si="45"/>
        <v/>
      </c>
      <c r="M298" s="12" cm="1">
        <f t="array" ref="M298">_xlfn.IFS(K298=0,0,K298&gt;=0,K298+L298)</f>
        <v>0</v>
      </c>
      <c r="N298" s="157" t="str">
        <f t="shared" si="50"/>
        <v/>
      </c>
      <c r="O298" s="157" t="str">
        <f t="shared" si="46"/>
        <v/>
      </c>
      <c r="P298" s="10"/>
      <c r="Q298" s="17" t="str">
        <f t="shared" si="57"/>
        <v/>
      </c>
      <c r="R298" s="12">
        <f t="shared" si="51"/>
        <v>0</v>
      </c>
      <c r="S298" s="193" t="str">
        <f t="shared" si="52"/>
        <v/>
      </c>
      <c r="U298" s="183"/>
      <c r="V298" s="183"/>
      <c r="X298" s="200"/>
      <c r="Y298" s="210"/>
      <c r="Z298" s="181" t="str">
        <f t="shared" si="53"/>
        <v/>
      </c>
      <c r="AA298" s="155" t="str">
        <f t="shared" si="54"/>
        <v/>
      </c>
      <c r="AB298" s="14"/>
      <c r="AC298" s="206"/>
      <c r="AD298" s="187"/>
      <c r="AE298" s="188"/>
      <c r="AF298" s="199" t="str">
        <f t="shared" si="55"/>
        <v/>
      </c>
      <c r="AG298" s="199" t="str">
        <f t="shared" si="56"/>
        <v/>
      </c>
      <c r="AH298" s="217"/>
    </row>
    <row r="299" spans="1:34" hidden="1" outlineLevel="1" x14ac:dyDescent="0.3">
      <c r="A299" s="19"/>
      <c r="B299" s="9"/>
      <c r="C299" s="9"/>
      <c r="D299" s="190" t="str">
        <f>IF(ISERROR(VLOOKUP(C299,KPIs!$F$91:$G$94,2,FALSE)),"",(VLOOKUP(C299,KPIs!$F$91:$G$94,2,FALSE)))</f>
        <v/>
      </c>
      <c r="E299" s="191" t="str">
        <f>IF(ISERROR(VLOOKUP(C299,KPIs!$H$91:$I$94,2,FALSE)),"",(VLOOKUP(C299,KPIs!$H$91:$I$94,2,FALSE)))</f>
        <v/>
      </c>
      <c r="F299" s="14"/>
      <c r="G299" s="10"/>
      <c r="H299" s="10"/>
      <c r="I299" s="155">
        <f t="shared" si="49"/>
        <v>0</v>
      </c>
      <c r="J299" s="12" t="str" cm="1">
        <f t="array" ref="J299">IFERROR((_xlfn.IFS(E299-I299&lt;=0,0,E299-I299&lt;=0,0,E299-I299&gt;=2,2,E299-I299&lt;2,E299-I299)),"")</f>
        <v/>
      </c>
      <c r="K299" s="12" cm="1">
        <f t="array" ref="K299">_xlfn.IFS(I299=0,0,I299&gt;=0,I299+J299)</f>
        <v>0</v>
      </c>
      <c r="L299" s="12" t="str">
        <f t="shared" ref="L299:L362" si="58">IF(ISERROR(IF(K299&lt;D299,D299-K299,0)),"",IF(K299&lt;D299,D299-K299,0))</f>
        <v/>
      </c>
      <c r="M299" s="12" cm="1">
        <f t="array" ref="M299">_xlfn.IFS(K299=0,0,K299&gt;=0,K299+L299)</f>
        <v>0</v>
      </c>
      <c r="N299" s="157" t="str">
        <f t="shared" si="50"/>
        <v/>
      </c>
      <c r="O299" s="157" t="str">
        <f t="shared" ref="O299:O362" si="59">IFERROR(N299*F299,"")</f>
        <v/>
      </c>
      <c r="P299" s="10"/>
      <c r="Q299" s="17" t="str">
        <f t="shared" si="57"/>
        <v/>
      </c>
      <c r="R299" s="12">
        <f t="shared" si="51"/>
        <v>0</v>
      </c>
      <c r="S299" s="193" t="str">
        <f t="shared" si="52"/>
        <v/>
      </c>
      <c r="U299" s="183"/>
      <c r="V299" s="183"/>
      <c r="X299" s="200"/>
      <c r="Y299" s="210"/>
      <c r="Z299" s="181" t="str">
        <f t="shared" si="53"/>
        <v/>
      </c>
      <c r="AA299" s="155" t="str">
        <f t="shared" si="54"/>
        <v/>
      </c>
      <c r="AB299" s="14"/>
      <c r="AC299" s="206"/>
      <c r="AD299" s="187"/>
      <c r="AE299" s="189"/>
      <c r="AF299" s="199" t="str">
        <f t="shared" si="55"/>
        <v/>
      </c>
      <c r="AG299" s="199" t="str">
        <f t="shared" si="56"/>
        <v/>
      </c>
      <c r="AH299" s="217"/>
    </row>
    <row r="300" spans="1:34" hidden="1" outlineLevel="1" x14ac:dyDescent="0.3">
      <c r="A300" s="19"/>
      <c r="B300" s="9"/>
      <c r="C300" s="9"/>
      <c r="D300" s="190" t="str">
        <f>IF(ISERROR(VLOOKUP(C300,KPIs!$F$91:$G$94,2,FALSE)),"",(VLOOKUP(C300,KPIs!$F$91:$G$94,2,FALSE)))</f>
        <v/>
      </c>
      <c r="E300" s="191" t="str">
        <f>IF(ISERROR(VLOOKUP(C300,KPIs!$H$91:$I$94,2,FALSE)),"",(VLOOKUP(C300,KPIs!$H$91:$I$94,2,FALSE)))</f>
        <v/>
      </c>
      <c r="F300" s="14"/>
      <c r="G300" s="10"/>
      <c r="H300" s="10"/>
      <c r="I300" s="155">
        <f t="shared" si="49"/>
        <v>0</v>
      </c>
      <c r="J300" s="12" t="str" cm="1">
        <f t="array" ref="J300">IFERROR((_xlfn.IFS(E300-I300&lt;=0,0,E300-I300&lt;=0,0,E300-I300&gt;=2,2,E300-I300&lt;2,E300-I300)),"")</f>
        <v/>
      </c>
      <c r="K300" s="12" cm="1">
        <f t="array" ref="K300">_xlfn.IFS(I300=0,0,I300&gt;=0,I300+J300)</f>
        <v>0</v>
      </c>
      <c r="L300" s="12" t="str">
        <f t="shared" si="58"/>
        <v/>
      </c>
      <c r="M300" s="12" cm="1">
        <f t="array" ref="M300">_xlfn.IFS(K300=0,0,K300&gt;=0,K300+L300)</f>
        <v>0</v>
      </c>
      <c r="N300" s="157" t="str">
        <f t="shared" si="50"/>
        <v/>
      </c>
      <c r="O300" s="157" t="str">
        <f t="shared" si="59"/>
        <v/>
      </c>
      <c r="P300" s="10"/>
      <c r="Q300" s="17" t="str">
        <f t="shared" si="57"/>
        <v/>
      </c>
      <c r="R300" s="12">
        <f t="shared" si="51"/>
        <v>0</v>
      </c>
      <c r="S300" s="193" t="str">
        <f t="shared" si="52"/>
        <v/>
      </c>
      <c r="U300" s="183"/>
      <c r="V300" s="183"/>
      <c r="X300" s="200"/>
      <c r="Y300" s="210"/>
      <c r="Z300" s="181" t="str">
        <f t="shared" si="53"/>
        <v/>
      </c>
      <c r="AA300" s="155" t="str">
        <f t="shared" si="54"/>
        <v/>
      </c>
      <c r="AB300" s="14"/>
      <c r="AC300" s="206"/>
      <c r="AD300" s="187"/>
      <c r="AE300" s="188"/>
      <c r="AF300" s="199" t="str">
        <f t="shared" si="55"/>
        <v/>
      </c>
      <c r="AG300" s="199" t="str">
        <f t="shared" si="56"/>
        <v/>
      </c>
      <c r="AH300" s="217"/>
    </row>
    <row r="301" spans="1:34" hidden="1" outlineLevel="1" x14ac:dyDescent="0.3">
      <c r="A301" s="19"/>
      <c r="B301" s="9"/>
      <c r="C301" s="9"/>
      <c r="D301" s="190" t="str">
        <f>IF(ISERROR(VLOOKUP(C301,KPIs!$F$91:$G$94,2,FALSE)),"",(VLOOKUP(C301,KPIs!$F$91:$G$94,2,FALSE)))</f>
        <v/>
      </c>
      <c r="E301" s="191" t="str">
        <f>IF(ISERROR(VLOOKUP(C301,KPIs!$H$91:$I$94,2,FALSE)),"",(VLOOKUP(C301,KPIs!$H$91:$I$94,2,FALSE)))</f>
        <v/>
      </c>
      <c r="F301" s="14"/>
      <c r="G301" s="10"/>
      <c r="H301" s="10"/>
      <c r="I301" s="155">
        <f t="shared" si="49"/>
        <v>0</v>
      </c>
      <c r="J301" s="12" t="str" cm="1">
        <f t="array" ref="J301">IFERROR((_xlfn.IFS(E301-I301&lt;=0,0,E301-I301&lt;=0,0,E301-I301&gt;=2,2,E301-I301&lt;2,E301-I301)),"")</f>
        <v/>
      </c>
      <c r="K301" s="12" cm="1">
        <f t="array" ref="K301">_xlfn.IFS(I301=0,0,I301&gt;=0,I301+J301)</f>
        <v>0</v>
      </c>
      <c r="L301" s="12" t="str">
        <f t="shared" si="58"/>
        <v/>
      </c>
      <c r="M301" s="12" cm="1">
        <f t="array" ref="M301">_xlfn.IFS(K301=0,0,K301&gt;=0,K301+L301)</f>
        <v>0</v>
      </c>
      <c r="N301" s="157" t="str">
        <f t="shared" si="50"/>
        <v/>
      </c>
      <c r="O301" s="157" t="str">
        <f t="shared" si="59"/>
        <v/>
      </c>
      <c r="P301" s="10"/>
      <c r="Q301" s="17" t="str">
        <f t="shared" si="57"/>
        <v/>
      </c>
      <c r="R301" s="12">
        <f t="shared" si="51"/>
        <v>0</v>
      </c>
      <c r="S301" s="193" t="str">
        <f t="shared" si="52"/>
        <v/>
      </c>
      <c r="U301" s="183"/>
      <c r="V301" s="183"/>
      <c r="X301" s="200"/>
      <c r="Y301" s="210"/>
      <c r="Z301" s="181" t="str">
        <f t="shared" si="53"/>
        <v/>
      </c>
      <c r="AA301" s="155" t="str">
        <f t="shared" si="54"/>
        <v/>
      </c>
      <c r="AB301" s="14"/>
      <c r="AC301" s="206"/>
      <c r="AD301" s="187"/>
      <c r="AE301" s="189"/>
      <c r="AF301" s="199" t="str">
        <f t="shared" si="55"/>
        <v/>
      </c>
      <c r="AG301" s="199" t="str">
        <f t="shared" si="56"/>
        <v/>
      </c>
      <c r="AH301" s="217"/>
    </row>
    <row r="302" spans="1:34" hidden="1" outlineLevel="1" x14ac:dyDescent="0.3">
      <c r="A302" s="19"/>
      <c r="B302" s="9"/>
      <c r="C302" s="9"/>
      <c r="D302" s="190" t="str">
        <f>IF(ISERROR(VLOOKUP(C302,KPIs!$F$91:$G$94,2,FALSE)),"",(VLOOKUP(C302,KPIs!$F$91:$G$94,2,FALSE)))</f>
        <v/>
      </c>
      <c r="E302" s="191" t="str">
        <f>IF(ISERROR(VLOOKUP(C302,KPIs!$H$91:$I$94,2,FALSE)),"",(VLOOKUP(C302,KPIs!$H$91:$I$94,2,FALSE)))</f>
        <v/>
      </c>
      <c r="F302" s="14"/>
      <c r="G302" s="10"/>
      <c r="H302" s="10"/>
      <c r="I302" s="155">
        <f t="shared" si="49"/>
        <v>0</v>
      </c>
      <c r="J302" s="12" t="str" cm="1">
        <f t="array" ref="J302">IFERROR((_xlfn.IFS(E302-I302&lt;=0,0,E302-I302&lt;=0,0,E302-I302&gt;=2,2,E302-I302&lt;2,E302-I302)),"")</f>
        <v/>
      </c>
      <c r="K302" s="12" cm="1">
        <f t="array" ref="K302">_xlfn.IFS(I302=0,0,I302&gt;=0,I302+J302)</f>
        <v>0</v>
      </c>
      <c r="L302" s="12" t="str">
        <f t="shared" si="58"/>
        <v/>
      </c>
      <c r="M302" s="12" cm="1">
        <f t="array" ref="M302">_xlfn.IFS(K302=0,0,K302&gt;=0,K302+L302)</f>
        <v>0</v>
      </c>
      <c r="N302" s="157" t="str">
        <f t="shared" si="50"/>
        <v/>
      </c>
      <c r="O302" s="157" t="str">
        <f t="shared" si="59"/>
        <v/>
      </c>
      <c r="P302" s="10"/>
      <c r="Q302" s="17" t="str">
        <f t="shared" si="57"/>
        <v/>
      </c>
      <c r="R302" s="12">
        <f t="shared" si="51"/>
        <v>0</v>
      </c>
      <c r="S302" s="193" t="str">
        <f t="shared" si="52"/>
        <v/>
      </c>
      <c r="U302" s="183"/>
      <c r="V302" s="183"/>
      <c r="X302" s="200"/>
      <c r="Y302" s="210"/>
      <c r="Z302" s="181" t="str">
        <f t="shared" si="53"/>
        <v/>
      </c>
      <c r="AA302" s="155" t="str">
        <f t="shared" si="54"/>
        <v/>
      </c>
      <c r="AB302" s="14"/>
      <c r="AC302" s="206"/>
      <c r="AD302" s="187"/>
      <c r="AE302" s="188"/>
      <c r="AF302" s="199" t="str">
        <f t="shared" si="55"/>
        <v/>
      </c>
      <c r="AG302" s="199" t="str">
        <f t="shared" si="56"/>
        <v/>
      </c>
      <c r="AH302" s="217"/>
    </row>
    <row r="303" spans="1:34" hidden="1" outlineLevel="1" x14ac:dyDescent="0.3">
      <c r="A303" s="19"/>
      <c r="B303" s="9"/>
      <c r="C303" s="9"/>
      <c r="D303" s="190" t="str">
        <f>IF(ISERROR(VLOOKUP(C303,KPIs!$F$91:$G$94,2,FALSE)),"",(VLOOKUP(C303,KPIs!$F$91:$G$94,2,FALSE)))</f>
        <v/>
      </c>
      <c r="E303" s="191" t="str">
        <f>IF(ISERROR(VLOOKUP(C303,KPIs!$H$91:$I$94,2,FALSE)),"",(VLOOKUP(C303,KPIs!$H$91:$I$94,2,FALSE)))</f>
        <v/>
      </c>
      <c r="F303" s="14"/>
      <c r="G303" s="10"/>
      <c r="H303" s="10"/>
      <c r="I303" s="155">
        <f t="shared" si="49"/>
        <v>0</v>
      </c>
      <c r="J303" s="12" t="str" cm="1">
        <f t="array" ref="J303">IFERROR((_xlfn.IFS(E303-I303&lt;=0,0,E303-I303&lt;=0,0,E303-I303&gt;=2,2,E303-I303&lt;2,E303-I303)),"")</f>
        <v/>
      </c>
      <c r="K303" s="12" cm="1">
        <f t="array" ref="K303">_xlfn.IFS(I303=0,0,I303&gt;=0,I303+J303)</f>
        <v>0</v>
      </c>
      <c r="L303" s="12" t="str">
        <f t="shared" si="58"/>
        <v/>
      </c>
      <c r="M303" s="12" cm="1">
        <f t="array" ref="M303">_xlfn.IFS(K303=0,0,K303&gt;=0,K303+L303)</f>
        <v>0</v>
      </c>
      <c r="N303" s="157" t="str">
        <f t="shared" si="50"/>
        <v/>
      </c>
      <c r="O303" s="157" t="str">
        <f t="shared" si="59"/>
        <v/>
      </c>
      <c r="P303" s="10"/>
      <c r="Q303" s="17" t="str">
        <f t="shared" si="57"/>
        <v/>
      </c>
      <c r="R303" s="12">
        <f t="shared" si="51"/>
        <v>0</v>
      </c>
      <c r="S303" s="193" t="str">
        <f t="shared" si="52"/>
        <v/>
      </c>
      <c r="U303" s="183"/>
      <c r="V303" s="183"/>
      <c r="X303" s="200"/>
      <c r="Y303" s="210"/>
      <c r="Z303" s="181" t="str">
        <f t="shared" si="53"/>
        <v/>
      </c>
      <c r="AA303" s="155" t="str">
        <f t="shared" si="54"/>
        <v/>
      </c>
      <c r="AB303" s="14"/>
      <c r="AC303" s="206"/>
      <c r="AD303" s="187"/>
      <c r="AE303" s="189"/>
      <c r="AF303" s="199" t="str">
        <f t="shared" si="55"/>
        <v/>
      </c>
      <c r="AG303" s="199" t="str">
        <f t="shared" si="56"/>
        <v/>
      </c>
      <c r="AH303" s="217"/>
    </row>
    <row r="304" spans="1:34" hidden="1" outlineLevel="1" x14ac:dyDescent="0.3">
      <c r="A304" s="19"/>
      <c r="B304" s="9"/>
      <c r="C304" s="9"/>
      <c r="D304" s="190" t="str">
        <f>IF(ISERROR(VLOOKUP(C304,KPIs!$F$91:$G$94,2,FALSE)),"",(VLOOKUP(C304,KPIs!$F$91:$G$94,2,FALSE)))</f>
        <v/>
      </c>
      <c r="E304" s="191" t="str">
        <f>IF(ISERROR(VLOOKUP(C304,KPIs!$H$91:$I$94,2,FALSE)),"",(VLOOKUP(C304,KPIs!$H$91:$I$94,2,FALSE)))</f>
        <v/>
      </c>
      <c r="F304" s="14"/>
      <c r="G304" s="10"/>
      <c r="H304" s="10"/>
      <c r="I304" s="155">
        <f t="shared" si="49"/>
        <v>0</v>
      </c>
      <c r="J304" s="12" t="str" cm="1">
        <f t="array" ref="J304">IFERROR((_xlfn.IFS(E304-I304&lt;=0,0,E304-I304&lt;=0,0,E304-I304&gt;=2,2,E304-I304&lt;2,E304-I304)),"")</f>
        <v/>
      </c>
      <c r="K304" s="12" cm="1">
        <f t="array" ref="K304">_xlfn.IFS(I304=0,0,I304&gt;=0,I304+J304)</f>
        <v>0</v>
      </c>
      <c r="L304" s="12" t="str">
        <f t="shared" si="58"/>
        <v/>
      </c>
      <c r="M304" s="12" cm="1">
        <f t="array" ref="M304">_xlfn.IFS(K304=0,0,K304&gt;=0,K304+L304)</f>
        <v>0</v>
      </c>
      <c r="N304" s="157" t="str">
        <f t="shared" si="50"/>
        <v/>
      </c>
      <c r="O304" s="157" t="str">
        <f t="shared" si="59"/>
        <v/>
      </c>
      <c r="P304" s="10"/>
      <c r="Q304" s="17" t="str">
        <f t="shared" si="57"/>
        <v/>
      </c>
      <c r="R304" s="12">
        <f t="shared" si="51"/>
        <v>0</v>
      </c>
      <c r="S304" s="193" t="str">
        <f t="shared" si="52"/>
        <v/>
      </c>
      <c r="U304" s="183"/>
      <c r="V304" s="183"/>
      <c r="X304" s="200"/>
      <c r="Y304" s="210"/>
      <c r="Z304" s="181" t="str">
        <f t="shared" si="53"/>
        <v/>
      </c>
      <c r="AA304" s="155" t="str">
        <f t="shared" si="54"/>
        <v/>
      </c>
      <c r="AB304" s="14"/>
      <c r="AC304" s="206"/>
      <c r="AD304" s="187"/>
      <c r="AE304" s="188"/>
      <c r="AF304" s="199" t="str">
        <f t="shared" si="55"/>
        <v/>
      </c>
      <c r="AG304" s="199" t="str">
        <f t="shared" si="56"/>
        <v/>
      </c>
      <c r="AH304" s="217"/>
    </row>
    <row r="305" spans="1:34" hidden="1" outlineLevel="1" x14ac:dyDescent="0.3">
      <c r="A305" s="19"/>
      <c r="B305" s="9"/>
      <c r="C305" s="9"/>
      <c r="D305" s="190" t="str">
        <f>IF(ISERROR(VLOOKUP(C305,KPIs!$F$91:$G$94,2,FALSE)),"",(VLOOKUP(C305,KPIs!$F$91:$G$94,2,FALSE)))</f>
        <v/>
      </c>
      <c r="E305" s="191" t="str">
        <f>IF(ISERROR(VLOOKUP(C305,KPIs!$H$91:$I$94,2,FALSE)),"",(VLOOKUP(C305,KPIs!$H$91:$I$94,2,FALSE)))</f>
        <v/>
      </c>
      <c r="F305" s="14"/>
      <c r="G305" s="10"/>
      <c r="H305" s="10"/>
      <c r="I305" s="155">
        <f t="shared" si="49"/>
        <v>0</v>
      </c>
      <c r="J305" s="12" t="str" cm="1">
        <f t="array" ref="J305">IFERROR((_xlfn.IFS(E305-I305&lt;=0,0,E305-I305&lt;=0,0,E305-I305&gt;=2,2,E305-I305&lt;2,E305-I305)),"")</f>
        <v/>
      </c>
      <c r="K305" s="12" cm="1">
        <f t="array" ref="K305">_xlfn.IFS(I305=0,0,I305&gt;=0,I305+J305)</f>
        <v>0</v>
      </c>
      <c r="L305" s="12" t="str">
        <f t="shared" si="58"/>
        <v/>
      </c>
      <c r="M305" s="12" cm="1">
        <f t="array" ref="M305">_xlfn.IFS(K305=0,0,K305&gt;=0,K305+L305)</f>
        <v>0</v>
      </c>
      <c r="N305" s="157" t="str">
        <f t="shared" si="50"/>
        <v/>
      </c>
      <c r="O305" s="157" t="str">
        <f t="shared" si="59"/>
        <v/>
      </c>
      <c r="P305" s="10"/>
      <c r="Q305" s="17" t="str">
        <f t="shared" si="57"/>
        <v/>
      </c>
      <c r="R305" s="12">
        <f t="shared" si="51"/>
        <v>0</v>
      </c>
      <c r="S305" s="193" t="str">
        <f t="shared" si="52"/>
        <v/>
      </c>
      <c r="U305" s="183"/>
      <c r="V305" s="183"/>
      <c r="X305" s="200"/>
      <c r="Y305" s="210"/>
      <c r="Z305" s="181" t="str">
        <f t="shared" si="53"/>
        <v/>
      </c>
      <c r="AA305" s="155" t="str">
        <f t="shared" si="54"/>
        <v/>
      </c>
      <c r="AB305" s="14"/>
      <c r="AC305" s="206"/>
      <c r="AD305" s="187"/>
      <c r="AE305" s="189"/>
      <c r="AF305" s="199" t="str">
        <f t="shared" si="55"/>
        <v/>
      </c>
      <c r="AG305" s="199" t="str">
        <f t="shared" si="56"/>
        <v/>
      </c>
      <c r="AH305" s="217"/>
    </row>
    <row r="306" spans="1:34" hidden="1" outlineLevel="1" x14ac:dyDescent="0.3">
      <c r="A306" s="19"/>
      <c r="B306" s="9"/>
      <c r="C306" s="9"/>
      <c r="D306" s="190" t="str">
        <f>IF(ISERROR(VLOOKUP(C306,KPIs!$F$91:$G$94,2,FALSE)),"",(VLOOKUP(C306,KPIs!$F$91:$G$94,2,FALSE)))</f>
        <v/>
      </c>
      <c r="E306" s="191" t="str">
        <f>IF(ISERROR(VLOOKUP(C306,KPIs!$H$91:$I$94,2,FALSE)),"",(VLOOKUP(C306,KPIs!$H$91:$I$94,2,FALSE)))</f>
        <v/>
      </c>
      <c r="F306" s="14"/>
      <c r="G306" s="10"/>
      <c r="H306" s="10"/>
      <c r="I306" s="155">
        <f t="shared" si="49"/>
        <v>0</v>
      </c>
      <c r="J306" s="12" t="str" cm="1">
        <f t="array" ref="J306">IFERROR((_xlfn.IFS(E306-I306&lt;=0,0,E306-I306&lt;=0,0,E306-I306&gt;=2,2,E306-I306&lt;2,E306-I306)),"")</f>
        <v/>
      </c>
      <c r="K306" s="12" cm="1">
        <f t="array" ref="K306">_xlfn.IFS(I306=0,0,I306&gt;=0,I306+J306)</f>
        <v>0</v>
      </c>
      <c r="L306" s="12" t="str">
        <f t="shared" si="58"/>
        <v/>
      </c>
      <c r="M306" s="12" cm="1">
        <f t="array" ref="M306">_xlfn.IFS(K306=0,0,K306&gt;=0,K306+L306)</f>
        <v>0</v>
      </c>
      <c r="N306" s="157" t="str">
        <f t="shared" si="50"/>
        <v/>
      </c>
      <c r="O306" s="157" t="str">
        <f t="shared" si="59"/>
        <v/>
      </c>
      <c r="P306" s="10"/>
      <c r="Q306" s="17" t="str">
        <f t="shared" si="57"/>
        <v/>
      </c>
      <c r="R306" s="12">
        <f t="shared" si="51"/>
        <v>0</v>
      </c>
      <c r="S306" s="193" t="str">
        <f t="shared" si="52"/>
        <v/>
      </c>
      <c r="U306" s="183"/>
      <c r="V306" s="183"/>
      <c r="X306" s="200"/>
      <c r="Y306" s="210"/>
      <c r="Z306" s="181" t="str">
        <f t="shared" si="53"/>
        <v/>
      </c>
      <c r="AA306" s="155" t="str">
        <f t="shared" si="54"/>
        <v/>
      </c>
      <c r="AB306" s="14"/>
      <c r="AC306" s="206"/>
      <c r="AD306" s="187"/>
      <c r="AE306" s="188"/>
      <c r="AF306" s="199" t="str">
        <f t="shared" si="55"/>
        <v/>
      </c>
      <c r="AG306" s="199" t="str">
        <f t="shared" si="56"/>
        <v/>
      </c>
      <c r="AH306" s="217"/>
    </row>
    <row r="307" spans="1:34" hidden="1" outlineLevel="1" x14ac:dyDescent="0.3">
      <c r="A307" s="19"/>
      <c r="B307" s="9"/>
      <c r="C307" s="9"/>
      <c r="D307" s="190" t="str">
        <f>IF(ISERROR(VLOOKUP(C307,KPIs!$F$91:$G$94,2,FALSE)),"",(VLOOKUP(C307,KPIs!$F$91:$G$94,2,FALSE)))</f>
        <v/>
      </c>
      <c r="E307" s="191" t="str">
        <f>IF(ISERROR(VLOOKUP(C307,KPIs!$H$91:$I$94,2,FALSE)),"",(VLOOKUP(C307,KPIs!$H$91:$I$94,2,FALSE)))</f>
        <v/>
      </c>
      <c r="F307" s="14"/>
      <c r="G307" s="10"/>
      <c r="H307" s="10"/>
      <c r="I307" s="155">
        <f t="shared" si="49"/>
        <v>0</v>
      </c>
      <c r="J307" s="12" t="str" cm="1">
        <f t="array" ref="J307">IFERROR((_xlfn.IFS(E307-I307&lt;=0,0,E307-I307&lt;=0,0,E307-I307&gt;=2,2,E307-I307&lt;2,E307-I307)),"")</f>
        <v/>
      </c>
      <c r="K307" s="12" cm="1">
        <f t="array" ref="K307">_xlfn.IFS(I307=0,0,I307&gt;=0,I307+J307)</f>
        <v>0</v>
      </c>
      <c r="L307" s="12" t="str">
        <f t="shared" si="58"/>
        <v/>
      </c>
      <c r="M307" s="12" cm="1">
        <f t="array" ref="M307">_xlfn.IFS(K307=0,0,K307&gt;=0,K307+L307)</f>
        <v>0</v>
      </c>
      <c r="N307" s="157" t="str">
        <f t="shared" si="50"/>
        <v/>
      </c>
      <c r="O307" s="157" t="str">
        <f t="shared" si="59"/>
        <v/>
      </c>
      <c r="P307" s="10"/>
      <c r="Q307" s="17" t="str">
        <f t="shared" si="57"/>
        <v/>
      </c>
      <c r="R307" s="12">
        <f t="shared" si="51"/>
        <v>0</v>
      </c>
      <c r="S307" s="193" t="str">
        <f t="shared" si="52"/>
        <v/>
      </c>
      <c r="U307" s="183"/>
      <c r="V307" s="183"/>
      <c r="X307" s="200"/>
      <c r="Y307" s="210"/>
      <c r="Z307" s="181" t="str">
        <f t="shared" si="53"/>
        <v/>
      </c>
      <c r="AA307" s="155" t="str">
        <f t="shared" si="54"/>
        <v/>
      </c>
      <c r="AB307" s="14"/>
      <c r="AC307" s="206"/>
      <c r="AD307" s="187"/>
      <c r="AE307" s="189"/>
      <c r="AF307" s="199" t="str">
        <f t="shared" si="55"/>
        <v/>
      </c>
      <c r="AG307" s="199" t="str">
        <f t="shared" si="56"/>
        <v/>
      </c>
      <c r="AH307" s="217"/>
    </row>
    <row r="308" spans="1:34" hidden="1" outlineLevel="1" x14ac:dyDescent="0.3">
      <c r="A308" s="19"/>
      <c r="B308" s="9"/>
      <c r="C308" s="9"/>
      <c r="D308" s="190" t="str">
        <f>IF(ISERROR(VLOOKUP(C308,KPIs!$F$91:$G$94,2,FALSE)),"",(VLOOKUP(C308,KPIs!$F$91:$G$94,2,FALSE)))</f>
        <v/>
      </c>
      <c r="E308" s="191" t="str">
        <f>IF(ISERROR(VLOOKUP(C308,KPIs!$H$91:$I$94,2,FALSE)),"",(VLOOKUP(C308,KPIs!$H$91:$I$94,2,FALSE)))</f>
        <v/>
      </c>
      <c r="F308" s="14"/>
      <c r="G308" s="10"/>
      <c r="H308" s="10"/>
      <c r="I308" s="155">
        <f t="shared" si="49"/>
        <v>0</v>
      </c>
      <c r="J308" s="12" t="str" cm="1">
        <f t="array" ref="J308">IFERROR((_xlfn.IFS(E308-I308&lt;=0,0,E308-I308&lt;=0,0,E308-I308&gt;=2,2,E308-I308&lt;2,E308-I308)),"")</f>
        <v/>
      </c>
      <c r="K308" s="12" cm="1">
        <f t="array" ref="K308">_xlfn.IFS(I308=0,0,I308&gt;=0,I308+J308)</f>
        <v>0</v>
      </c>
      <c r="L308" s="12" t="str">
        <f t="shared" si="58"/>
        <v/>
      </c>
      <c r="M308" s="12" cm="1">
        <f t="array" ref="M308">_xlfn.IFS(K308=0,0,K308&gt;=0,K308+L308)</f>
        <v>0</v>
      </c>
      <c r="N308" s="157" t="str">
        <f t="shared" si="50"/>
        <v/>
      </c>
      <c r="O308" s="157" t="str">
        <f t="shared" si="59"/>
        <v/>
      </c>
      <c r="P308" s="10"/>
      <c r="Q308" s="17" t="str">
        <f t="shared" si="57"/>
        <v/>
      </c>
      <c r="R308" s="12">
        <f t="shared" si="51"/>
        <v>0</v>
      </c>
      <c r="S308" s="193" t="str">
        <f t="shared" si="52"/>
        <v/>
      </c>
      <c r="U308" s="183"/>
      <c r="V308" s="183"/>
      <c r="X308" s="200"/>
      <c r="Y308" s="210"/>
      <c r="Z308" s="181" t="str">
        <f t="shared" si="53"/>
        <v/>
      </c>
      <c r="AA308" s="155" t="str">
        <f t="shared" si="54"/>
        <v/>
      </c>
      <c r="AB308" s="14"/>
      <c r="AC308" s="206"/>
      <c r="AD308" s="187"/>
      <c r="AE308" s="188"/>
      <c r="AF308" s="199" t="str">
        <f t="shared" si="55"/>
        <v/>
      </c>
      <c r="AG308" s="199" t="str">
        <f t="shared" si="56"/>
        <v/>
      </c>
      <c r="AH308" s="217"/>
    </row>
    <row r="309" spans="1:34" hidden="1" outlineLevel="1" x14ac:dyDescent="0.3">
      <c r="A309" s="19"/>
      <c r="B309" s="9"/>
      <c r="C309" s="9"/>
      <c r="D309" s="190" t="str">
        <f>IF(ISERROR(VLOOKUP(C309,KPIs!$F$91:$G$94,2,FALSE)),"",(VLOOKUP(C309,KPIs!$F$91:$G$94,2,FALSE)))</f>
        <v/>
      </c>
      <c r="E309" s="191" t="str">
        <f>IF(ISERROR(VLOOKUP(C309,KPIs!$H$91:$I$94,2,FALSE)),"",(VLOOKUP(C309,KPIs!$H$91:$I$94,2,FALSE)))</f>
        <v/>
      </c>
      <c r="F309" s="14"/>
      <c r="G309" s="10"/>
      <c r="H309" s="10"/>
      <c r="I309" s="155">
        <f t="shared" si="49"/>
        <v>0</v>
      </c>
      <c r="J309" s="12" t="str" cm="1">
        <f t="array" ref="J309">IFERROR((_xlfn.IFS(E309-I309&lt;=0,0,E309-I309&lt;=0,0,E309-I309&gt;=2,2,E309-I309&lt;2,E309-I309)),"")</f>
        <v/>
      </c>
      <c r="K309" s="12" cm="1">
        <f t="array" ref="K309">_xlfn.IFS(I309=0,0,I309&gt;=0,I309+J309)</f>
        <v>0</v>
      </c>
      <c r="L309" s="12" t="str">
        <f t="shared" si="58"/>
        <v/>
      </c>
      <c r="M309" s="12" cm="1">
        <f t="array" ref="M309">_xlfn.IFS(K309=0,0,K309&gt;=0,K309+L309)</f>
        <v>0</v>
      </c>
      <c r="N309" s="157" t="str">
        <f t="shared" si="50"/>
        <v/>
      </c>
      <c r="O309" s="157" t="str">
        <f t="shared" si="59"/>
        <v/>
      </c>
      <c r="P309" s="10"/>
      <c r="Q309" s="17" t="str">
        <f t="shared" si="57"/>
        <v/>
      </c>
      <c r="R309" s="12">
        <f t="shared" si="51"/>
        <v>0</v>
      </c>
      <c r="S309" s="193" t="str">
        <f t="shared" si="52"/>
        <v/>
      </c>
      <c r="U309" s="183"/>
      <c r="V309" s="183"/>
      <c r="X309" s="200"/>
      <c r="Y309" s="210"/>
      <c r="Z309" s="181" t="str">
        <f t="shared" si="53"/>
        <v/>
      </c>
      <c r="AA309" s="155" t="str">
        <f t="shared" si="54"/>
        <v/>
      </c>
      <c r="AB309" s="14"/>
      <c r="AC309" s="206"/>
      <c r="AD309" s="187"/>
      <c r="AE309" s="189"/>
      <c r="AF309" s="199" t="str">
        <f t="shared" si="55"/>
        <v/>
      </c>
      <c r="AG309" s="199" t="str">
        <f t="shared" si="56"/>
        <v/>
      </c>
      <c r="AH309" s="217"/>
    </row>
    <row r="310" spans="1:34" hidden="1" outlineLevel="1" x14ac:dyDescent="0.3">
      <c r="A310" s="19"/>
      <c r="B310" s="9"/>
      <c r="C310" s="9"/>
      <c r="D310" s="190" t="str">
        <f>IF(ISERROR(VLOOKUP(C310,KPIs!$F$91:$G$94,2,FALSE)),"",(VLOOKUP(C310,KPIs!$F$91:$G$94,2,FALSE)))</f>
        <v/>
      </c>
      <c r="E310" s="191" t="str">
        <f>IF(ISERROR(VLOOKUP(C310,KPIs!$H$91:$I$94,2,FALSE)),"",(VLOOKUP(C310,KPIs!$H$91:$I$94,2,FALSE)))</f>
        <v/>
      </c>
      <c r="F310" s="14"/>
      <c r="G310" s="10"/>
      <c r="H310" s="10"/>
      <c r="I310" s="155">
        <f t="shared" si="49"/>
        <v>0</v>
      </c>
      <c r="J310" s="12" t="str" cm="1">
        <f t="array" ref="J310">IFERROR((_xlfn.IFS(E310-I310&lt;=0,0,E310-I310&lt;=0,0,E310-I310&gt;=2,2,E310-I310&lt;2,E310-I310)),"")</f>
        <v/>
      </c>
      <c r="K310" s="12" cm="1">
        <f t="array" ref="K310">_xlfn.IFS(I310=0,0,I310&gt;=0,I310+J310)</f>
        <v>0</v>
      </c>
      <c r="L310" s="12" t="str">
        <f t="shared" si="58"/>
        <v/>
      </c>
      <c r="M310" s="12" cm="1">
        <f t="array" ref="M310">_xlfn.IFS(K310=0,0,K310&gt;=0,K310+L310)</f>
        <v>0</v>
      </c>
      <c r="N310" s="157" t="str">
        <f t="shared" si="50"/>
        <v/>
      </c>
      <c r="O310" s="157" t="str">
        <f t="shared" si="59"/>
        <v/>
      </c>
      <c r="P310" s="10"/>
      <c r="Q310" s="17" t="str">
        <f t="shared" si="57"/>
        <v/>
      </c>
      <c r="R310" s="12">
        <f t="shared" si="51"/>
        <v>0</v>
      </c>
      <c r="S310" s="193" t="str">
        <f t="shared" si="52"/>
        <v/>
      </c>
      <c r="U310" s="183"/>
      <c r="V310" s="183"/>
      <c r="X310" s="200"/>
      <c r="Y310" s="210"/>
      <c r="Z310" s="181" t="str">
        <f t="shared" si="53"/>
        <v/>
      </c>
      <c r="AA310" s="155" t="str">
        <f t="shared" si="54"/>
        <v/>
      </c>
      <c r="AB310" s="14"/>
      <c r="AC310" s="206"/>
      <c r="AD310" s="187"/>
      <c r="AE310" s="188"/>
      <c r="AF310" s="199" t="str">
        <f t="shared" si="55"/>
        <v/>
      </c>
      <c r="AG310" s="199" t="str">
        <f t="shared" si="56"/>
        <v/>
      </c>
      <c r="AH310" s="217"/>
    </row>
    <row r="311" spans="1:34" hidden="1" outlineLevel="1" x14ac:dyDescent="0.3">
      <c r="A311" s="19"/>
      <c r="B311" s="9"/>
      <c r="C311" s="9"/>
      <c r="D311" s="190" t="str">
        <f>IF(ISERROR(VLOOKUP(C311,KPIs!$F$91:$G$94,2,FALSE)),"",(VLOOKUP(C311,KPIs!$F$91:$G$94,2,FALSE)))</f>
        <v/>
      </c>
      <c r="E311" s="191" t="str">
        <f>IF(ISERROR(VLOOKUP(C311,KPIs!$H$91:$I$94,2,FALSE)),"",(VLOOKUP(C311,KPIs!$H$91:$I$94,2,FALSE)))</f>
        <v/>
      </c>
      <c r="F311" s="14"/>
      <c r="G311" s="10"/>
      <c r="H311" s="10"/>
      <c r="I311" s="155">
        <f t="shared" si="49"/>
        <v>0</v>
      </c>
      <c r="J311" s="12" t="str" cm="1">
        <f t="array" ref="J311">IFERROR((_xlfn.IFS(E311-I311&lt;=0,0,E311-I311&lt;=0,0,E311-I311&gt;=2,2,E311-I311&lt;2,E311-I311)),"")</f>
        <v/>
      </c>
      <c r="K311" s="12" cm="1">
        <f t="array" ref="K311">_xlfn.IFS(I311=0,0,I311&gt;=0,I311+J311)</f>
        <v>0</v>
      </c>
      <c r="L311" s="12" t="str">
        <f t="shared" si="58"/>
        <v/>
      </c>
      <c r="M311" s="12" cm="1">
        <f t="array" ref="M311">_xlfn.IFS(K311=0,0,K311&gt;=0,K311+L311)</f>
        <v>0</v>
      </c>
      <c r="N311" s="157" t="str">
        <f t="shared" si="50"/>
        <v/>
      </c>
      <c r="O311" s="157" t="str">
        <f t="shared" si="59"/>
        <v/>
      </c>
      <c r="P311" s="10"/>
      <c r="Q311" s="17" t="str">
        <f t="shared" si="57"/>
        <v/>
      </c>
      <c r="R311" s="12">
        <f t="shared" si="51"/>
        <v>0</v>
      </c>
      <c r="S311" s="193" t="str">
        <f t="shared" si="52"/>
        <v/>
      </c>
      <c r="U311" s="183"/>
      <c r="V311" s="183"/>
      <c r="X311" s="200"/>
      <c r="Y311" s="210"/>
      <c r="Z311" s="181" t="str">
        <f t="shared" si="53"/>
        <v/>
      </c>
      <c r="AA311" s="155" t="str">
        <f t="shared" si="54"/>
        <v/>
      </c>
      <c r="AB311" s="14"/>
      <c r="AC311" s="206"/>
      <c r="AD311" s="187"/>
      <c r="AE311" s="189"/>
      <c r="AF311" s="199" t="str">
        <f t="shared" si="55"/>
        <v/>
      </c>
      <c r="AG311" s="199" t="str">
        <f t="shared" si="56"/>
        <v/>
      </c>
      <c r="AH311" s="217"/>
    </row>
    <row r="312" spans="1:34" hidden="1" outlineLevel="1" x14ac:dyDescent="0.3">
      <c r="A312" s="19"/>
      <c r="B312" s="9"/>
      <c r="C312" s="9"/>
      <c r="D312" s="190" t="str">
        <f>IF(ISERROR(VLOOKUP(C312,KPIs!$F$91:$G$94,2,FALSE)),"",(VLOOKUP(C312,KPIs!$F$91:$G$94,2,FALSE)))</f>
        <v/>
      </c>
      <c r="E312" s="191" t="str">
        <f>IF(ISERROR(VLOOKUP(C312,KPIs!$H$91:$I$94,2,FALSE)),"",(VLOOKUP(C312,KPIs!$H$91:$I$94,2,FALSE)))</f>
        <v/>
      </c>
      <c r="F312" s="14"/>
      <c r="G312" s="10"/>
      <c r="H312" s="10"/>
      <c r="I312" s="155">
        <f t="shared" si="49"/>
        <v>0</v>
      </c>
      <c r="J312" s="12" t="str" cm="1">
        <f t="array" ref="J312">IFERROR((_xlfn.IFS(E312-I312&lt;=0,0,E312-I312&lt;=0,0,E312-I312&gt;=2,2,E312-I312&lt;2,E312-I312)),"")</f>
        <v/>
      </c>
      <c r="K312" s="12" cm="1">
        <f t="array" ref="K312">_xlfn.IFS(I312=0,0,I312&gt;=0,I312+J312)</f>
        <v>0</v>
      </c>
      <c r="L312" s="12" t="str">
        <f t="shared" si="58"/>
        <v/>
      </c>
      <c r="M312" s="12" cm="1">
        <f t="array" ref="M312">_xlfn.IFS(K312=0,0,K312&gt;=0,K312+L312)</f>
        <v>0</v>
      </c>
      <c r="N312" s="157" t="str">
        <f t="shared" si="50"/>
        <v/>
      </c>
      <c r="O312" s="157" t="str">
        <f t="shared" si="59"/>
        <v/>
      </c>
      <c r="P312" s="10"/>
      <c r="Q312" s="17" t="str">
        <f t="shared" si="57"/>
        <v/>
      </c>
      <c r="R312" s="12">
        <f t="shared" si="51"/>
        <v>0</v>
      </c>
      <c r="S312" s="193" t="str">
        <f t="shared" si="52"/>
        <v/>
      </c>
      <c r="U312" s="183"/>
      <c r="V312" s="183"/>
      <c r="X312" s="200"/>
      <c r="Y312" s="210"/>
      <c r="Z312" s="181" t="str">
        <f t="shared" si="53"/>
        <v/>
      </c>
      <c r="AA312" s="155" t="str">
        <f t="shared" si="54"/>
        <v/>
      </c>
      <c r="AB312" s="14"/>
      <c r="AC312" s="206"/>
      <c r="AD312" s="187"/>
      <c r="AE312" s="188"/>
      <c r="AF312" s="199" t="str">
        <f t="shared" si="55"/>
        <v/>
      </c>
      <c r="AG312" s="199" t="str">
        <f t="shared" si="56"/>
        <v/>
      </c>
      <c r="AH312" s="217"/>
    </row>
    <row r="313" spans="1:34" hidden="1" outlineLevel="1" x14ac:dyDescent="0.3">
      <c r="A313" s="19"/>
      <c r="B313" s="9"/>
      <c r="C313" s="9"/>
      <c r="D313" s="190" t="str">
        <f>IF(ISERROR(VLOOKUP(C313,KPIs!$F$91:$G$94,2,FALSE)),"",(VLOOKUP(C313,KPIs!$F$91:$G$94,2,FALSE)))</f>
        <v/>
      </c>
      <c r="E313" s="191" t="str">
        <f>IF(ISERROR(VLOOKUP(C313,KPIs!$H$91:$I$94,2,FALSE)),"",(VLOOKUP(C313,KPIs!$H$91:$I$94,2,FALSE)))</f>
        <v/>
      </c>
      <c r="F313" s="14"/>
      <c r="G313" s="10"/>
      <c r="H313" s="10"/>
      <c r="I313" s="155">
        <f t="shared" si="49"/>
        <v>0</v>
      </c>
      <c r="J313" s="12" t="str" cm="1">
        <f t="array" ref="J313">IFERROR((_xlfn.IFS(E313-I313&lt;=0,0,E313-I313&lt;=0,0,E313-I313&gt;=2,2,E313-I313&lt;2,E313-I313)),"")</f>
        <v/>
      </c>
      <c r="K313" s="12" cm="1">
        <f t="array" ref="K313">_xlfn.IFS(I313=0,0,I313&gt;=0,I313+J313)</f>
        <v>0</v>
      </c>
      <c r="L313" s="12" t="str">
        <f t="shared" si="58"/>
        <v/>
      </c>
      <c r="M313" s="12" cm="1">
        <f t="array" ref="M313">_xlfn.IFS(K313=0,0,K313&gt;=0,K313+L313)</f>
        <v>0</v>
      </c>
      <c r="N313" s="157" t="str">
        <f t="shared" si="50"/>
        <v/>
      </c>
      <c r="O313" s="157" t="str">
        <f t="shared" si="59"/>
        <v/>
      </c>
      <c r="P313" s="10"/>
      <c r="Q313" s="17" t="str">
        <f t="shared" si="57"/>
        <v/>
      </c>
      <c r="R313" s="12">
        <f t="shared" si="51"/>
        <v>0</v>
      </c>
      <c r="S313" s="193" t="str">
        <f t="shared" si="52"/>
        <v/>
      </c>
      <c r="U313" s="183"/>
      <c r="V313" s="183"/>
      <c r="X313" s="200"/>
      <c r="Y313" s="210"/>
      <c r="Z313" s="181" t="str">
        <f t="shared" si="53"/>
        <v/>
      </c>
      <c r="AA313" s="155" t="str">
        <f t="shared" si="54"/>
        <v/>
      </c>
      <c r="AB313" s="14"/>
      <c r="AC313" s="206"/>
      <c r="AD313" s="187"/>
      <c r="AE313" s="189"/>
      <c r="AF313" s="199" t="str">
        <f t="shared" si="55"/>
        <v/>
      </c>
      <c r="AG313" s="199" t="str">
        <f t="shared" si="56"/>
        <v/>
      </c>
      <c r="AH313" s="217"/>
    </row>
    <row r="314" spans="1:34" hidden="1" outlineLevel="1" x14ac:dyDescent="0.3">
      <c r="A314" s="19"/>
      <c r="B314" s="9"/>
      <c r="C314" s="9"/>
      <c r="D314" s="190" t="str">
        <f>IF(ISERROR(VLOOKUP(C314,KPIs!$F$91:$G$94,2,FALSE)),"",(VLOOKUP(C314,KPIs!$F$91:$G$94,2,FALSE)))</f>
        <v/>
      </c>
      <c r="E314" s="191" t="str">
        <f>IF(ISERROR(VLOOKUP(C314,KPIs!$H$91:$I$94,2,FALSE)),"",(VLOOKUP(C314,KPIs!$H$91:$I$94,2,FALSE)))</f>
        <v/>
      </c>
      <c r="F314" s="14"/>
      <c r="G314" s="10"/>
      <c r="H314" s="10"/>
      <c r="I314" s="155">
        <f t="shared" si="49"/>
        <v>0</v>
      </c>
      <c r="J314" s="12" t="str" cm="1">
        <f t="array" ref="J314">IFERROR((_xlfn.IFS(E314-I314&lt;=0,0,E314-I314&lt;=0,0,E314-I314&gt;=2,2,E314-I314&lt;2,E314-I314)),"")</f>
        <v/>
      </c>
      <c r="K314" s="12" cm="1">
        <f t="array" ref="K314">_xlfn.IFS(I314=0,0,I314&gt;=0,I314+J314)</f>
        <v>0</v>
      </c>
      <c r="L314" s="12" t="str">
        <f t="shared" si="58"/>
        <v/>
      </c>
      <c r="M314" s="12" cm="1">
        <f t="array" ref="M314">_xlfn.IFS(K314=0,0,K314&gt;=0,K314+L314)</f>
        <v>0</v>
      </c>
      <c r="N314" s="157" t="str">
        <f t="shared" si="50"/>
        <v/>
      </c>
      <c r="O314" s="157" t="str">
        <f t="shared" si="59"/>
        <v/>
      </c>
      <c r="P314" s="10"/>
      <c r="Q314" s="17" t="str">
        <f t="shared" si="57"/>
        <v/>
      </c>
      <c r="R314" s="12">
        <f t="shared" si="51"/>
        <v>0</v>
      </c>
      <c r="S314" s="193" t="str">
        <f t="shared" si="52"/>
        <v/>
      </c>
      <c r="U314" s="183"/>
      <c r="V314" s="183"/>
      <c r="X314" s="200"/>
      <c r="Y314" s="210"/>
      <c r="Z314" s="181" t="str">
        <f t="shared" si="53"/>
        <v/>
      </c>
      <c r="AA314" s="155" t="str">
        <f t="shared" si="54"/>
        <v/>
      </c>
      <c r="AB314" s="14"/>
      <c r="AC314" s="206"/>
      <c r="AD314" s="187"/>
      <c r="AE314" s="188"/>
      <c r="AF314" s="199" t="str">
        <f t="shared" si="55"/>
        <v/>
      </c>
      <c r="AG314" s="199" t="str">
        <f t="shared" si="56"/>
        <v/>
      </c>
      <c r="AH314" s="217"/>
    </row>
    <row r="315" spans="1:34" hidden="1" outlineLevel="1" x14ac:dyDescent="0.3">
      <c r="A315" s="19"/>
      <c r="B315" s="9"/>
      <c r="C315" s="9"/>
      <c r="D315" s="190" t="str">
        <f>IF(ISERROR(VLOOKUP(C315,KPIs!$F$91:$G$94,2,FALSE)),"",(VLOOKUP(C315,KPIs!$F$91:$G$94,2,FALSE)))</f>
        <v/>
      </c>
      <c r="E315" s="191" t="str">
        <f>IF(ISERROR(VLOOKUP(C315,KPIs!$H$91:$I$94,2,FALSE)),"",(VLOOKUP(C315,KPIs!$H$91:$I$94,2,FALSE)))</f>
        <v/>
      </c>
      <c r="F315" s="14"/>
      <c r="G315" s="10"/>
      <c r="H315" s="10"/>
      <c r="I315" s="155">
        <f t="shared" si="49"/>
        <v>0</v>
      </c>
      <c r="J315" s="12" t="str" cm="1">
        <f t="array" ref="J315">IFERROR((_xlfn.IFS(E315-I315&lt;=0,0,E315-I315&lt;=0,0,E315-I315&gt;=2,2,E315-I315&lt;2,E315-I315)),"")</f>
        <v/>
      </c>
      <c r="K315" s="12" cm="1">
        <f t="array" ref="K315">_xlfn.IFS(I315=0,0,I315&gt;=0,I315+J315)</f>
        <v>0</v>
      </c>
      <c r="L315" s="12" t="str">
        <f t="shared" si="58"/>
        <v/>
      </c>
      <c r="M315" s="12" cm="1">
        <f t="array" ref="M315">_xlfn.IFS(K315=0,0,K315&gt;=0,K315+L315)</f>
        <v>0</v>
      </c>
      <c r="N315" s="157" t="str">
        <f t="shared" si="50"/>
        <v/>
      </c>
      <c r="O315" s="157" t="str">
        <f t="shared" si="59"/>
        <v/>
      </c>
      <c r="P315" s="10"/>
      <c r="Q315" s="17" t="str">
        <f t="shared" si="57"/>
        <v/>
      </c>
      <c r="R315" s="12">
        <f t="shared" si="51"/>
        <v>0</v>
      </c>
      <c r="S315" s="193" t="str">
        <f t="shared" si="52"/>
        <v/>
      </c>
      <c r="U315" s="183"/>
      <c r="V315" s="183"/>
      <c r="X315" s="200"/>
      <c r="Y315" s="210"/>
      <c r="Z315" s="181" t="str">
        <f t="shared" si="53"/>
        <v/>
      </c>
      <c r="AA315" s="155" t="str">
        <f t="shared" si="54"/>
        <v/>
      </c>
      <c r="AB315" s="14"/>
      <c r="AC315" s="206"/>
      <c r="AD315" s="187"/>
      <c r="AE315" s="189"/>
      <c r="AF315" s="199" t="str">
        <f t="shared" si="55"/>
        <v/>
      </c>
      <c r="AG315" s="199" t="str">
        <f t="shared" si="56"/>
        <v/>
      </c>
      <c r="AH315" s="217"/>
    </row>
    <row r="316" spans="1:34" hidden="1" outlineLevel="1" x14ac:dyDescent="0.3">
      <c r="A316" s="19"/>
      <c r="B316" s="9"/>
      <c r="C316" s="9"/>
      <c r="D316" s="190" t="str">
        <f>IF(ISERROR(VLOOKUP(C316,KPIs!$F$91:$G$94,2,FALSE)),"",(VLOOKUP(C316,KPIs!$F$91:$G$94,2,FALSE)))</f>
        <v/>
      </c>
      <c r="E316" s="191" t="str">
        <f>IF(ISERROR(VLOOKUP(C316,KPIs!$H$91:$I$94,2,FALSE)),"",(VLOOKUP(C316,KPIs!$H$91:$I$94,2,FALSE)))</f>
        <v/>
      </c>
      <c r="F316" s="14"/>
      <c r="G316" s="10"/>
      <c r="H316" s="10"/>
      <c r="I316" s="155">
        <f t="shared" si="49"/>
        <v>0</v>
      </c>
      <c r="J316" s="12" t="str" cm="1">
        <f t="array" ref="J316">IFERROR((_xlfn.IFS(E316-I316&lt;=0,0,E316-I316&lt;=0,0,E316-I316&gt;=2,2,E316-I316&lt;2,E316-I316)),"")</f>
        <v/>
      </c>
      <c r="K316" s="12" cm="1">
        <f t="array" ref="K316">_xlfn.IFS(I316=0,0,I316&gt;=0,I316+J316)</f>
        <v>0</v>
      </c>
      <c r="L316" s="12" t="str">
        <f t="shared" si="58"/>
        <v/>
      </c>
      <c r="M316" s="12" cm="1">
        <f t="array" ref="M316">_xlfn.IFS(K316=0,0,K316&gt;=0,K316+L316)</f>
        <v>0</v>
      </c>
      <c r="N316" s="157" t="str">
        <f t="shared" si="50"/>
        <v/>
      </c>
      <c r="O316" s="157" t="str">
        <f t="shared" si="59"/>
        <v/>
      </c>
      <c r="P316" s="10"/>
      <c r="Q316" s="17" t="str">
        <f t="shared" si="57"/>
        <v/>
      </c>
      <c r="R316" s="12">
        <f t="shared" si="51"/>
        <v>0</v>
      </c>
      <c r="S316" s="193" t="str">
        <f t="shared" si="52"/>
        <v/>
      </c>
      <c r="U316" s="183"/>
      <c r="V316" s="183"/>
      <c r="X316" s="200"/>
      <c r="Y316" s="210"/>
      <c r="Z316" s="181" t="str">
        <f t="shared" si="53"/>
        <v/>
      </c>
      <c r="AA316" s="155" t="str">
        <f t="shared" si="54"/>
        <v/>
      </c>
      <c r="AB316" s="14"/>
      <c r="AC316" s="206"/>
      <c r="AD316" s="187"/>
      <c r="AE316" s="188"/>
      <c r="AF316" s="199" t="str">
        <f t="shared" si="55"/>
        <v/>
      </c>
      <c r="AG316" s="199" t="str">
        <f t="shared" si="56"/>
        <v/>
      </c>
      <c r="AH316" s="217"/>
    </row>
    <row r="317" spans="1:34" hidden="1" outlineLevel="1" x14ac:dyDescent="0.3">
      <c r="A317" s="19"/>
      <c r="B317" s="9"/>
      <c r="C317" s="9"/>
      <c r="D317" s="190" t="str">
        <f>IF(ISERROR(VLOOKUP(C317,KPIs!$F$91:$G$94,2,FALSE)),"",(VLOOKUP(C317,KPIs!$F$91:$G$94,2,FALSE)))</f>
        <v/>
      </c>
      <c r="E317" s="191" t="str">
        <f>IF(ISERROR(VLOOKUP(C317,KPIs!$H$91:$I$94,2,FALSE)),"",(VLOOKUP(C317,KPIs!$H$91:$I$94,2,FALSE)))</f>
        <v/>
      </c>
      <c r="F317" s="14"/>
      <c r="G317" s="10"/>
      <c r="H317" s="10"/>
      <c r="I317" s="155">
        <f t="shared" si="49"/>
        <v>0</v>
      </c>
      <c r="J317" s="12" t="str" cm="1">
        <f t="array" ref="J317">IFERROR((_xlfn.IFS(E317-I317&lt;=0,0,E317-I317&lt;=0,0,E317-I317&gt;=2,2,E317-I317&lt;2,E317-I317)),"")</f>
        <v/>
      </c>
      <c r="K317" s="12" cm="1">
        <f t="array" ref="K317">_xlfn.IFS(I317=0,0,I317&gt;=0,I317+J317)</f>
        <v>0</v>
      </c>
      <c r="L317" s="12" t="str">
        <f t="shared" si="58"/>
        <v/>
      </c>
      <c r="M317" s="12" cm="1">
        <f t="array" ref="M317">_xlfn.IFS(K317=0,0,K317&gt;=0,K317+L317)</f>
        <v>0</v>
      </c>
      <c r="N317" s="157" t="str">
        <f t="shared" si="50"/>
        <v/>
      </c>
      <c r="O317" s="157" t="str">
        <f t="shared" si="59"/>
        <v/>
      </c>
      <c r="P317" s="10"/>
      <c r="Q317" s="17" t="str">
        <f t="shared" si="57"/>
        <v/>
      </c>
      <c r="R317" s="12">
        <f t="shared" si="51"/>
        <v>0</v>
      </c>
      <c r="S317" s="193" t="str">
        <f t="shared" si="52"/>
        <v/>
      </c>
      <c r="U317" s="183"/>
      <c r="V317" s="183"/>
      <c r="X317" s="200"/>
      <c r="Y317" s="210"/>
      <c r="Z317" s="181" t="str">
        <f t="shared" si="53"/>
        <v/>
      </c>
      <c r="AA317" s="155" t="str">
        <f t="shared" si="54"/>
        <v/>
      </c>
      <c r="AB317" s="14"/>
      <c r="AC317" s="206"/>
      <c r="AD317" s="187"/>
      <c r="AE317" s="189"/>
      <c r="AF317" s="199" t="str">
        <f t="shared" si="55"/>
        <v/>
      </c>
      <c r="AG317" s="199" t="str">
        <f t="shared" si="56"/>
        <v/>
      </c>
      <c r="AH317" s="217"/>
    </row>
    <row r="318" spans="1:34" hidden="1" outlineLevel="1" x14ac:dyDescent="0.3">
      <c r="A318" s="19"/>
      <c r="B318" s="9"/>
      <c r="C318" s="9"/>
      <c r="D318" s="190" t="str">
        <f>IF(ISERROR(VLOOKUP(C318,KPIs!$F$91:$G$94,2,FALSE)),"",(VLOOKUP(C318,KPIs!$F$91:$G$94,2,FALSE)))</f>
        <v/>
      </c>
      <c r="E318" s="191" t="str">
        <f>IF(ISERROR(VLOOKUP(C318,KPIs!$H$91:$I$94,2,FALSE)),"",(VLOOKUP(C318,KPIs!$H$91:$I$94,2,FALSE)))</f>
        <v/>
      </c>
      <c r="F318" s="14"/>
      <c r="G318" s="10"/>
      <c r="H318" s="10"/>
      <c r="I318" s="155">
        <f t="shared" si="49"/>
        <v>0</v>
      </c>
      <c r="J318" s="12" t="str" cm="1">
        <f t="array" ref="J318">IFERROR((_xlfn.IFS(E318-I318&lt;=0,0,E318-I318&lt;=0,0,E318-I318&gt;=2,2,E318-I318&lt;2,E318-I318)),"")</f>
        <v/>
      </c>
      <c r="K318" s="12" cm="1">
        <f t="array" ref="K318">_xlfn.IFS(I318=0,0,I318&gt;=0,I318+J318)</f>
        <v>0</v>
      </c>
      <c r="L318" s="12" t="str">
        <f t="shared" si="58"/>
        <v/>
      </c>
      <c r="M318" s="12" cm="1">
        <f t="array" ref="M318">_xlfn.IFS(K318=0,0,K318&gt;=0,K318+L318)</f>
        <v>0</v>
      </c>
      <c r="N318" s="157" t="str">
        <f t="shared" si="50"/>
        <v/>
      </c>
      <c r="O318" s="157" t="str">
        <f t="shared" si="59"/>
        <v/>
      </c>
      <c r="P318" s="10"/>
      <c r="Q318" s="17" t="str">
        <f t="shared" si="57"/>
        <v/>
      </c>
      <c r="R318" s="12">
        <f t="shared" si="51"/>
        <v>0</v>
      </c>
      <c r="S318" s="193" t="str">
        <f t="shared" si="52"/>
        <v/>
      </c>
      <c r="U318" s="183"/>
      <c r="V318" s="183"/>
      <c r="X318" s="200"/>
      <c r="Y318" s="210"/>
      <c r="Z318" s="181" t="str">
        <f t="shared" si="53"/>
        <v/>
      </c>
      <c r="AA318" s="155" t="str">
        <f t="shared" si="54"/>
        <v/>
      </c>
      <c r="AB318" s="14"/>
      <c r="AC318" s="206"/>
      <c r="AD318" s="187"/>
      <c r="AE318" s="188"/>
      <c r="AF318" s="199" t="str">
        <f t="shared" si="55"/>
        <v/>
      </c>
      <c r="AG318" s="199" t="str">
        <f t="shared" si="56"/>
        <v/>
      </c>
      <c r="AH318" s="217"/>
    </row>
    <row r="319" spans="1:34" hidden="1" outlineLevel="1" x14ac:dyDescent="0.3">
      <c r="A319" s="19"/>
      <c r="B319" s="9"/>
      <c r="C319" s="9"/>
      <c r="D319" s="190" t="str">
        <f>IF(ISERROR(VLOOKUP(C319,KPIs!$F$91:$G$94,2,FALSE)),"",(VLOOKUP(C319,KPIs!$F$91:$G$94,2,FALSE)))</f>
        <v/>
      </c>
      <c r="E319" s="191" t="str">
        <f>IF(ISERROR(VLOOKUP(C319,KPIs!$H$91:$I$94,2,FALSE)),"",(VLOOKUP(C319,KPIs!$H$91:$I$94,2,FALSE)))</f>
        <v/>
      </c>
      <c r="F319" s="14"/>
      <c r="G319" s="10"/>
      <c r="H319" s="10"/>
      <c r="I319" s="155">
        <f t="shared" si="49"/>
        <v>0</v>
      </c>
      <c r="J319" s="12" t="str" cm="1">
        <f t="array" ref="J319">IFERROR((_xlfn.IFS(E319-I319&lt;=0,0,E319-I319&lt;=0,0,E319-I319&gt;=2,2,E319-I319&lt;2,E319-I319)),"")</f>
        <v/>
      </c>
      <c r="K319" s="12" cm="1">
        <f t="array" ref="K319">_xlfn.IFS(I319=0,0,I319&gt;=0,I319+J319)</f>
        <v>0</v>
      </c>
      <c r="L319" s="12" t="str">
        <f t="shared" si="58"/>
        <v/>
      </c>
      <c r="M319" s="12" cm="1">
        <f t="array" ref="M319">_xlfn.IFS(K319=0,0,K319&gt;=0,K319+L319)</f>
        <v>0</v>
      </c>
      <c r="N319" s="157" t="str">
        <f t="shared" si="50"/>
        <v/>
      </c>
      <c r="O319" s="157" t="str">
        <f t="shared" si="59"/>
        <v/>
      </c>
      <c r="P319" s="10"/>
      <c r="Q319" s="17" t="str">
        <f t="shared" si="57"/>
        <v/>
      </c>
      <c r="R319" s="12">
        <f t="shared" si="51"/>
        <v>0</v>
      </c>
      <c r="S319" s="193" t="str">
        <f t="shared" si="52"/>
        <v/>
      </c>
      <c r="U319" s="183"/>
      <c r="V319" s="183"/>
      <c r="X319" s="200"/>
      <c r="Y319" s="210"/>
      <c r="Z319" s="181" t="str">
        <f t="shared" si="53"/>
        <v/>
      </c>
      <c r="AA319" s="155" t="str">
        <f t="shared" si="54"/>
        <v/>
      </c>
      <c r="AB319" s="14"/>
      <c r="AC319" s="206"/>
      <c r="AD319" s="187"/>
      <c r="AE319" s="189"/>
      <c r="AF319" s="199" t="str">
        <f t="shared" si="55"/>
        <v/>
      </c>
      <c r="AG319" s="199" t="str">
        <f t="shared" si="56"/>
        <v/>
      </c>
      <c r="AH319" s="217"/>
    </row>
    <row r="320" spans="1:34" hidden="1" outlineLevel="1" x14ac:dyDescent="0.3">
      <c r="A320" s="19"/>
      <c r="B320" s="9"/>
      <c r="C320" s="9"/>
      <c r="D320" s="190" t="str">
        <f>IF(ISERROR(VLOOKUP(C320,KPIs!$F$91:$G$94,2,FALSE)),"",(VLOOKUP(C320,KPIs!$F$91:$G$94,2,FALSE)))</f>
        <v/>
      </c>
      <c r="E320" s="191" t="str">
        <f>IF(ISERROR(VLOOKUP(C320,KPIs!$H$91:$I$94,2,FALSE)),"",(VLOOKUP(C320,KPIs!$H$91:$I$94,2,FALSE)))</f>
        <v/>
      </c>
      <c r="F320" s="14"/>
      <c r="G320" s="10"/>
      <c r="H320" s="10"/>
      <c r="I320" s="155">
        <f t="shared" si="49"/>
        <v>0</v>
      </c>
      <c r="J320" s="12" t="str" cm="1">
        <f t="array" ref="J320">IFERROR((_xlfn.IFS(E320-I320&lt;=0,0,E320-I320&lt;=0,0,E320-I320&gt;=2,2,E320-I320&lt;2,E320-I320)),"")</f>
        <v/>
      </c>
      <c r="K320" s="12" cm="1">
        <f t="array" ref="K320">_xlfn.IFS(I320=0,0,I320&gt;=0,I320+J320)</f>
        <v>0</v>
      </c>
      <c r="L320" s="12" t="str">
        <f t="shared" si="58"/>
        <v/>
      </c>
      <c r="M320" s="12" cm="1">
        <f t="array" ref="M320">_xlfn.IFS(K320=0,0,K320&gt;=0,K320+L320)</f>
        <v>0</v>
      </c>
      <c r="N320" s="157" t="str">
        <f t="shared" si="50"/>
        <v/>
      </c>
      <c r="O320" s="157" t="str">
        <f t="shared" si="59"/>
        <v/>
      </c>
      <c r="P320" s="10"/>
      <c r="Q320" s="17" t="str">
        <f t="shared" si="57"/>
        <v/>
      </c>
      <c r="R320" s="12">
        <f t="shared" si="51"/>
        <v>0</v>
      </c>
      <c r="S320" s="193" t="str">
        <f t="shared" si="52"/>
        <v/>
      </c>
      <c r="U320" s="183"/>
      <c r="V320" s="183"/>
      <c r="X320" s="200"/>
      <c r="Y320" s="210"/>
      <c r="Z320" s="181" t="str">
        <f t="shared" si="53"/>
        <v/>
      </c>
      <c r="AA320" s="155" t="str">
        <f t="shared" si="54"/>
        <v/>
      </c>
      <c r="AB320" s="14"/>
      <c r="AC320" s="206"/>
      <c r="AD320" s="187"/>
      <c r="AE320" s="188"/>
      <c r="AF320" s="199" t="str">
        <f t="shared" si="55"/>
        <v/>
      </c>
      <c r="AG320" s="199" t="str">
        <f t="shared" si="56"/>
        <v/>
      </c>
      <c r="AH320" s="217"/>
    </row>
    <row r="321" spans="1:34" hidden="1" outlineLevel="1" x14ac:dyDescent="0.3">
      <c r="A321" s="19"/>
      <c r="B321" s="9"/>
      <c r="C321" s="9"/>
      <c r="D321" s="190" t="str">
        <f>IF(ISERROR(VLOOKUP(C321,KPIs!$F$91:$G$94,2,FALSE)),"",(VLOOKUP(C321,KPIs!$F$91:$G$94,2,FALSE)))</f>
        <v/>
      </c>
      <c r="E321" s="191" t="str">
        <f>IF(ISERROR(VLOOKUP(C321,KPIs!$H$91:$I$94,2,FALSE)),"",(VLOOKUP(C321,KPIs!$H$91:$I$94,2,FALSE)))</f>
        <v/>
      </c>
      <c r="F321" s="14"/>
      <c r="G321" s="10"/>
      <c r="H321" s="10"/>
      <c r="I321" s="155">
        <f t="shared" si="49"/>
        <v>0</v>
      </c>
      <c r="J321" s="12" t="str" cm="1">
        <f t="array" ref="J321">IFERROR((_xlfn.IFS(E321-I321&lt;=0,0,E321-I321&lt;=0,0,E321-I321&gt;=2,2,E321-I321&lt;2,E321-I321)),"")</f>
        <v/>
      </c>
      <c r="K321" s="12" cm="1">
        <f t="array" ref="K321">_xlfn.IFS(I321=0,0,I321&gt;=0,I321+J321)</f>
        <v>0</v>
      </c>
      <c r="L321" s="12" t="str">
        <f t="shared" si="58"/>
        <v/>
      </c>
      <c r="M321" s="12" cm="1">
        <f t="array" ref="M321">_xlfn.IFS(K321=0,0,K321&gt;=0,K321+L321)</f>
        <v>0</v>
      </c>
      <c r="N321" s="157" t="str">
        <f t="shared" si="50"/>
        <v/>
      </c>
      <c r="O321" s="157" t="str">
        <f t="shared" si="59"/>
        <v/>
      </c>
      <c r="P321" s="10"/>
      <c r="Q321" s="17" t="str">
        <f t="shared" si="57"/>
        <v/>
      </c>
      <c r="R321" s="12">
        <f t="shared" si="51"/>
        <v>0</v>
      </c>
      <c r="S321" s="193" t="str">
        <f t="shared" si="52"/>
        <v/>
      </c>
      <c r="U321" s="183"/>
      <c r="V321" s="183"/>
      <c r="X321" s="200"/>
      <c r="Y321" s="210"/>
      <c r="Z321" s="181" t="str">
        <f t="shared" si="53"/>
        <v/>
      </c>
      <c r="AA321" s="155" t="str">
        <f t="shared" si="54"/>
        <v/>
      </c>
      <c r="AB321" s="14"/>
      <c r="AC321" s="206"/>
      <c r="AD321" s="187"/>
      <c r="AE321" s="189"/>
      <c r="AF321" s="199" t="str">
        <f t="shared" si="55"/>
        <v/>
      </c>
      <c r="AG321" s="199" t="str">
        <f t="shared" si="56"/>
        <v/>
      </c>
      <c r="AH321" s="217"/>
    </row>
    <row r="322" spans="1:34" hidden="1" outlineLevel="1" x14ac:dyDescent="0.3">
      <c r="A322" s="19"/>
      <c r="B322" s="9"/>
      <c r="C322" s="9"/>
      <c r="D322" s="190" t="str">
        <f>IF(ISERROR(VLOOKUP(C322,KPIs!$F$91:$G$94,2,FALSE)),"",(VLOOKUP(C322,KPIs!$F$91:$G$94,2,FALSE)))</f>
        <v/>
      </c>
      <c r="E322" s="191" t="str">
        <f>IF(ISERROR(VLOOKUP(C322,KPIs!$H$91:$I$94,2,FALSE)),"",(VLOOKUP(C322,KPIs!$H$91:$I$94,2,FALSE)))</f>
        <v/>
      </c>
      <c r="F322" s="14"/>
      <c r="G322" s="10"/>
      <c r="H322" s="10"/>
      <c r="I322" s="155">
        <f t="shared" si="49"/>
        <v>0</v>
      </c>
      <c r="J322" s="12" t="str" cm="1">
        <f t="array" ref="J322">IFERROR((_xlfn.IFS(E322-I322&lt;=0,0,E322-I322&lt;=0,0,E322-I322&gt;=2,2,E322-I322&lt;2,E322-I322)),"")</f>
        <v/>
      </c>
      <c r="K322" s="12" cm="1">
        <f t="array" ref="K322">_xlfn.IFS(I322=0,0,I322&gt;=0,I322+J322)</f>
        <v>0</v>
      </c>
      <c r="L322" s="12" t="str">
        <f t="shared" si="58"/>
        <v/>
      </c>
      <c r="M322" s="12" cm="1">
        <f t="array" ref="M322">_xlfn.IFS(K322=0,0,K322&gt;=0,K322+L322)</f>
        <v>0</v>
      </c>
      <c r="N322" s="157" t="str">
        <f t="shared" si="50"/>
        <v/>
      </c>
      <c r="O322" s="157" t="str">
        <f t="shared" si="59"/>
        <v/>
      </c>
      <c r="P322" s="10"/>
      <c r="Q322" s="17" t="str">
        <f t="shared" si="57"/>
        <v/>
      </c>
      <c r="R322" s="12">
        <f t="shared" si="51"/>
        <v>0</v>
      </c>
      <c r="S322" s="193" t="str">
        <f t="shared" si="52"/>
        <v/>
      </c>
      <c r="U322" s="183"/>
      <c r="V322" s="183"/>
      <c r="X322" s="200"/>
      <c r="Y322" s="210"/>
      <c r="Z322" s="181" t="str">
        <f t="shared" si="53"/>
        <v/>
      </c>
      <c r="AA322" s="155" t="str">
        <f t="shared" si="54"/>
        <v/>
      </c>
      <c r="AB322" s="14"/>
      <c r="AC322" s="206"/>
      <c r="AD322" s="187"/>
      <c r="AE322" s="188"/>
      <c r="AF322" s="199" t="str">
        <f t="shared" si="55"/>
        <v/>
      </c>
      <c r="AG322" s="199" t="str">
        <f t="shared" si="56"/>
        <v/>
      </c>
      <c r="AH322" s="217"/>
    </row>
    <row r="323" spans="1:34" hidden="1" outlineLevel="1" x14ac:dyDescent="0.3">
      <c r="A323" s="19"/>
      <c r="B323" s="9"/>
      <c r="C323" s="9"/>
      <c r="D323" s="190" t="str">
        <f>IF(ISERROR(VLOOKUP(C323,KPIs!$F$91:$G$94,2,FALSE)),"",(VLOOKUP(C323,KPIs!$F$91:$G$94,2,FALSE)))</f>
        <v/>
      </c>
      <c r="E323" s="191" t="str">
        <f>IF(ISERROR(VLOOKUP(C323,KPIs!$H$91:$I$94,2,FALSE)),"",(VLOOKUP(C323,KPIs!$H$91:$I$94,2,FALSE)))</f>
        <v/>
      </c>
      <c r="F323" s="14"/>
      <c r="G323" s="10"/>
      <c r="H323" s="10"/>
      <c r="I323" s="155">
        <f t="shared" si="49"/>
        <v>0</v>
      </c>
      <c r="J323" s="12" t="str" cm="1">
        <f t="array" ref="J323">IFERROR((_xlfn.IFS(E323-I323&lt;=0,0,E323-I323&lt;=0,0,E323-I323&gt;=2,2,E323-I323&lt;2,E323-I323)),"")</f>
        <v/>
      </c>
      <c r="K323" s="12" cm="1">
        <f t="array" ref="K323">_xlfn.IFS(I323=0,0,I323&gt;=0,I323+J323)</f>
        <v>0</v>
      </c>
      <c r="L323" s="12" t="str">
        <f t="shared" si="58"/>
        <v/>
      </c>
      <c r="M323" s="12" cm="1">
        <f t="array" ref="M323">_xlfn.IFS(K323=0,0,K323&gt;=0,K323+L323)</f>
        <v>0</v>
      </c>
      <c r="N323" s="157" t="str">
        <f t="shared" si="50"/>
        <v/>
      </c>
      <c r="O323" s="157" t="str">
        <f t="shared" si="59"/>
        <v/>
      </c>
      <c r="P323" s="10"/>
      <c r="Q323" s="17" t="str">
        <f t="shared" ref="Q323:Q333" si="60">IFERROR(P323/(O323),"")</f>
        <v/>
      </c>
      <c r="R323" s="12">
        <f t="shared" si="51"/>
        <v>0</v>
      </c>
      <c r="S323" s="193" t="str">
        <f t="shared" si="52"/>
        <v/>
      </c>
      <c r="U323" s="183"/>
      <c r="V323" s="183"/>
      <c r="X323" s="200"/>
      <c r="Y323" s="210"/>
      <c r="Z323" s="181" t="str">
        <f t="shared" si="53"/>
        <v/>
      </c>
      <c r="AA323" s="155" t="str">
        <f t="shared" si="54"/>
        <v/>
      </c>
      <c r="AB323" s="14"/>
      <c r="AC323" s="206"/>
      <c r="AD323" s="187"/>
      <c r="AE323" s="189"/>
      <c r="AF323" s="199" t="str">
        <f t="shared" si="55"/>
        <v/>
      </c>
      <c r="AG323" s="199" t="str">
        <f t="shared" si="56"/>
        <v/>
      </c>
      <c r="AH323" s="217"/>
    </row>
    <row r="324" spans="1:34" hidden="1" outlineLevel="1" x14ac:dyDescent="0.3">
      <c r="A324" s="19"/>
      <c r="B324" s="9"/>
      <c r="C324" s="9"/>
      <c r="D324" s="190" t="str">
        <f>IF(ISERROR(VLOOKUP(C324,KPIs!$F$91:$G$94,2,FALSE)),"",(VLOOKUP(C324,KPIs!$F$91:$G$94,2,FALSE)))</f>
        <v/>
      </c>
      <c r="E324" s="191" t="str">
        <f>IF(ISERROR(VLOOKUP(C324,KPIs!$H$91:$I$94,2,FALSE)),"",(VLOOKUP(C324,KPIs!$H$91:$I$94,2,FALSE)))</f>
        <v/>
      </c>
      <c r="F324" s="14"/>
      <c r="G324" s="10"/>
      <c r="H324" s="10"/>
      <c r="I324" s="155">
        <f t="shared" si="49"/>
        <v>0</v>
      </c>
      <c r="J324" s="12" t="str" cm="1">
        <f t="array" ref="J324">IFERROR((_xlfn.IFS(E324-I324&lt;=0,0,E324-I324&lt;=0,0,E324-I324&gt;=2,2,E324-I324&lt;2,E324-I324)),"")</f>
        <v/>
      </c>
      <c r="K324" s="12" cm="1">
        <f t="array" ref="K324">_xlfn.IFS(I324=0,0,I324&gt;=0,I324+J324)</f>
        <v>0</v>
      </c>
      <c r="L324" s="12" t="str">
        <f t="shared" si="58"/>
        <v/>
      </c>
      <c r="M324" s="12" cm="1">
        <f t="array" ref="M324">_xlfn.IFS(K324=0,0,K324&gt;=0,K324+L324)</f>
        <v>0</v>
      </c>
      <c r="N324" s="157" t="str">
        <f t="shared" si="50"/>
        <v/>
      </c>
      <c r="O324" s="157" t="str">
        <f t="shared" si="59"/>
        <v/>
      </c>
      <c r="P324" s="10"/>
      <c r="Q324" s="17" t="str">
        <f t="shared" si="60"/>
        <v/>
      </c>
      <c r="R324" s="12">
        <f t="shared" si="51"/>
        <v>0</v>
      </c>
      <c r="S324" s="193" t="str">
        <f t="shared" si="52"/>
        <v/>
      </c>
      <c r="U324" s="183"/>
      <c r="V324" s="183"/>
      <c r="X324" s="200"/>
      <c r="Y324" s="210"/>
      <c r="Z324" s="181" t="str">
        <f t="shared" si="53"/>
        <v/>
      </c>
      <c r="AA324" s="155" t="str">
        <f t="shared" si="54"/>
        <v/>
      </c>
      <c r="AB324" s="14"/>
      <c r="AC324" s="206"/>
      <c r="AD324" s="187"/>
      <c r="AE324" s="188"/>
      <c r="AF324" s="199" t="str">
        <f t="shared" si="55"/>
        <v/>
      </c>
      <c r="AG324" s="199" t="str">
        <f t="shared" si="56"/>
        <v/>
      </c>
      <c r="AH324" s="217"/>
    </row>
    <row r="325" spans="1:34" hidden="1" outlineLevel="1" x14ac:dyDescent="0.3">
      <c r="A325" s="19"/>
      <c r="B325" s="9"/>
      <c r="C325" s="9"/>
      <c r="D325" s="190" t="str">
        <f>IF(ISERROR(VLOOKUP(C325,KPIs!$F$91:$G$94,2,FALSE)),"",(VLOOKUP(C325,KPIs!$F$91:$G$94,2,FALSE)))</f>
        <v/>
      </c>
      <c r="E325" s="191" t="str">
        <f>IF(ISERROR(VLOOKUP(C325,KPIs!$H$91:$I$94,2,FALSE)),"",(VLOOKUP(C325,KPIs!$H$91:$I$94,2,FALSE)))</f>
        <v/>
      </c>
      <c r="F325" s="14"/>
      <c r="G325" s="10"/>
      <c r="H325" s="10"/>
      <c r="I325" s="155">
        <f t="shared" si="49"/>
        <v>0</v>
      </c>
      <c r="J325" s="12" t="str" cm="1">
        <f t="array" ref="J325">IFERROR((_xlfn.IFS(E325-I325&lt;=0,0,E325-I325&lt;=0,0,E325-I325&gt;=2,2,E325-I325&lt;2,E325-I325)),"")</f>
        <v/>
      </c>
      <c r="K325" s="12" cm="1">
        <f t="array" ref="K325">_xlfn.IFS(I325=0,0,I325&gt;=0,I325+J325)</f>
        <v>0</v>
      </c>
      <c r="L325" s="12" t="str">
        <f t="shared" si="58"/>
        <v/>
      </c>
      <c r="M325" s="12" cm="1">
        <f t="array" ref="M325">_xlfn.IFS(K325=0,0,K325&gt;=0,K325+L325)</f>
        <v>0</v>
      </c>
      <c r="N325" s="157" t="str">
        <f t="shared" si="50"/>
        <v/>
      </c>
      <c r="O325" s="157" t="str">
        <f t="shared" si="59"/>
        <v/>
      </c>
      <c r="P325" s="10"/>
      <c r="Q325" s="17" t="str">
        <f t="shared" si="60"/>
        <v/>
      </c>
      <c r="R325" s="12">
        <f t="shared" si="51"/>
        <v>0</v>
      </c>
      <c r="S325" s="193" t="str">
        <f t="shared" si="52"/>
        <v/>
      </c>
      <c r="U325" s="183"/>
      <c r="V325" s="183"/>
      <c r="X325" s="200"/>
      <c r="Y325" s="210"/>
      <c r="Z325" s="181" t="str">
        <f t="shared" si="53"/>
        <v/>
      </c>
      <c r="AA325" s="155" t="str">
        <f t="shared" si="54"/>
        <v/>
      </c>
      <c r="AB325" s="14"/>
      <c r="AC325" s="206"/>
      <c r="AD325" s="187"/>
      <c r="AE325" s="189"/>
      <c r="AF325" s="199" t="str">
        <f t="shared" si="55"/>
        <v/>
      </c>
      <c r="AG325" s="199" t="str">
        <f t="shared" si="56"/>
        <v/>
      </c>
      <c r="AH325" s="217"/>
    </row>
    <row r="326" spans="1:34" hidden="1" outlineLevel="1" x14ac:dyDescent="0.3">
      <c r="A326" s="19"/>
      <c r="B326" s="9"/>
      <c r="C326" s="9"/>
      <c r="D326" s="190" t="str">
        <f>IF(ISERROR(VLOOKUP(C326,KPIs!$F$91:$G$94,2,FALSE)),"",(VLOOKUP(C326,KPIs!$F$91:$G$94,2,FALSE)))</f>
        <v/>
      </c>
      <c r="E326" s="191" t="str">
        <f>IF(ISERROR(VLOOKUP(C326,KPIs!$H$91:$I$94,2,FALSE)),"",(VLOOKUP(C326,KPIs!$H$91:$I$94,2,FALSE)))</f>
        <v/>
      </c>
      <c r="F326" s="14"/>
      <c r="G326" s="10"/>
      <c r="H326" s="10"/>
      <c r="I326" s="155">
        <f t="shared" si="49"/>
        <v>0</v>
      </c>
      <c r="J326" s="12" t="str" cm="1">
        <f t="array" ref="J326">IFERROR((_xlfn.IFS(E326-I326&lt;=0,0,E326-I326&lt;=0,0,E326-I326&gt;=2,2,E326-I326&lt;2,E326-I326)),"")</f>
        <v/>
      </c>
      <c r="K326" s="12" cm="1">
        <f t="array" ref="K326">_xlfn.IFS(I326=0,0,I326&gt;=0,I326+J326)</f>
        <v>0</v>
      </c>
      <c r="L326" s="12" t="str">
        <f t="shared" si="58"/>
        <v/>
      </c>
      <c r="M326" s="12" cm="1">
        <f t="array" ref="M326">_xlfn.IFS(K326=0,0,K326&gt;=0,K326+L326)</f>
        <v>0</v>
      </c>
      <c r="N326" s="157" t="str">
        <f t="shared" si="50"/>
        <v/>
      </c>
      <c r="O326" s="157" t="str">
        <f t="shared" si="59"/>
        <v/>
      </c>
      <c r="P326" s="10"/>
      <c r="Q326" s="17" t="str">
        <f t="shared" si="60"/>
        <v/>
      </c>
      <c r="R326" s="12">
        <f t="shared" si="51"/>
        <v>0</v>
      </c>
      <c r="S326" s="193" t="str">
        <f t="shared" si="52"/>
        <v/>
      </c>
      <c r="U326" s="183"/>
      <c r="V326" s="183"/>
      <c r="X326" s="200"/>
      <c r="Y326" s="210"/>
      <c r="Z326" s="181" t="str">
        <f t="shared" si="53"/>
        <v/>
      </c>
      <c r="AA326" s="155" t="str">
        <f t="shared" si="54"/>
        <v/>
      </c>
      <c r="AB326" s="14"/>
      <c r="AC326" s="206"/>
      <c r="AD326" s="187"/>
      <c r="AE326" s="188"/>
      <c r="AF326" s="199" t="str">
        <f t="shared" si="55"/>
        <v/>
      </c>
      <c r="AG326" s="199" t="str">
        <f t="shared" si="56"/>
        <v/>
      </c>
      <c r="AH326" s="217"/>
    </row>
    <row r="327" spans="1:34" hidden="1" outlineLevel="1" x14ac:dyDescent="0.3">
      <c r="A327" s="19"/>
      <c r="B327" s="9"/>
      <c r="C327" s="9"/>
      <c r="D327" s="190" t="str">
        <f>IF(ISERROR(VLOOKUP(C327,KPIs!$F$91:$G$94,2,FALSE)),"",(VLOOKUP(C327,KPIs!$F$91:$G$94,2,FALSE)))</f>
        <v/>
      </c>
      <c r="E327" s="191" t="str">
        <f>IF(ISERROR(VLOOKUP(C327,KPIs!$H$91:$I$94,2,FALSE)),"",(VLOOKUP(C327,KPIs!$H$91:$I$94,2,FALSE)))</f>
        <v/>
      </c>
      <c r="F327" s="14"/>
      <c r="G327" s="10"/>
      <c r="H327" s="10"/>
      <c r="I327" s="155">
        <f t="shared" si="49"/>
        <v>0</v>
      </c>
      <c r="J327" s="12" t="str" cm="1">
        <f t="array" ref="J327">IFERROR((_xlfn.IFS(E327-I327&lt;=0,0,E327-I327&lt;=0,0,E327-I327&gt;=2,2,E327-I327&lt;2,E327-I327)),"")</f>
        <v/>
      </c>
      <c r="K327" s="12" cm="1">
        <f t="array" ref="K327">_xlfn.IFS(I327=0,0,I327&gt;=0,I327+J327)</f>
        <v>0</v>
      </c>
      <c r="L327" s="12" t="str">
        <f t="shared" si="58"/>
        <v/>
      </c>
      <c r="M327" s="12" cm="1">
        <f t="array" ref="M327">_xlfn.IFS(K327=0,0,K327&gt;=0,K327+L327)</f>
        <v>0</v>
      </c>
      <c r="N327" s="157" t="str">
        <f t="shared" si="50"/>
        <v/>
      </c>
      <c r="O327" s="157" t="str">
        <f t="shared" si="59"/>
        <v/>
      </c>
      <c r="P327" s="10"/>
      <c r="Q327" s="17" t="str">
        <f t="shared" si="60"/>
        <v/>
      </c>
      <c r="R327" s="12">
        <f t="shared" si="51"/>
        <v>0</v>
      </c>
      <c r="S327" s="193" t="str">
        <f t="shared" si="52"/>
        <v/>
      </c>
      <c r="U327" s="183"/>
      <c r="V327" s="183"/>
      <c r="X327" s="200"/>
      <c r="Y327" s="210"/>
      <c r="Z327" s="181" t="str">
        <f t="shared" si="53"/>
        <v/>
      </c>
      <c r="AA327" s="155" t="str">
        <f t="shared" si="54"/>
        <v/>
      </c>
      <c r="AB327" s="14"/>
      <c r="AC327" s="206"/>
      <c r="AD327" s="187"/>
      <c r="AE327" s="189"/>
      <c r="AF327" s="199" t="str">
        <f t="shared" si="55"/>
        <v/>
      </c>
      <c r="AG327" s="199" t="str">
        <f t="shared" si="56"/>
        <v/>
      </c>
      <c r="AH327" s="217"/>
    </row>
    <row r="328" spans="1:34" hidden="1" outlineLevel="1" x14ac:dyDescent="0.3">
      <c r="A328" s="19"/>
      <c r="B328" s="9"/>
      <c r="C328" s="9"/>
      <c r="D328" s="190" t="str">
        <f>IF(ISERROR(VLOOKUP(C328,KPIs!$F$91:$G$94,2,FALSE)),"",(VLOOKUP(C328,KPIs!$F$91:$G$94,2,FALSE)))</f>
        <v/>
      </c>
      <c r="E328" s="191" t="str">
        <f>IF(ISERROR(VLOOKUP(C328,KPIs!$H$91:$I$94,2,FALSE)),"",(VLOOKUP(C328,KPIs!$H$91:$I$94,2,FALSE)))</f>
        <v/>
      </c>
      <c r="F328" s="14"/>
      <c r="G328" s="10"/>
      <c r="H328" s="10"/>
      <c r="I328" s="155">
        <f t="shared" si="49"/>
        <v>0</v>
      </c>
      <c r="J328" s="12" t="str" cm="1">
        <f t="array" ref="J328">IFERROR((_xlfn.IFS(E328-I328&lt;=0,0,E328-I328&lt;=0,0,E328-I328&gt;=2,2,E328-I328&lt;2,E328-I328)),"")</f>
        <v/>
      </c>
      <c r="K328" s="12" cm="1">
        <f t="array" ref="K328">_xlfn.IFS(I328=0,0,I328&gt;=0,I328+J328)</f>
        <v>0</v>
      </c>
      <c r="L328" s="12" t="str">
        <f t="shared" si="58"/>
        <v/>
      </c>
      <c r="M328" s="12" cm="1">
        <f t="array" ref="M328">_xlfn.IFS(K328=0,0,K328&gt;=0,K328+L328)</f>
        <v>0</v>
      </c>
      <c r="N328" s="157" t="str">
        <f t="shared" si="50"/>
        <v/>
      </c>
      <c r="O328" s="157" t="str">
        <f t="shared" si="59"/>
        <v/>
      </c>
      <c r="P328" s="10"/>
      <c r="Q328" s="17" t="str">
        <f t="shared" si="60"/>
        <v/>
      </c>
      <c r="R328" s="12">
        <f t="shared" si="51"/>
        <v>0</v>
      </c>
      <c r="S328" s="193" t="str">
        <f t="shared" si="52"/>
        <v/>
      </c>
      <c r="U328" s="183"/>
      <c r="V328" s="183"/>
      <c r="X328" s="200"/>
      <c r="Y328" s="210"/>
      <c r="Z328" s="181" t="str">
        <f t="shared" si="53"/>
        <v/>
      </c>
      <c r="AA328" s="155" t="str">
        <f t="shared" si="54"/>
        <v/>
      </c>
      <c r="AB328" s="14"/>
      <c r="AC328" s="206"/>
      <c r="AD328" s="187"/>
      <c r="AE328" s="188"/>
      <c r="AF328" s="199" t="str">
        <f t="shared" si="55"/>
        <v/>
      </c>
      <c r="AG328" s="199" t="str">
        <f t="shared" si="56"/>
        <v/>
      </c>
      <c r="AH328" s="217"/>
    </row>
    <row r="329" spans="1:34" hidden="1" outlineLevel="1" x14ac:dyDescent="0.3">
      <c r="A329" s="19"/>
      <c r="B329" s="9"/>
      <c r="C329" s="9"/>
      <c r="D329" s="190" t="str">
        <f>IF(ISERROR(VLOOKUP(C329,KPIs!$F$91:$G$94,2,FALSE)),"",(VLOOKUP(C329,KPIs!$F$91:$G$94,2,FALSE)))</f>
        <v/>
      </c>
      <c r="E329" s="191" t="str">
        <f>IF(ISERROR(VLOOKUP(C329,KPIs!$H$91:$I$94,2,FALSE)),"",(VLOOKUP(C329,KPIs!$H$91:$I$94,2,FALSE)))</f>
        <v/>
      </c>
      <c r="F329" s="14"/>
      <c r="G329" s="10"/>
      <c r="H329" s="10"/>
      <c r="I329" s="155">
        <f t="shared" si="49"/>
        <v>0</v>
      </c>
      <c r="J329" s="12" t="str" cm="1">
        <f t="array" ref="J329">IFERROR((_xlfn.IFS(E329-I329&lt;=0,0,E329-I329&lt;=0,0,E329-I329&gt;=2,2,E329-I329&lt;2,E329-I329)),"")</f>
        <v/>
      </c>
      <c r="K329" s="12" cm="1">
        <f t="array" ref="K329">_xlfn.IFS(I329=0,0,I329&gt;=0,I329+J329)</f>
        <v>0</v>
      </c>
      <c r="L329" s="12" t="str">
        <f t="shared" si="58"/>
        <v/>
      </c>
      <c r="M329" s="12" cm="1">
        <f t="array" ref="M329">_xlfn.IFS(K329=0,0,K329&gt;=0,K329+L329)</f>
        <v>0</v>
      </c>
      <c r="N329" s="157" t="str">
        <f t="shared" si="50"/>
        <v/>
      </c>
      <c r="O329" s="157" t="str">
        <f t="shared" si="59"/>
        <v/>
      </c>
      <c r="P329" s="10"/>
      <c r="Q329" s="17" t="str">
        <f t="shared" si="60"/>
        <v/>
      </c>
      <c r="R329" s="12">
        <f t="shared" si="51"/>
        <v>0</v>
      </c>
      <c r="S329" s="193" t="str">
        <f t="shared" si="52"/>
        <v/>
      </c>
      <c r="U329" s="183"/>
      <c r="V329" s="183"/>
      <c r="X329" s="200"/>
      <c r="Y329" s="210"/>
      <c r="Z329" s="181" t="str">
        <f t="shared" si="53"/>
        <v/>
      </c>
      <c r="AA329" s="155" t="str">
        <f t="shared" si="54"/>
        <v/>
      </c>
      <c r="AB329" s="14"/>
      <c r="AC329" s="206"/>
      <c r="AD329" s="187"/>
      <c r="AE329" s="189"/>
      <c r="AF329" s="199" t="str">
        <f t="shared" si="55"/>
        <v/>
      </c>
      <c r="AG329" s="199" t="str">
        <f t="shared" si="56"/>
        <v/>
      </c>
      <c r="AH329" s="217"/>
    </row>
    <row r="330" spans="1:34" hidden="1" outlineLevel="1" x14ac:dyDescent="0.3">
      <c r="A330" s="19"/>
      <c r="B330" s="9"/>
      <c r="C330" s="9"/>
      <c r="D330" s="190" t="str">
        <f>IF(ISERROR(VLOOKUP(C330,KPIs!$F$91:$G$94,2,FALSE)),"",(VLOOKUP(C330,KPIs!$F$91:$G$94,2,FALSE)))</f>
        <v/>
      </c>
      <c r="E330" s="191" t="str">
        <f>IF(ISERROR(VLOOKUP(C330,KPIs!$H$91:$I$94,2,FALSE)),"",(VLOOKUP(C330,KPIs!$H$91:$I$94,2,FALSE)))</f>
        <v/>
      </c>
      <c r="F330" s="14"/>
      <c r="G330" s="10"/>
      <c r="H330" s="10"/>
      <c r="I330" s="155">
        <f t="shared" si="49"/>
        <v>0</v>
      </c>
      <c r="J330" s="12" t="str" cm="1">
        <f t="array" ref="J330">IFERROR((_xlfn.IFS(E330-I330&lt;=0,0,E330-I330&lt;=0,0,E330-I330&gt;=2,2,E330-I330&lt;2,E330-I330)),"")</f>
        <v/>
      </c>
      <c r="K330" s="12" cm="1">
        <f t="array" ref="K330">_xlfn.IFS(I330=0,0,I330&gt;=0,I330+J330)</f>
        <v>0</v>
      </c>
      <c r="L330" s="12" t="str">
        <f t="shared" si="58"/>
        <v/>
      </c>
      <c r="M330" s="12" cm="1">
        <f t="array" ref="M330">_xlfn.IFS(K330=0,0,K330&gt;=0,K330+L330)</f>
        <v>0</v>
      </c>
      <c r="N330" s="157" t="str">
        <f t="shared" si="50"/>
        <v/>
      </c>
      <c r="O330" s="157" t="str">
        <f t="shared" si="59"/>
        <v/>
      </c>
      <c r="P330" s="10"/>
      <c r="Q330" s="17" t="str">
        <f t="shared" si="60"/>
        <v/>
      </c>
      <c r="R330" s="12">
        <f t="shared" si="51"/>
        <v>0</v>
      </c>
      <c r="S330" s="193" t="str">
        <f t="shared" si="52"/>
        <v/>
      </c>
      <c r="U330" s="183"/>
      <c r="V330" s="183"/>
      <c r="X330" s="200"/>
      <c r="Y330" s="210"/>
      <c r="Z330" s="181" t="str">
        <f t="shared" si="53"/>
        <v/>
      </c>
      <c r="AA330" s="155" t="str">
        <f t="shared" si="54"/>
        <v/>
      </c>
      <c r="AB330" s="14"/>
      <c r="AC330" s="206"/>
      <c r="AD330" s="187"/>
      <c r="AE330" s="188"/>
      <c r="AF330" s="199" t="str">
        <f t="shared" si="55"/>
        <v/>
      </c>
      <c r="AG330" s="199" t="str">
        <f t="shared" si="56"/>
        <v/>
      </c>
      <c r="AH330" s="217"/>
    </row>
    <row r="331" spans="1:34" hidden="1" outlineLevel="1" x14ac:dyDescent="0.3">
      <c r="A331" s="19"/>
      <c r="B331" s="9"/>
      <c r="C331" s="9"/>
      <c r="D331" s="190" t="str">
        <f>IF(ISERROR(VLOOKUP(C331,KPIs!$F$91:$G$94,2,FALSE)),"",(VLOOKUP(C331,KPIs!$F$91:$G$94,2,FALSE)))</f>
        <v/>
      </c>
      <c r="E331" s="191" t="str">
        <f>IF(ISERROR(VLOOKUP(C331,KPIs!$H$91:$I$94,2,FALSE)),"",(VLOOKUP(C331,KPIs!$H$91:$I$94,2,FALSE)))</f>
        <v/>
      </c>
      <c r="F331" s="14"/>
      <c r="G331" s="10"/>
      <c r="H331" s="10"/>
      <c r="I331" s="155">
        <f t="shared" ref="I331:I394" si="61">G331+H331</f>
        <v>0</v>
      </c>
      <c r="J331" s="12" t="str" cm="1">
        <f t="array" ref="J331">IFERROR((_xlfn.IFS(E331-I331&lt;=0,0,E331-I331&lt;=0,0,E331-I331&gt;=2,2,E331-I331&lt;2,E331-I331)),"")</f>
        <v/>
      </c>
      <c r="K331" s="12" cm="1">
        <f t="array" ref="K331">_xlfn.IFS(I331=0,0,I331&gt;=0,I331+J331)</f>
        <v>0</v>
      </c>
      <c r="L331" s="12" t="str">
        <f t="shared" si="58"/>
        <v/>
      </c>
      <c r="M331" s="12" cm="1">
        <f t="array" ref="M331">_xlfn.IFS(K331=0,0,K331&gt;=0,K331+L331)</f>
        <v>0</v>
      </c>
      <c r="N331" s="157" t="str">
        <f t="shared" si="50"/>
        <v/>
      </c>
      <c r="O331" s="157" t="str">
        <f t="shared" si="59"/>
        <v/>
      </c>
      <c r="P331" s="10"/>
      <c r="Q331" s="17" t="str">
        <f t="shared" si="60"/>
        <v/>
      </c>
      <c r="R331" s="12">
        <f t="shared" si="51"/>
        <v>0</v>
      </c>
      <c r="S331" s="193" t="str">
        <f t="shared" si="52"/>
        <v/>
      </c>
      <c r="U331" s="183"/>
      <c r="V331" s="183"/>
      <c r="X331" s="200"/>
      <c r="Y331" s="210"/>
      <c r="Z331" s="181" t="str">
        <f t="shared" si="53"/>
        <v/>
      </c>
      <c r="AA331" s="155" t="str">
        <f t="shared" si="54"/>
        <v/>
      </c>
      <c r="AB331" s="14"/>
      <c r="AC331" s="206"/>
      <c r="AD331" s="187"/>
      <c r="AE331" s="189"/>
      <c r="AF331" s="199" t="str">
        <f t="shared" si="55"/>
        <v/>
      </c>
      <c r="AG331" s="199" t="str">
        <f t="shared" si="56"/>
        <v/>
      </c>
      <c r="AH331" s="217"/>
    </row>
    <row r="332" spans="1:34" hidden="1" outlineLevel="1" x14ac:dyDescent="0.3">
      <c r="A332" s="19"/>
      <c r="B332" s="9"/>
      <c r="C332" s="9"/>
      <c r="D332" s="190" t="str">
        <f>IF(ISERROR(VLOOKUP(C332,KPIs!$F$91:$G$94,2,FALSE)),"",(VLOOKUP(C332,KPIs!$F$91:$G$94,2,FALSE)))</f>
        <v/>
      </c>
      <c r="E332" s="191" t="str">
        <f>IF(ISERROR(VLOOKUP(C332,KPIs!$H$91:$I$94,2,FALSE)),"",(VLOOKUP(C332,KPIs!$H$91:$I$94,2,FALSE)))</f>
        <v/>
      </c>
      <c r="F332" s="14"/>
      <c r="G332" s="10"/>
      <c r="H332" s="10"/>
      <c r="I332" s="155">
        <f t="shared" si="61"/>
        <v>0</v>
      </c>
      <c r="J332" s="12" t="str" cm="1">
        <f t="array" ref="J332">IFERROR((_xlfn.IFS(E332-I332&lt;=0,0,E332-I332&lt;=0,0,E332-I332&gt;=2,2,E332-I332&lt;2,E332-I332)),"")</f>
        <v/>
      </c>
      <c r="K332" s="12" cm="1">
        <f t="array" ref="K332">_xlfn.IFS(I332=0,0,I332&gt;=0,I332+J332)</f>
        <v>0</v>
      </c>
      <c r="L332" s="12" t="str">
        <f t="shared" si="58"/>
        <v/>
      </c>
      <c r="M332" s="12" cm="1">
        <f t="array" ref="M332">_xlfn.IFS(K332=0,0,K332&gt;=0,K332+L332)</f>
        <v>0</v>
      </c>
      <c r="N332" s="157" t="str">
        <f t="shared" ref="N332:N395" si="62">IFERROR(J332+L332,"")</f>
        <v/>
      </c>
      <c r="O332" s="157" t="str">
        <f t="shared" si="59"/>
        <v/>
      </c>
      <c r="P332" s="10"/>
      <c r="Q332" s="17" t="str">
        <f t="shared" si="60"/>
        <v/>
      </c>
      <c r="R332" s="12">
        <f t="shared" ref="R332:R395" si="63">SUM(O332:P332)</f>
        <v>0</v>
      </c>
      <c r="S332" s="193" t="str">
        <f t="shared" ref="S332:S395" si="64">IF(P332="","",IF(Q332&gt;17.5%,"Benefits should not be more than 17.5% ",""))</f>
        <v/>
      </c>
      <c r="U332" s="183"/>
      <c r="V332" s="183"/>
      <c r="X332" s="200"/>
      <c r="Y332" s="210"/>
      <c r="Z332" s="181" t="str">
        <f t="shared" ref="Z332:Z395" si="65">IFERROR((X332*N332),"")</f>
        <v/>
      </c>
      <c r="AA332" s="155" t="str">
        <f t="shared" ref="AA332:AA395" si="66">IFERROR(Y332*N332,"")</f>
        <v/>
      </c>
      <c r="AB332" s="14"/>
      <c r="AC332" s="206"/>
      <c r="AD332" s="187"/>
      <c r="AE332" s="188"/>
      <c r="AF332" s="199" t="str">
        <f t="shared" ref="AF332:AF395" si="67">IFERROR(Z332-(AB332),"")</f>
        <v/>
      </c>
      <c r="AG332" s="199" t="str">
        <f t="shared" ref="AG332:AG395" si="68">IFERROR(AA332-AC332,"")</f>
        <v/>
      </c>
      <c r="AH332" s="217"/>
    </row>
    <row r="333" spans="1:34" hidden="1" outlineLevel="1" x14ac:dyDescent="0.3">
      <c r="A333" s="19"/>
      <c r="B333" s="9"/>
      <c r="C333" s="9"/>
      <c r="D333" s="190" t="str">
        <f>IF(ISERROR(VLOOKUP(C333,KPIs!$F$91:$G$94,2,FALSE)),"",(VLOOKUP(C333,KPIs!$F$91:$G$94,2,FALSE)))</f>
        <v/>
      </c>
      <c r="E333" s="191" t="str">
        <f>IF(ISERROR(VLOOKUP(C333,KPIs!$H$91:$I$94,2,FALSE)),"",(VLOOKUP(C333,KPIs!$H$91:$I$94,2,FALSE)))</f>
        <v/>
      </c>
      <c r="F333" s="14"/>
      <c r="G333" s="10"/>
      <c r="H333" s="10"/>
      <c r="I333" s="155">
        <f t="shared" si="61"/>
        <v>0</v>
      </c>
      <c r="J333" s="12" t="str" cm="1">
        <f t="array" ref="J333">IFERROR((_xlfn.IFS(E333-I333&lt;=0,0,E333-I333&lt;=0,0,E333-I333&gt;=2,2,E333-I333&lt;2,E333-I333)),"")</f>
        <v/>
      </c>
      <c r="K333" s="12" cm="1">
        <f t="array" ref="K333">_xlfn.IFS(I333=0,0,I333&gt;=0,I333+J333)</f>
        <v>0</v>
      </c>
      <c r="L333" s="12" t="str">
        <f t="shared" si="58"/>
        <v/>
      </c>
      <c r="M333" s="12" cm="1">
        <f t="array" ref="M333">_xlfn.IFS(K333=0,0,K333&gt;=0,K333+L333)</f>
        <v>0</v>
      </c>
      <c r="N333" s="157" t="str">
        <f t="shared" si="62"/>
        <v/>
      </c>
      <c r="O333" s="157" t="str">
        <f t="shared" si="59"/>
        <v/>
      </c>
      <c r="P333" s="10"/>
      <c r="Q333" s="17" t="str">
        <f t="shared" si="60"/>
        <v/>
      </c>
      <c r="R333" s="12">
        <f t="shared" si="63"/>
        <v>0</v>
      </c>
      <c r="S333" s="193" t="str">
        <f t="shared" si="64"/>
        <v/>
      </c>
      <c r="U333" s="183"/>
      <c r="V333" s="183"/>
      <c r="X333" s="200"/>
      <c r="Y333" s="210"/>
      <c r="Z333" s="181" t="str">
        <f t="shared" si="65"/>
        <v/>
      </c>
      <c r="AA333" s="155" t="str">
        <f t="shared" si="66"/>
        <v/>
      </c>
      <c r="AB333" s="14"/>
      <c r="AC333" s="206"/>
      <c r="AD333" s="187"/>
      <c r="AE333" s="189"/>
      <c r="AF333" s="199" t="str">
        <f t="shared" si="67"/>
        <v/>
      </c>
      <c r="AG333" s="199" t="str">
        <f t="shared" si="68"/>
        <v/>
      </c>
      <c r="AH333" s="217"/>
    </row>
    <row r="334" spans="1:34" hidden="1" outlineLevel="1" x14ac:dyDescent="0.3">
      <c r="A334" s="19"/>
      <c r="B334" s="9"/>
      <c r="C334" s="9"/>
      <c r="D334" s="190" t="str">
        <f>IF(ISERROR(VLOOKUP(C334,KPIs!$F$91:$G$94,2,FALSE)),"",(VLOOKUP(C334,KPIs!$F$91:$G$94,2,FALSE)))</f>
        <v/>
      </c>
      <c r="E334" s="191" t="str">
        <f>IF(ISERROR(VLOOKUP(C334,KPIs!$H$91:$I$94,2,FALSE)),"",(VLOOKUP(C334,KPIs!$H$91:$I$94,2,FALSE)))</f>
        <v/>
      </c>
      <c r="F334" s="14"/>
      <c r="G334" s="10"/>
      <c r="H334" s="10"/>
      <c r="I334" s="155">
        <f t="shared" si="61"/>
        <v>0</v>
      </c>
      <c r="J334" s="12" t="str" cm="1">
        <f t="array" ref="J334">IFERROR((_xlfn.IFS(E334-I334&lt;=0,0,E334-I334&lt;=0,0,E334-I334&gt;=2,2,E334-I334&lt;2,E334-I334)),"")</f>
        <v/>
      </c>
      <c r="K334" s="12" cm="1">
        <f t="array" ref="K334">_xlfn.IFS(I334=0,0,I334&gt;=0,I334+J334)</f>
        <v>0</v>
      </c>
      <c r="L334" s="12" t="str">
        <f t="shared" si="58"/>
        <v/>
      </c>
      <c r="M334" s="12" cm="1">
        <f t="array" ref="M334">_xlfn.IFS(K334=0,0,K334&gt;=0,K334+L334)</f>
        <v>0</v>
      </c>
      <c r="N334" s="157" t="str">
        <f t="shared" si="62"/>
        <v/>
      </c>
      <c r="O334" s="157" t="str">
        <f t="shared" si="59"/>
        <v/>
      </c>
      <c r="P334" s="10"/>
      <c r="Q334" s="17" t="str">
        <f t="shared" si="47"/>
        <v/>
      </c>
      <c r="R334" s="12">
        <f t="shared" si="63"/>
        <v>0</v>
      </c>
      <c r="S334" s="193" t="str">
        <f t="shared" si="64"/>
        <v/>
      </c>
      <c r="U334" s="183"/>
      <c r="V334" s="183"/>
      <c r="X334" s="200"/>
      <c r="Y334" s="210"/>
      <c r="Z334" s="181" t="str">
        <f t="shared" si="65"/>
        <v/>
      </c>
      <c r="AA334" s="155" t="str">
        <f t="shared" si="66"/>
        <v/>
      </c>
      <c r="AB334" s="14"/>
      <c r="AC334" s="206"/>
      <c r="AD334" s="187"/>
      <c r="AE334" s="188"/>
      <c r="AF334" s="199" t="str">
        <f t="shared" si="67"/>
        <v/>
      </c>
      <c r="AG334" s="199" t="str">
        <f t="shared" si="68"/>
        <v/>
      </c>
      <c r="AH334" s="217"/>
    </row>
    <row r="335" spans="1:34" hidden="1" outlineLevel="1" x14ac:dyDescent="0.3">
      <c r="A335" s="19"/>
      <c r="B335" s="9"/>
      <c r="C335" s="9"/>
      <c r="D335" s="190" t="str">
        <f>IF(ISERROR(VLOOKUP(C335,KPIs!$F$91:$G$94,2,FALSE)),"",(VLOOKUP(C335,KPIs!$F$91:$G$94,2,FALSE)))</f>
        <v/>
      </c>
      <c r="E335" s="191" t="str">
        <f>IF(ISERROR(VLOOKUP(C335,KPIs!$H$91:$I$94,2,FALSE)),"",(VLOOKUP(C335,KPIs!$H$91:$I$94,2,FALSE)))</f>
        <v/>
      </c>
      <c r="F335" s="14"/>
      <c r="G335" s="10"/>
      <c r="H335" s="10"/>
      <c r="I335" s="155">
        <f t="shared" si="61"/>
        <v>0</v>
      </c>
      <c r="J335" s="12" t="str" cm="1">
        <f t="array" ref="J335">IFERROR((_xlfn.IFS(E335-I335&lt;=0,0,E335-I335&lt;=0,0,E335-I335&gt;=2,2,E335-I335&lt;2,E335-I335)),"")</f>
        <v/>
      </c>
      <c r="K335" s="12" cm="1">
        <f t="array" ref="K335">_xlfn.IFS(I335=0,0,I335&gt;=0,I335+J335)</f>
        <v>0</v>
      </c>
      <c r="L335" s="12" t="str">
        <f t="shared" si="58"/>
        <v/>
      </c>
      <c r="M335" s="12" cm="1">
        <f t="array" ref="M335">_xlfn.IFS(K335=0,0,K335&gt;=0,K335+L335)</f>
        <v>0</v>
      </c>
      <c r="N335" s="157" t="str">
        <f t="shared" si="62"/>
        <v/>
      </c>
      <c r="O335" s="157" t="str">
        <f t="shared" si="59"/>
        <v/>
      </c>
      <c r="P335" s="10"/>
      <c r="Q335" s="17" t="str">
        <f t="shared" si="47"/>
        <v/>
      </c>
      <c r="R335" s="12">
        <f t="shared" si="63"/>
        <v>0</v>
      </c>
      <c r="S335" s="193" t="str">
        <f t="shared" si="64"/>
        <v/>
      </c>
      <c r="U335" s="183"/>
      <c r="V335" s="183"/>
      <c r="X335" s="200"/>
      <c r="Y335" s="210"/>
      <c r="Z335" s="181" t="str">
        <f t="shared" si="65"/>
        <v/>
      </c>
      <c r="AA335" s="155" t="str">
        <f t="shared" si="66"/>
        <v/>
      </c>
      <c r="AB335" s="14"/>
      <c r="AC335" s="206"/>
      <c r="AD335" s="187"/>
      <c r="AE335" s="189"/>
      <c r="AF335" s="199" t="str">
        <f t="shared" si="67"/>
        <v/>
      </c>
      <c r="AG335" s="199" t="str">
        <f t="shared" si="68"/>
        <v/>
      </c>
      <c r="AH335" s="217"/>
    </row>
    <row r="336" spans="1:34" hidden="1" outlineLevel="1" x14ac:dyDescent="0.3">
      <c r="A336" s="19"/>
      <c r="B336" s="9"/>
      <c r="C336" s="9"/>
      <c r="D336" s="190" t="str">
        <f>IF(ISERROR(VLOOKUP(C336,KPIs!$F$91:$G$94,2,FALSE)),"",(VLOOKUP(C336,KPIs!$F$91:$G$94,2,FALSE)))</f>
        <v/>
      </c>
      <c r="E336" s="191" t="str">
        <f>IF(ISERROR(VLOOKUP(C336,KPIs!$H$91:$I$94,2,FALSE)),"",(VLOOKUP(C336,KPIs!$H$91:$I$94,2,FALSE)))</f>
        <v/>
      </c>
      <c r="F336" s="14"/>
      <c r="G336" s="10"/>
      <c r="H336" s="10"/>
      <c r="I336" s="155">
        <f t="shared" si="61"/>
        <v>0</v>
      </c>
      <c r="J336" s="12" t="str" cm="1">
        <f t="array" ref="J336">IFERROR((_xlfn.IFS(E336-I336&lt;=0,0,E336-I336&lt;=0,0,E336-I336&gt;=2,2,E336-I336&lt;2,E336-I336)),"")</f>
        <v/>
      </c>
      <c r="K336" s="12" cm="1">
        <f t="array" ref="K336">_xlfn.IFS(I336=0,0,I336&gt;=0,I336+J336)</f>
        <v>0</v>
      </c>
      <c r="L336" s="12" t="str">
        <f t="shared" si="58"/>
        <v/>
      </c>
      <c r="M336" s="12" cm="1">
        <f t="array" ref="M336">_xlfn.IFS(K336=0,0,K336&gt;=0,K336+L336)</f>
        <v>0</v>
      </c>
      <c r="N336" s="157" t="str">
        <f t="shared" si="62"/>
        <v/>
      </c>
      <c r="O336" s="157" t="str">
        <f t="shared" si="59"/>
        <v/>
      </c>
      <c r="P336" s="10"/>
      <c r="Q336" s="17" t="str">
        <f t="shared" si="47"/>
        <v/>
      </c>
      <c r="R336" s="12">
        <f t="shared" si="63"/>
        <v>0</v>
      </c>
      <c r="S336" s="193" t="str">
        <f t="shared" si="64"/>
        <v/>
      </c>
      <c r="U336" s="183"/>
      <c r="V336" s="183"/>
      <c r="X336" s="200"/>
      <c r="Y336" s="210"/>
      <c r="Z336" s="181" t="str">
        <f t="shared" si="65"/>
        <v/>
      </c>
      <c r="AA336" s="155" t="str">
        <f t="shared" si="66"/>
        <v/>
      </c>
      <c r="AB336" s="14"/>
      <c r="AC336" s="206"/>
      <c r="AD336" s="187"/>
      <c r="AE336" s="188"/>
      <c r="AF336" s="199" t="str">
        <f t="shared" si="67"/>
        <v/>
      </c>
      <c r="AG336" s="199" t="str">
        <f t="shared" si="68"/>
        <v/>
      </c>
      <c r="AH336" s="217"/>
    </row>
    <row r="337" spans="1:34" hidden="1" outlineLevel="1" x14ac:dyDescent="0.3">
      <c r="A337" s="19"/>
      <c r="B337" s="9"/>
      <c r="C337" s="9"/>
      <c r="D337" s="153" t="str">
        <f>IF(ISERROR(VLOOKUP(C337,KPIs!$F$91:$G$94,2,FALSE)),"",(VLOOKUP(C337,KPIs!$F$91:$G$94,2,FALSE)))</f>
        <v/>
      </c>
      <c r="E337" s="153" t="str">
        <f>IF(ISERROR(VLOOKUP(C337,KPIs!$H$91:$I$94,2,FALSE)),"",(VLOOKUP(C337,KPIs!$H$91:$I$94,2,FALSE)))</f>
        <v/>
      </c>
      <c r="F337" s="14"/>
      <c r="G337" s="10"/>
      <c r="H337" s="10"/>
      <c r="I337" s="155">
        <f t="shared" si="61"/>
        <v>0</v>
      </c>
      <c r="J337" s="12" t="str" cm="1">
        <f t="array" ref="J337">IFERROR((_xlfn.IFS(E337-I337&lt;=0,0,E337-I337&lt;=0,0,E337-I337&gt;=2,2,E337-I337&lt;2,E337-I337)),"")</f>
        <v/>
      </c>
      <c r="K337" s="12" cm="1">
        <f t="array" ref="K337">_xlfn.IFS(I337=0,0,I337&gt;=0,I337+J337)</f>
        <v>0</v>
      </c>
      <c r="L337" s="12" t="str">
        <f t="shared" si="58"/>
        <v/>
      </c>
      <c r="M337" s="12" cm="1">
        <f t="array" ref="M337">_xlfn.IFS(K337=0,0,K337&gt;=0,K337+L337)</f>
        <v>0</v>
      </c>
      <c r="N337" s="157" t="str">
        <f t="shared" si="62"/>
        <v/>
      </c>
      <c r="O337" s="157" t="str">
        <f t="shared" si="59"/>
        <v/>
      </c>
      <c r="P337" s="10"/>
      <c r="Q337" s="17" t="str">
        <f t="shared" si="34"/>
        <v/>
      </c>
      <c r="R337" s="12">
        <f t="shared" si="63"/>
        <v>0</v>
      </c>
      <c r="S337" s="193" t="str">
        <f t="shared" si="64"/>
        <v/>
      </c>
      <c r="U337" s="183" t="str">
        <f>IFERROR(Table1[[#This Row],[2024 Total Wage Increase + Wage Floor ]]+Z337,"")</f>
        <v/>
      </c>
      <c r="V337" s="183">
        <f>IFERROR(Table1[[#This Row],[Mandatory Benefits]]+AC337,"")</f>
        <v>0</v>
      </c>
      <c r="X337" s="200"/>
      <c r="Y337" s="210"/>
      <c r="Z337" s="181" t="str">
        <f t="shared" si="65"/>
        <v/>
      </c>
      <c r="AA337" s="155" t="str">
        <f t="shared" si="66"/>
        <v/>
      </c>
      <c r="AB337" s="14"/>
      <c r="AC337" s="206"/>
      <c r="AD337" s="187" t="str">
        <f t="shared" si="31"/>
        <v/>
      </c>
      <c r="AE337" s="189" t="str">
        <f t="shared" si="32"/>
        <v/>
      </c>
      <c r="AF337" s="199" t="str">
        <f t="shared" si="67"/>
        <v/>
      </c>
      <c r="AG337" s="199" t="str">
        <f t="shared" si="68"/>
        <v/>
      </c>
      <c r="AH337" s="217"/>
    </row>
    <row r="338" spans="1:34" hidden="1" outlineLevel="1" x14ac:dyDescent="0.3">
      <c r="A338" s="19"/>
      <c r="B338" s="9"/>
      <c r="C338" s="9"/>
      <c r="D338" s="153" t="str">
        <f>IF(ISERROR(VLOOKUP(C338,KPIs!$F$91:$G$94,2,FALSE)),"",(VLOOKUP(C338,KPIs!$F$91:$G$94,2,FALSE)))</f>
        <v/>
      </c>
      <c r="E338" s="153" t="str">
        <f>IF(ISERROR(VLOOKUP(C338,KPIs!$H$91:$I$94,2,FALSE)),"",(VLOOKUP(C338,KPIs!$H$91:$I$94,2,FALSE)))</f>
        <v/>
      </c>
      <c r="F338" s="14"/>
      <c r="G338" s="10"/>
      <c r="H338" s="10"/>
      <c r="I338" s="155">
        <f t="shared" si="61"/>
        <v>0</v>
      </c>
      <c r="J338" s="12" t="str" cm="1">
        <f t="array" ref="J338">IFERROR((_xlfn.IFS(E338-I338&lt;=0,0,E338-I338&lt;=0,0,E338-I338&gt;=2,2,E338-I338&lt;2,E338-I338)),"")</f>
        <v/>
      </c>
      <c r="K338" s="12" cm="1">
        <f t="array" ref="K338">_xlfn.IFS(I338=0,0,I338&gt;=0,I338+J338)</f>
        <v>0</v>
      </c>
      <c r="L338" s="12" t="str">
        <f t="shared" si="58"/>
        <v/>
      </c>
      <c r="M338" s="12" cm="1">
        <f t="array" ref="M338">_xlfn.IFS(K338=0,0,K338&gt;=0,K338+L338)</f>
        <v>0</v>
      </c>
      <c r="N338" s="157" t="str">
        <f t="shared" si="62"/>
        <v/>
      </c>
      <c r="O338" s="157" t="str">
        <f t="shared" si="59"/>
        <v/>
      </c>
      <c r="P338" s="10"/>
      <c r="Q338" s="17" t="str">
        <f t="shared" si="34"/>
        <v/>
      </c>
      <c r="R338" s="12">
        <f t="shared" si="63"/>
        <v>0</v>
      </c>
      <c r="S338" s="193" t="str">
        <f t="shared" si="64"/>
        <v/>
      </c>
      <c r="U338" s="183" t="str">
        <f>IFERROR(Table1[[#This Row],[2024 Total Wage Increase + Wage Floor ]]+Z338,"")</f>
        <v/>
      </c>
      <c r="V338" s="183">
        <f>IFERROR(Table1[[#This Row],[Mandatory Benefits]]+AC338,"")</f>
        <v>0</v>
      </c>
      <c r="X338" s="200"/>
      <c r="Y338" s="210"/>
      <c r="Z338" s="181" t="str">
        <f t="shared" si="65"/>
        <v/>
      </c>
      <c r="AA338" s="155" t="str">
        <f t="shared" si="66"/>
        <v/>
      </c>
      <c r="AB338" s="14"/>
      <c r="AC338" s="206"/>
      <c r="AD338" s="187" t="str">
        <f t="shared" si="31"/>
        <v/>
      </c>
      <c r="AE338" s="188" t="str">
        <f t="shared" si="32"/>
        <v/>
      </c>
      <c r="AF338" s="199" t="str">
        <f t="shared" si="67"/>
        <v/>
      </c>
      <c r="AG338" s="199" t="str">
        <f t="shared" si="68"/>
        <v/>
      </c>
      <c r="AH338" s="217"/>
    </row>
    <row r="339" spans="1:34" hidden="1" outlineLevel="1" x14ac:dyDescent="0.3">
      <c r="A339" s="19"/>
      <c r="B339" s="9"/>
      <c r="C339" s="9"/>
      <c r="D339" s="153" t="str">
        <f>IF(ISERROR(VLOOKUP(C339,KPIs!$F$91:$G$94,2,FALSE)),"",(VLOOKUP(C339,KPIs!$F$91:$G$94,2,FALSE)))</f>
        <v/>
      </c>
      <c r="E339" s="153" t="str">
        <f>IF(ISERROR(VLOOKUP(C339,KPIs!$H$91:$I$94,2,FALSE)),"",(VLOOKUP(C339,KPIs!$H$91:$I$94,2,FALSE)))</f>
        <v/>
      </c>
      <c r="F339" s="14"/>
      <c r="G339" s="10"/>
      <c r="H339" s="10"/>
      <c r="I339" s="155">
        <f t="shared" si="61"/>
        <v>0</v>
      </c>
      <c r="J339" s="12" t="str" cm="1">
        <f t="array" ref="J339">IFERROR((_xlfn.IFS(E339-I339&lt;=0,0,E339-I339&lt;=0,0,E339-I339&gt;=2,2,E339-I339&lt;2,E339-I339)),"")</f>
        <v/>
      </c>
      <c r="K339" s="12" cm="1">
        <f t="array" ref="K339">_xlfn.IFS(I339=0,0,I339&gt;=0,I339+J339)</f>
        <v>0</v>
      </c>
      <c r="L339" s="12" t="str">
        <f t="shared" si="58"/>
        <v/>
      </c>
      <c r="M339" s="12" cm="1">
        <f t="array" ref="M339">_xlfn.IFS(K339=0,0,K339&gt;=0,K339+L339)</f>
        <v>0</v>
      </c>
      <c r="N339" s="157" t="str">
        <f t="shared" si="62"/>
        <v/>
      </c>
      <c r="O339" s="157" t="str">
        <f t="shared" si="59"/>
        <v/>
      </c>
      <c r="P339" s="10"/>
      <c r="Q339" s="17" t="str">
        <f t="shared" si="34"/>
        <v/>
      </c>
      <c r="R339" s="12">
        <f t="shared" si="63"/>
        <v>0</v>
      </c>
      <c r="S339" s="193" t="str">
        <f t="shared" si="64"/>
        <v/>
      </c>
      <c r="U339" s="183" t="str">
        <f>IFERROR(Table1[[#This Row],[2024 Total Wage Increase + Wage Floor ]]+Z339,"")</f>
        <v/>
      </c>
      <c r="V339" s="183">
        <f>IFERROR(Table1[[#This Row],[Mandatory Benefits]]+AC339,"")</f>
        <v>0</v>
      </c>
      <c r="X339" s="200"/>
      <c r="Y339" s="210"/>
      <c r="Z339" s="181" t="str">
        <f t="shared" si="65"/>
        <v/>
      </c>
      <c r="AA339" s="155" t="str">
        <f t="shared" si="66"/>
        <v/>
      </c>
      <c r="AB339" s="14"/>
      <c r="AC339" s="206"/>
      <c r="AD339" s="187" t="str">
        <f t="shared" si="31"/>
        <v/>
      </c>
      <c r="AE339" s="189" t="str">
        <f t="shared" si="32"/>
        <v/>
      </c>
      <c r="AF339" s="199" t="str">
        <f t="shared" si="67"/>
        <v/>
      </c>
      <c r="AG339" s="199" t="str">
        <f t="shared" si="68"/>
        <v/>
      </c>
      <c r="AH339" s="217"/>
    </row>
    <row r="340" spans="1:34" hidden="1" outlineLevel="1" x14ac:dyDescent="0.3">
      <c r="A340" s="19"/>
      <c r="B340" s="9"/>
      <c r="C340" s="9"/>
      <c r="D340" s="153" t="str">
        <f>IF(ISERROR(VLOOKUP(C340,KPIs!$F$91:$G$94,2,FALSE)),"",(VLOOKUP(C340,KPIs!$F$91:$G$94,2,FALSE)))</f>
        <v/>
      </c>
      <c r="E340" s="153" t="str">
        <f>IF(ISERROR(VLOOKUP(C340,KPIs!$H$91:$I$94,2,FALSE)),"",(VLOOKUP(C340,KPIs!$H$91:$I$94,2,FALSE)))</f>
        <v/>
      </c>
      <c r="F340" s="14"/>
      <c r="G340" s="10"/>
      <c r="H340" s="10"/>
      <c r="I340" s="155">
        <f t="shared" si="61"/>
        <v>0</v>
      </c>
      <c r="J340" s="12" t="str" cm="1">
        <f t="array" ref="J340">IFERROR((_xlfn.IFS(E340-I340&lt;=0,0,E340-I340&lt;=0,0,E340-I340&gt;=2,2,E340-I340&lt;2,E340-I340)),"")</f>
        <v/>
      </c>
      <c r="K340" s="12" cm="1">
        <f t="array" ref="K340">_xlfn.IFS(I340=0,0,I340&gt;=0,I340+J340)</f>
        <v>0</v>
      </c>
      <c r="L340" s="12" t="str">
        <f t="shared" si="58"/>
        <v/>
      </c>
      <c r="M340" s="12" cm="1">
        <f t="array" ref="M340">_xlfn.IFS(K340=0,0,K340&gt;=0,K340+L340)</f>
        <v>0</v>
      </c>
      <c r="N340" s="157" t="str">
        <f t="shared" si="62"/>
        <v/>
      </c>
      <c r="O340" s="157" t="str">
        <f t="shared" si="59"/>
        <v/>
      </c>
      <c r="P340" s="10"/>
      <c r="Q340" s="17" t="str">
        <f t="shared" si="34"/>
        <v/>
      </c>
      <c r="R340" s="12">
        <f t="shared" si="63"/>
        <v>0</v>
      </c>
      <c r="S340" s="193" t="str">
        <f t="shared" si="64"/>
        <v/>
      </c>
      <c r="U340" s="183" t="str">
        <f>IFERROR(Table1[[#This Row],[2024 Total Wage Increase + Wage Floor ]]+Z340,"")</f>
        <v/>
      </c>
      <c r="V340" s="183">
        <f>IFERROR(Table1[[#This Row],[Mandatory Benefits]]+AC340,"")</f>
        <v>0</v>
      </c>
      <c r="X340" s="200"/>
      <c r="Y340" s="210"/>
      <c r="Z340" s="181" t="str">
        <f t="shared" si="65"/>
        <v/>
      </c>
      <c r="AA340" s="155" t="str">
        <f t="shared" si="66"/>
        <v/>
      </c>
      <c r="AB340" s="14"/>
      <c r="AC340" s="206"/>
      <c r="AD340" s="187" t="str">
        <f t="shared" si="31"/>
        <v/>
      </c>
      <c r="AE340" s="188" t="str">
        <f t="shared" si="32"/>
        <v/>
      </c>
      <c r="AF340" s="199" t="str">
        <f t="shared" si="67"/>
        <v/>
      </c>
      <c r="AG340" s="199" t="str">
        <f t="shared" si="68"/>
        <v/>
      </c>
      <c r="AH340" s="217"/>
    </row>
    <row r="341" spans="1:34" hidden="1" outlineLevel="1" x14ac:dyDescent="0.3">
      <c r="A341" s="19"/>
      <c r="B341" s="9"/>
      <c r="C341" s="9"/>
      <c r="D341" s="153" t="str">
        <f>IF(ISERROR(VLOOKUP(C341,KPIs!$F$91:$G$94,2,FALSE)),"",(VLOOKUP(C341,KPIs!$F$91:$G$94,2,FALSE)))</f>
        <v/>
      </c>
      <c r="E341" s="153" t="str">
        <f>IF(ISERROR(VLOOKUP(C341,KPIs!$H$91:$I$94,2,FALSE)),"",(VLOOKUP(C341,KPIs!$H$91:$I$94,2,FALSE)))</f>
        <v/>
      </c>
      <c r="F341" s="14"/>
      <c r="G341" s="10"/>
      <c r="H341" s="10"/>
      <c r="I341" s="155">
        <f t="shared" si="61"/>
        <v>0</v>
      </c>
      <c r="J341" s="12" t="str" cm="1">
        <f t="array" ref="J341">IFERROR((_xlfn.IFS(E341-I341&lt;=0,0,E341-I341&lt;=0,0,E341-I341&gt;=2,2,E341-I341&lt;2,E341-I341)),"")</f>
        <v/>
      </c>
      <c r="K341" s="12" cm="1">
        <f t="array" ref="K341">_xlfn.IFS(I341=0,0,I341&gt;=0,I341+J341)</f>
        <v>0</v>
      </c>
      <c r="L341" s="12" t="str">
        <f t="shared" si="58"/>
        <v/>
      </c>
      <c r="M341" s="12" cm="1">
        <f t="array" ref="M341">_xlfn.IFS(K341=0,0,K341&gt;=0,K341+L341)</f>
        <v>0</v>
      </c>
      <c r="N341" s="157" t="str">
        <f t="shared" si="62"/>
        <v/>
      </c>
      <c r="O341" s="157" t="str">
        <f t="shared" si="59"/>
        <v/>
      </c>
      <c r="P341" s="10"/>
      <c r="Q341" s="17" t="str">
        <f t="shared" si="34"/>
        <v/>
      </c>
      <c r="R341" s="12">
        <f t="shared" si="63"/>
        <v>0</v>
      </c>
      <c r="S341" s="193" t="str">
        <f t="shared" si="64"/>
        <v/>
      </c>
      <c r="U341" s="183" t="str">
        <f>IFERROR(Table1[[#This Row],[2024 Total Wage Increase + Wage Floor ]]+Z341,"")</f>
        <v/>
      </c>
      <c r="V341" s="183">
        <f>IFERROR(Table1[[#This Row],[Mandatory Benefits]]+AC341,"")</f>
        <v>0</v>
      </c>
      <c r="X341" s="200"/>
      <c r="Y341" s="210"/>
      <c r="Z341" s="181" t="str">
        <f t="shared" si="65"/>
        <v/>
      </c>
      <c r="AA341" s="155" t="str">
        <f t="shared" si="66"/>
        <v/>
      </c>
      <c r="AB341" s="14"/>
      <c r="AC341" s="206"/>
      <c r="AD341" s="187" t="str">
        <f t="shared" si="31"/>
        <v/>
      </c>
      <c r="AE341" s="189" t="str">
        <f t="shared" si="32"/>
        <v/>
      </c>
      <c r="AF341" s="199" t="str">
        <f t="shared" si="67"/>
        <v/>
      </c>
      <c r="AG341" s="199" t="str">
        <f t="shared" si="68"/>
        <v/>
      </c>
      <c r="AH341" s="217"/>
    </row>
    <row r="342" spans="1:34" hidden="1" outlineLevel="1" x14ac:dyDescent="0.3">
      <c r="A342" s="19"/>
      <c r="B342" s="9"/>
      <c r="C342" s="9"/>
      <c r="D342" s="153" t="str">
        <f>IF(ISERROR(VLOOKUP(C342,KPIs!$F$91:$G$94,2,FALSE)),"",(VLOOKUP(C342,KPIs!$F$91:$G$94,2,FALSE)))</f>
        <v/>
      </c>
      <c r="E342" s="153" t="str">
        <f>IF(ISERROR(VLOOKUP(C342,KPIs!$H$91:$I$94,2,FALSE)),"",(VLOOKUP(C342,KPIs!$H$91:$I$94,2,FALSE)))</f>
        <v/>
      </c>
      <c r="F342" s="14"/>
      <c r="G342" s="10"/>
      <c r="H342" s="10"/>
      <c r="I342" s="155">
        <f t="shared" si="61"/>
        <v>0</v>
      </c>
      <c r="J342" s="12" t="str" cm="1">
        <f t="array" ref="J342">IFERROR((_xlfn.IFS(E342-I342&lt;=0,0,E342-I342&lt;=0,0,E342-I342&gt;=2,2,E342-I342&lt;2,E342-I342)),"")</f>
        <v/>
      </c>
      <c r="K342" s="12" cm="1">
        <f t="array" ref="K342">_xlfn.IFS(I342=0,0,I342&gt;=0,I342+J342)</f>
        <v>0</v>
      </c>
      <c r="L342" s="12" t="str">
        <f t="shared" si="58"/>
        <v/>
      </c>
      <c r="M342" s="12" cm="1">
        <f t="array" ref="M342">_xlfn.IFS(K342=0,0,K342&gt;=0,K342+L342)</f>
        <v>0</v>
      </c>
      <c r="N342" s="157" t="str">
        <f t="shared" si="62"/>
        <v/>
      </c>
      <c r="O342" s="157" t="str">
        <f t="shared" si="59"/>
        <v/>
      </c>
      <c r="P342" s="10"/>
      <c r="Q342" s="17" t="str">
        <f t="shared" si="34"/>
        <v/>
      </c>
      <c r="R342" s="12">
        <f t="shared" si="63"/>
        <v>0</v>
      </c>
      <c r="S342" s="193" t="str">
        <f t="shared" si="64"/>
        <v/>
      </c>
      <c r="U342" s="183" t="str">
        <f>IFERROR(Table1[[#This Row],[2024 Total Wage Increase + Wage Floor ]]+Z342,"")</f>
        <v/>
      </c>
      <c r="V342" s="183">
        <f>IFERROR(Table1[[#This Row],[Mandatory Benefits]]+AC342,"")</f>
        <v>0</v>
      </c>
      <c r="X342" s="200"/>
      <c r="Y342" s="210"/>
      <c r="Z342" s="181" t="str">
        <f t="shared" si="65"/>
        <v/>
      </c>
      <c r="AA342" s="155" t="str">
        <f t="shared" si="66"/>
        <v/>
      </c>
      <c r="AB342" s="14"/>
      <c r="AC342" s="206"/>
      <c r="AD342" s="187" t="str">
        <f t="shared" si="31"/>
        <v/>
      </c>
      <c r="AE342" s="188" t="str">
        <f t="shared" si="32"/>
        <v/>
      </c>
      <c r="AF342" s="199" t="str">
        <f t="shared" si="67"/>
        <v/>
      </c>
      <c r="AG342" s="199" t="str">
        <f t="shared" si="68"/>
        <v/>
      </c>
      <c r="AH342" s="217"/>
    </row>
    <row r="343" spans="1:34" hidden="1" outlineLevel="1" x14ac:dyDescent="0.3">
      <c r="A343" s="19"/>
      <c r="B343" s="9"/>
      <c r="C343" s="9"/>
      <c r="D343" s="153" t="str">
        <f>IF(ISERROR(VLOOKUP(C343,KPIs!$F$91:$G$94,2,FALSE)),"",(VLOOKUP(C343,KPIs!$F$91:$G$94,2,FALSE)))</f>
        <v/>
      </c>
      <c r="E343" s="153" t="str">
        <f>IF(ISERROR(VLOOKUP(C343,KPIs!$H$91:$I$94,2,FALSE)),"",(VLOOKUP(C343,KPIs!$H$91:$I$94,2,FALSE)))</f>
        <v/>
      </c>
      <c r="F343" s="14"/>
      <c r="G343" s="10"/>
      <c r="H343" s="10"/>
      <c r="I343" s="155">
        <f t="shared" si="61"/>
        <v>0</v>
      </c>
      <c r="J343" s="12" t="str" cm="1">
        <f t="array" ref="J343">IFERROR((_xlfn.IFS(E343-I343&lt;=0,0,E343-I343&lt;=0,0,E343-I343&gt;=2,2,E343-I343&lt;2,E343-I343)),"")</f>
        <v/>
      </c>
      <c r="K343" s="12" cm="1">
        <f t="array" ref="K343">_xlfn.IFS(I343=0,0,I343&gt;=0,I343+J343)</f>
        <v>0</v>
      </c>
      <c r="L343" s="12" t="str">
        <f t="shared" si="58"/>
        <v/>
      </c>
      <c r="M343" s="12" cm="1">
        <f t="array" ref="M343">_xlfn.IFS(K343=0,0,K343&gt;=0,K343+L343)</f>
        <v>0</v>
      </c>
      <c r="N343" s="157" t="str">
        <f t="shared" si="62"/>
        <v/>
      </c>
      <c r="O343" s="157" t="str">
        <f t="shared" si="59"/>
        <v/>
      </c>
      <c r="P343" s="10"/>
      <c r="Q343" s="17" t="str">
        <f t="shared" si="34"/>
        <v/>
      </c>
      <c r="R343" s="12">
        <f t="shared" si="63"/>
        <v>0</v>
      </c>
      <c r="S343" s="193" t="str">
        <f t="shared" si="64"/>
        <v/>
      </c>
      <c r="U343" s="183" t="str">
        <f>IFERROR(Table1[[#This Row],[2024 Total Wage Increase + Wage Floor ]]+Z343,"")</f>
        <v/>
      </c>
      <c r="V343" s="183">
        <f>IFERROR(Table1[[#This Row],[Mandatory Benefits]]+AC343,"")</f>
        <v>0</v>
      </c>
      <c r="X343" s="200"/>
      <c r="Y343" s="210"/>
      <c r="Z343" s="181" t="str">
        <f t="shared" si="65"/>
        <v/>
      </c>
      <c r="AA343" s="155" t="str">
        <f t="shared" si="66"/>
        <v/>
      </c>
      <c r="AB343" s="14"/>
      <c r="AC343" s="206"/>
      <c r="AD343" s="187" t="str">
        <f t="shared" si="31"/>
        <v/>
      </c>
      <c r="AE343" s="189" t="str">
        <f t="shared" si="32"/>
        <v/>
      </c>
      <c r="AF343" s="199" t="str">
        <f t="shared" si="67"/>
        <v/>
      </c>
      <c r="AG343" s="199" t="str">
        <f t="shared" si="68"/>
        <v/>
      </c>
      <c r="AH343" s="217"/>
    </row>
    <row r="344" spans="1:34" hidden="1" outlineLevel="1" x14ac:dyDescent="0.3">
      <c r="A344" s="19"/>
      <c r="B344" s="9"/>
      <c r="C344" s="9"/>
      <c r="D344" s="153" t="str">
        <f>IF(ISERROR(VLOOKUP(C344,KPIs!$F$91:$G$94,2,FALSE)),"",(VLOOKUP(C344,KPIs!$F$91:$G$94,2,FALSE)))</f>
        <v/>
      </c>
      <c r="E344" s="153" t="str">
        <f>IF(ISERROR(VLOOKUP(C344,KPIs!$H$91:$I$94,2,FALSE)),"",(VLOOKUP(C344,KPIs!$H$91:$I$94,2,FALSE)))</f>
        <v/>
      </c>
      <c r="F344" s="14"/>
      <c r="G344" s="10"/>
      <c r="H344" s="10"/>
      <c r="I344" s="155">
        <f t="shared" si="61"/>
        <v>0</v>
      </c>
      <c r="J344" s="12" t="str" cm="1">
        <f t="array" ref="J344">IFERROR((_xlfn.IFS(E344-I344&lt;=0,0,E344-I344&lt;=0,0,E344-I344&gt;=2,2,E344-I344&lt;2,E344-I344)),"")</f>
        <v/>
      </c>
      <c r="K344" s="12" cm="1">
        <f t="array" ref="K344">_xlfn.IFS(I344=0,0,I344&gt;=0,I344+J344)</f>
        <v>0</v>
      </c>
      <c r="L344" s="12" t="str">
        <f t="shared" si="58"/>
        <v/>
      </c>
      <c r="M344" s="12" cm="1">
        <f t="array" ref="M344">_xlfn.IFS(K344=0,0,K344&gt;=0,K344+L344)</f>
        <v>0</v>
      </c>
      <c r="N344" s="157" t="str">
        <f t="shared" si="62"/>
        <v/>
      </c>
      <c r="O344" s="157" t="str">
        <f t="shared" si="59"/>
        <v/>
      </c>
      <c r="P344" s="10"/>
      <c r="Q344" s="17" t="str">
        <f t="shared" si="34"/>
        <v/>
      </c>
      <c r="R344" s="12">
        <f t="shared" si="63"/>
        <v>0</v>
      </c>
      <c r="S344" s="193" t="str">
        <f t="shared" si="64"/>
        <v/>
      </c>
      <c r="U344" s="183" t="str">
        <f>IFERROR(Table1[[#This Row],[2024 Total Wage Increase + Wage Floor ]]+Z344,"")</f>
        <v/>
      </c>
      <c r="V344" s="183">
        <f>IFERROR(Table1[[#This Row],[Mandatory Benefits]]+AC344,"")</f>
        <v>0</v>
      </c>
      <c r="X344" s="200"/>
      <c r="Y344" s="210"/>
      <c r="Z344" s="181" t="str">
        <f t="shared" si="65"/>
        <v/>
      </c>
      <c r="AA344" s="155" t="str">
        <f t="shared" si="66"/>
        <v/>
      </c>
      <c r="AB344" s="14"/>
      <c r="AC344" s="206"/>
      <c r="AD344" s="187" t="str">
        <f t="shared" si="31"/>
        <v/>
      </c>
      <c r="AE344" s="188" t="str">
        <f t="shared" si="32"/>
        <v/>
      </c>
      <c r="AF344" s="199" t="str">
        <f t="shared" si="67"/>
        <v/>
      </c>
      <c r="AG344" s="199" t="str">
        <f t="shared" si="68"/>
        <v/>
      </c>
      <c r="AH344" s="217"/>
    </row>
    <row r="345" spans="1:34" hidden="1" outlineLevel="1" x14ac:dyDescent="0.3">
      <c r="A345" s="19"/>
      <c r="B345" s="9"/>
      <c r="C345" s="9"/>
      <c r="D345" s="153" t="str">
        <f>IF(ISERROR(VLOOKUP(C345,KPIs!$F$91:$G$94,2,FALSE)),"",(VLOOKUP(C345,KPIs!$F$91:$G$94,2,FALSE)))</f>
        <v/>
      </c>
      <c r="E345" s="153" t="str">
        <f>IF(ISERROR(VLOOKUP(C345,KPIs!$H$91:$I$94,2,FALSE)),"",(VLOOKUP(C345,KPIs!$H$91:$I$94,2,FALSE)))</f>
        <v/>
      </c>
      <c r="F345" s="14"/>
      <c r="G345" s="10"/>
      <c r="H345" s="10"/>
      <c r="I345" s="155">
        <f t="shared" si="61"/>
        <v>0</v>
      </c>
      <c r="J345" s="12" t="str" cm="1">
        <f t="array" ref="J345">IFERROR((_xlfn.IFS(E345-I345&lt;=0,0,E345-I345&lt;=0,0,E345-I345&gt;=2,2,E345-I345&lt;2,E345-I345)),"")</f>
        <v/>
      </c>
      <c r="K345" s="12" cm="1">
        <f t="array" ref="K345">_xlfn.IFS(I345=0,0,I345&gt;=0,I345+J345)</f>
        <v>0</v>
      </c>
      <c r="L345" s="12" t="str">
        <f t="shared" si="58"/>
        <v/>
      </c>
      <c r="M345" s="12" cm="1">
        <f t="array" ref="M345">_xlfn.IFS(K345=0,0,K345&gt;=0,K345+L345)</f>
        <v>0</v>
      </c>
      <c r="N345" s="157" t="str">
        <f t="shared" si="62"/>
        <v/>
      </c>
      <c r="O345" s="157" t="str">
        <f t="shared" si="59"/>
        <v/>
      </c>
      <c r="P345" s="10"/>
      <c r="Q345" s="17" t="str">
        <f t="shared" si="34"/>
        <v/>
      </c>
      <c r="R345" s="12">
        <f t="shared" si="63"/>
        <v>0</v>
      </c>
      <c r="S345" s="193" t="str">
        <f t="shared" si="64"/>
        <v/>
      </c>
      <c r="U345" s="183" t="str">
        <f>IFERROR(Table1[[#This Row],[2024 Total Wage Increase + Wage Floor ]]+Z345,"")</f>
        <v/>
      </c>
      <c r="V345" s="183">
        <f>IFERROR(Table1[[#This Row],[Mandatory Benefits]]+AC345,"")</f>
        <v>0</v>
      </c>
      <c r="X345" s="200"/>
      <c r="Y345" s="210"/>
      <c r="Z345" s="181" t="str">
        <f t="shared" si="65"/>
        <v/>
      </c>
      <c r="AA345" s="155" t="str">
        <f t="shared" si="66"/>
        <v/>
      </c>
      <c r="AB345" s="14"/>
      <c r="AC345" s="206"/>
      <c r="AD345" s="187" t="str">
        <f t="shared" si="31"/>
        <v/>
      </c>
      <c r="AE345" s="189" t="str">
        <f t="shared" si="32"/>
        <v/>
      </c>
      <c r="AF345" s="199" t="str">
        <f t="shared" si="67"/>
        <v/>
      </c>
      <c r="AG345" s="199" t="str">
        <f t="shared" si="68"/>
        <v/>
      </c>
      <c r="AH345" s="217"/>
    </row>
    <row r="346" spans="1:34" hidden="1" outlineLevel="1" x14ac:dyDescent="0.3">
      <c r="A346" s="19"/>
      <c r="B346" s="9"/>
      <c r="C346" s="9"/>
      <c r="D346" s="153" t="str">
        <f>IF(ISERROR(VLOOKUP(C346,KPIs!$F$91:$G$94,2,FALSE)),"",(VLOOKUP(C346,KPIs!$F$91:$G$94,2,FALSE)))</f>
        <v/>
      </c>
      <c r="E346" s="153" t="str">
        <f>IF(ISERROR(VLOOKUP(C346,KPIs!$H$91:$I$94,2,FALSE)),"",(VLOOKUP(C346,KPIs!$H$91:$I$94,2,FALSE)))</f>
        <v/>
      </c>
      <c r="F346" s="14"/>
      <c r="G346" s="10"/>
      <c r="H346" s="10"/>
      <c r="I346" s="155">
        <f t="shared" si="61"/>
        <v>0</v>
      </c>
      <c r="J346" s="12" t="str" cm="1">
        <f t="array" ref="J346">IFERROR((_xlfn.IFS(E346-I346&lt;=0,0,E346-I346&lt;=0,0,E346-I346&gt;=2,2,E346-I346&lt;2,E346-I346)),"")</f>
        <v/>
      </c>
      <c r="K346" s="12" cm="1">
        <f t="array" ref="K346">_xlfn.IFS(I346=0,0,I346&gt;=0,I346+J346)</f>
        <v>0</v>
      </c>
      <c r="L346" s="12" t="str">
        <f t="shared" si="58"/>
        <v/>
      </c>
      <c r="M346" s="12" cm="1">
        <f t="array" ref="M346">_xlfn.IFS(K346=0,0,K346&gt;=0,K346+L346)</f>
        <v>0</v>
      </c>
      <c r="N346" s="157" t="str">
        <f t="shared" si="62"/>
        <v/>
      </c>
      <c r="O346" s="157" t="str">
        <f t="shared" si="59"/>
        <v/>
      </c>
      <c r="P346" s="10"/>
      <c r="Q346" s="17" t="str">
        <f t="shared" si="34"/>
        <v/>
      </c>
      <c r="R346" s="12">
        <f t="shared" si="63"/>
        <v>0</v>
      </c>
      <c r="S346" s="193" t="str">
        <f t="shared" si="64"/>
        <v/>
      </c>
      <c r="U346" s="183" t="str">
        <f>IFERROR(Table1[[#This Row],[2024 Total Wage Increase + Wage Floor ]]+Z346,"")</f>
        <v/>
      </c>
      <c r="V346" s="183">
        <f>IFERROR(Table1[[#This Row],[Mandatory Benefits]]+AC346,"")</f>
        <v>0</v>
      </c>
      <c r="X346" s="200"/>
      <c r="Y346" s="210"/>
      <c r="Z346" s="181" t="str">
        <f t="shared" si="65"/>
        <v/>
      </c>
      <c r="AA346" s="155" t="str">
        <f t="shared" si="66"/>
        <v/>
      </c>
      <c r="AB346" s="14"/>
      <c r="AC346" s="206"/>
      <c r="AD346" s="187" t="str">
        <f t="shared" si="31"/>
        <v/>
      </c>
      <c r="AE346" s="188" t="str">
        <f t="shared" si="32"/>
        <v/>
      </c>
      <c r="AF346" s="199" t="str">
        <f t="shared" si="67"/>
        <v/>
      </c>
      <c r="AG346" s="199" t="str">
        <f t="shared" si="68"/>
        <v/>
      </c>
      <c r="AH346" s="217"/>
    </row>
    <row r="347" spans="1:34" hidden="1" outlineLevel="1" x14ac:dyDescent="0.3">
      <c r="A347" s="19"/>
      <c r="B347" s="9"/>
      <c r="C347" s="9"/>
      <c r="D347" s="153" t="str">
        <f>IF(ISERROR(VLOOKUP(C347,KPIs!$F$91:$G$94,2,FALSE)),"",(VLOOKUP(C347,KPIs!$F$91:$G$94,2,FALSE)))</f>
        <v/>
      </c>
      <c r="E347" s="153" t="str">
        <f>IF(ISERROR(VLOOKUP(C347,KPIs!$H$91:$I$94,2,FALSE)),"",(VLOOKUP(C347,KPIs!$H$91:$I$94,2,FALSE)))</f>
        <v/>
      </c>
      <c r="F347" s="14"/>
      <c r="G347" s="10"/>
      <c r="H347" s="10"/>
      <c r="I347" s="155">
        <f t="shared" si="61"/>
        <v>0</v>
      </c>
      <c r="J347" s="12" t="str" cm="1">
        <f t="array" ref="J347">IFERROR((_xlfn.IFS(E347-I347&lt;=0,0,E347-I347&lt;=0,0,E347-I347&gt;=2,2,E347-I347&lt;2,E347-I347)),"")</f>
        <v/>
      </c>
      <c r="K347" s="12" cm="1">
        <f t="array" ref="K347">_xlfn.IFS(I347=0,0,I347&gt;=0,I347+J347)</f>
        <v>0</v>
      </c>
      <c r="L347" s="12" t="str">
        <f t="shared" si="58"/>
        <v/>
      </c>
      <c r="M347" s="12" cm="1">
        <f t="array" ref="M347">_xlfn.IFS(K347=0,0,K347&gt;=0,K347+L347)</f>
        <v>0</v>
      </c>
      <c r="N347" s="157" t="str">
        <f t="shared" si="62"/>
        <v/>
      </c>
      <c r="O347" s="157" t="str">
        <f t="shared" si="59"/>
        <v/>
      </c>
      <c r="P347" s="10"/>
      <c r="Q347" s="17" t="str">
        <f t="shared" si="34"/>
        <v/>
      </c>
      <c r="R347" s="12">
        <f t="shared" si="63"/>
        <v>0</v>
      </c>
      <c r="S347" s="193" t="str">
        <f t="shared" si="64"/>
        <v/>
      </c>
      <c r="U347" s="183" t="str">
        <f>IFERROR(Table1[[#This Row],[2024 Total Wage Increase + Wage Floor ]]+Z347,"")</f>
        <v/>
      </c>
      <c r="V347" s="183">
        <f>IFERROR(Table1[[#This Row],[Mandatory Benefits]]+AC347,"")</f>
        <v>0</v>
      </c>
      <c r="X347" s="200"/>
      <c r="Y347" s="210"/>
      <c r="Z347" s="181" t="str">
        <f t="shared" si="65"/>
        <v/>
      </c>
      <c r="AA347" s="155" t="str">
        <f t="shared" si="66"/>
        <v/>
      </c>
      <c r="AB347" s="14"/>
      <c r="AC347" s="206"/>
      <c r="AD347" s="187" t="str">
        <f t="shared" si="31"/>
        <v/>
      </c>
      <c r="AE347" s="189" t="str">
        <f t="shared" si="32"/>
        <v/>
      </c>
      <c r="AF347" s="199" t="str">
        <f t="shared" si="67"/>
        <v/>
      </c>
      <c r="AG347" s="199" t="str">
        <f t="shared" si="68"/>
        <v/>
      </c>
      <c r="AH347" s="217"/>
    </row>
    <row r="348" spans="1:34" hidden="1" outlineLevel="1" x14ac:dyDescent="0.3">
      <c r="A348" s="19"/>
      <c r="B348" s="9"/>
      <c r="C348" s="9"/>
      <c r="D348" s="153" t="str">
        <f>IF(ISERROR(VLOOKUP(C348,KPIs!$F$91:$G$94,2,FALSE)),"",(VLOOKUP(C348,KPIs!$F$91:$G$94,2,FALSE)))</f>
        <v/>
      </c>
      <c r="E348" s="153" t="str">
        <f>IF(ISERROR(VLOOKUP(C348,KPIs!$H$91:$I$94,2,FALSE)),"",(VLOOKUP(C348,KPIs!$H$91:$I$94,2,FALSE)))</f>
        <v/>
      </c>
      <c r="F348" s="14"/>
      <c r="G348" s="10"/>
      <c r="H348" s="10"/>
      <c r="I348" s="155">
        <f t="shared" si="61"/>
        <v>0</v>
      </c>
      <c r="J348" s="12" t="str" cm="1">
        <f t="array" ref="J348">IFERROR((_xlfn.IFS(E348-I348&lt;=0,0,E348-I348&lt;=0,0,E348-I348&gt;=2,2,E348-I348&lt;2,E348-I348)),"")</f>
        <v/>
      </c>
      <c r="K348" s="12" cm="1">
        <f t="array" ref="K348">_xlfn.IFS(I348=0,0,I348&gt;=0,I348+J348)</f>
        <v>0</v>
      </c>
      <c r="L348" s="12" t="str">
        <f t="shared" si="58"/>
        <v/>
      </c>
      <c r="M348" s="12" cm="1">
        <f t="array" ref="M348">_xlfn.IFS(K348=0,0,K348&gt;=0,K348+L348)</f>
        <v>0</v>
      </c>
      <c r="N348" s="157" t="str">
        <f t="shared" si="62"/>
        <v/>
      </c>
      <c r="O348" s="157" t="str">
        <f t="shared" si="59"/>
        <v/>
      </c>
      <c r="P348" s="10"/>
      <c r="Q348" s="17" t="str">
        <f t="shared" si="34"/>
        <v/>
      </c>
      <c r="R348" s="12">
        <f t="shared" si="63"/>
        <v>0</v>
      </c>
      <c r="S348" s="193" t="str">
        <f t="shared" si="64"/>
        <v/>
      </c>
      <c r="U348" s="183" t="str">
        <f>IFERROR(Table1[[#This Row],[2024 Total Wage Increase + Wage Floor ]]+Z348,"")</f>
        <v/>
      </c>
      <c r="V348" s="183">
        <f>IFERROR(Table1[[#This Row],[Mandatory Benefits]]+AC348,"")</f>
        <v>0</v>
      </c>
      <c r="X348" s="200"/>
      <c r="Y348" s="210"/>
      <c r="Z348" s="181" t="str">
        <f t="shared" si="65"/>
        <v/>
      </c>
      <c r="AA348" s="155" t="str">
        <f t="shared" si="66"/>
        <v/>
      </c>
      <c r="AB348" s="14"/>
      <c r="AC348" s="206"/>
      <c r="AD348" s="187" t="str">
        <f t="shared" si="31"/>
        <v/>
      </c>
      <c r="AE348" s="188" t="str">
        <f t="shared" si="32"/>
        <v/>
      </c>
      <c r="AF348" s="199" t="str">
        <f t="shared" si="67"/>
        <v/>
      </c>
      <c r="AG348" s="199" t="str">
        <f t="shared" si="68"/>
        <v/>
      </c>
      <c r="AH348" s="217"/>
    </row>
    <row r="349" spans="1:34" hidden="1" outlineLevel="1" x14ac:dyDescent="0.3">
      <c r="A349" s="19"/>
      <c r="B349" s="9"/>
      <c r="C349" s="9"/>
      <c r="D349" s="153" t="str">
        <f>IF(ISERROR(VLOOKUP(C349,KPIs!$F$91:$G$94,2,FALSE)),"",(VLOOKUP(C349,KPIs!$F$91:$G$94,2,FALSE)))</f>
        <v/>
      </c>
      <c r="E349" s="153" t="str">
        <f>IF(ISERROR(VLOOKUP(C349,KPIs!$H$91:$I$94,2,FALSE)),"",(VLOOKUP(C349,KPIs!$H$91:$I$94,2,FALSE)))</f>
        <v/>
      </c>
      <c r="F349" s="14"/>
      <c r="G349" s="10"/>
      <c r="H349" s="10"/>
      <c r="I349" s="155">
        <f t="shared" si="61"/>
        <v>0</v>
      </c>
      <c r="J349" s="12" t="str" cm="1">
        <f t="array" ref="J349">IFERROR((_xlfn.IFS(E349-I349&lt;=0,0,E349-I349&lt;=0,0,E349-I349&gt;=2,2,E349-I349&lt;2,E349-I349)),"")</f>
        <v/>
      </c>
      <c r="K349" s="12" cm="1">
        <f t="array" ref="K349">_xlfn.IFS(I349=0,0,I349&gt;=0,I349+J349)</f>
        <v>0</v>
      </c>
      <c r="L349" s="12" t="str">
        <f t="shared" si="58"/>
        <v/>
      </c>
      <c r="M349" s="12" cm="1">
        <f t="array" ref="M349">_xlfn.IFS(K349=0,0,K349&gt;=0,K349+L349)</f>
        <v>0</v>
      </c>
      <c r="N349" s="157" t="str">
        <f t="shared" si="62"/>
        <v/>
      </c>
      <c r="O349" s="157" t="str">
        <f t="shared" si="59"/>
        <v/>
      </c>
      <c r="P349" s="10"/>
      <c r="Q349" s="17" t="str">
        <f t="shared" si="34"/>
        <v/>
      </c>
      <c r="R349" s="12">
        <f t="shared" si="63"/>
        <v>0</v>
      </c>
      <c r="S349" s="193" t="str">
        <f t="shared" si="64"/>
        <v/>
      </c>
      <c r="U349" s="183" t="str">
        <f>IFERROR(Table1[[#This Row],[2024 Total Wage Increase + Wage Floor ]]+Z349,"")</f>
        <v/>
      </c>
      <c r="V349" s="183">
        <f>IFERROR(Table1[[#This Row],[Mandatory Benefits]]+AC349,"")</f>
        <v>0</v>
      </c>
      <c r="X349" s="200"/>
      <c r="Y349" s="210"/>
      <c r="Z349" s="181" t="str">
        <f t="shared" si="65"/>
        <v/>
      </c>
      <c r="AA349" s="155" t="str">
        <f t="shared" si="66"/>
        <v/>
      </c>
      <c r="AB349" s="14"/>
      <c r="AC349" s="206"/>
      <c r="AD349" s="187" t="str">
        <f t="shared" si="31"/>
        <v/>
      </c>
      <c r="AE349" s="189" t="str">
        <f t="shared" si="32"/>
        <v/>
      </c>
      <c r="AF349" s="199" t="str">
        <f t="shared" si="67"/>
        <v/>
      </c>
      <c r="AG349" s="199" t="str">
        <f t="shared" si="68"/>
        <v/>
      </c>
      <c r="AH349" s="217"/>
    </row>
    <row r="350" spans="1:34" hidden="1" outlineLevel="1" x14ac:dyDescent="0.3">
      <c r="A350" s="19"/>
      <c r="B350" s="9"/>
      <c r="C350" s="9"/>
      <c r="D350" s="153" t="str">
        <f>IF(ISERROR(VLOOKUP(C350,KPIs!$F$91:$G$94,2,FALSE)),"",(VLOOKUP(C350,KPIs!$F$91:$G$94,2,FALSE)))</f>
        <v/>
      </c>
      <c r="E350" s="153" t="str">
        <f>IF(ISERROR(VLOOKUP(C350,KPIs!$H$91:$I$94,2,FALSE)),"",(VLOOKUP(C350,KPIs!$H$91:$I$94,2,FALSE)))</f>
        <v/>
      </c>
      <c r="F350" s="14"/>
      <c r="G350" s="10"/>
      <c r="H350" s="10"/>
      <c r="I350" s="155">
        <f t="shared" si="61"/>
        <v>0</v>
      </c>
      <c r="J350" s="12" t="str" cm="1">
        <f t="array" ref="J350">IFERROR((_xlfn.IFS(E350-I350&lt;=0,0,E350-I350&lt;=0,0,E350-I350&gt;=2,2,E350-I350&lt;2,E350-I350)),"")</f>
        <v/>
      </c>
      <c r="K350" s="12" cm="1">
        <f t="array" ref="K350">_xlfn.IFS(I350=0,0,I350&gt;=0,I350+J350)</f>
        <v>0</v>
      </c>
      <c r="L350" s="12" t="str">
        <f t="shared" si="58"/>
        <v/>
      </c>
      <c r="M350" s="12" cm="1">
        <f t="array" ref="M350">_xlfn.IFS(K350=0,0,K350&gt;=0,K350+L350)</f>
        <v>0</v>
      </c>
      <c r="N350" s="157" t="str">
        <f t="shared" si="62"/>
        <v/>
      </c>
      <c r="O350" s="157" t="str">
        <f t="shared" si="59"/>
        <v/>
      </c>
      <c r="P350" s="10"/>
      <c r="Q350" s="17" t="str">
        <f t="shared" si="34"/>
        <v/>
      </c>
      <c r="R350" s="12">
        <f t="shared" si="63"/>
        <v>0</v>
      </c>
      <c r="S350" s="193" t="str">
        <f t="shared" si="64"/>
        <v/>
      </c>
      <c r="U350" s="183" t="str">
        <f>IFERROR(Table1[[#This Row],[2024 Total Wage Increase + Wage Floor ]]+Z350,"")</f>
        <v/>
      </c>
      <c r="V350" s="183">
        <f>IFERROR(Table1[[#This Row],[Mandatory Benefits]]+AC350,"")</f>
        <v>0</v>
      </c>
      <c r="X350" s="200"/>
      <c r="Y350" s="210"/>
      <c r="Z350" s="181" t="str">
        <f t="shared" si="65"/>
        <v/>
      </c>
      <c r="AA350" s="155" t="str">
        <f t="shared" si="66"/>
        <v/>
      </c>
      <c r="AB350" s="14"/>
      <c r="AC350" s="206"/>
      <c r="AD350" s="187" t="str">
        <f t="shared" si="31"/>
        <v/>
      </c>
      <c r="AE350" s="188" t="str">
        <f t="shared" si="32"/>
        <v/>
      </c>
      <c r="AF350" s="199" t="str">
        <f t="shared" si="67"/>
        <v/>
      </c>
      <c r="AG350" s="199" t="str">
        <f t="shared" si="68"/>
        <v/>
      </c>
      <c r="AH350" s="217"/>
    </row>
    <row r="351" spans="1:34" hidden="1" outlineLevel="1" x14ac:dyDescent="0.3">
      <c r="A351" s="19"/>
      <c r="B351" s="9"/>
      <c r="C351" s="9"/>
      <c r="D351" s="153" t="str">
        <f>IF(ISERROR(VLOOKUP(C351,KPIs!$F$91:$G$94,2,FALSE)),"",(VLOOKUP(C351,KPIs!$F$91:$G$94,2,FALSE)))</f>
        <v/>
      </c>
      <c r="E351" s="153" t="str">
        <f>IF(ISERROR(VLOOKUP(C351,KPIs!$H$91:$I$94,2,FALSE)),"",(VLOOKUP(C351,KPIs!$H$91:$I$94,2,FALSE)))</f>
        <v/>
      </c>
      <c r="F351" s="14"/>
      <c r="G351" s="10"/>
      <c r="H351" s="10"/>
      <c r="I351" s="155">
        <f t="shared" si="61"/>
        <v>0</v>
      </c>
      <c r="J351" s="12" t="str" cm="1">
        <f t="array" ref="J351">IFERROR((_xlfn.IFS(E351-I351&lt;=0,0,E351-I351&lt;=0,0,E351-I351&gt;=2,2,E351-I351&lt;2,E351-I351)),"")</f>
        <v/>
      </c>
      <c r="K351" s="12" cm="1">
        <f t="array" ref="K351">_xlfn.IFS(I351=0,0,I351&gt;=0,I351+J351)</f>
        <v>0</v>
      </c>
      <c r="L351" s="12" t="str">
        <f t="shared" si="58"/>
        <v/>
      </c>
      <c r="M351" s="12" cm="1">
        <f t="array" ref="M351">_xlfn.IFS(K351=0,0,K351&gt;=0,K351+L351)</f>
        <v>0</v>
      </c>
      <c r="N351" s="157" t="str">
        <f t="shared" si="62"/>
        <v/>
      </c>
      <c r="O351" s="157" t="str">
        <f t="shared" si="59"/>
        <v/>
      </c>
      <c r="P351" s="10"/>
      <c r="Q351" s="17" t="str">
        <f t="shared" si="34"/>
        <v/>
      </c>
      <c r="R351" s="12">
        <f t="shared" si="63"/>
        <v>0</v>
      </c>
      <c r="S351" s="193" t="str">
        <f t="shared" si="64"/>
        <v/>
      </c>
      <c r="U351" s="183" t="str">
        <f>IFERROR(Table1[[#This Row],[2024 Total Wage Increase + Wage Floor ]]+Z351,"")</f>
        <v/>
      </c>
      <c r="V351" s="183">
        <f>IFERROR(Table1[[#This Row],[Mandatory Benefits]]+AC351,"")</f>
        <v>0</v>
      </c>
      <c r="X351" s="200"/>
      <c r="Y351" s="210"/>
      <c r="Z351" s="181" t="str">
        <f t="shared" si="65"/>
        <v/>
      </c>
      <c r="AA351" s="155" t="str">
        <f t="shared" si="66"/>
        <v/>
      </c>
      <c r="AB351" s="14"/>
      <c r="AC351" s="206"/>
      <c r="AD351" s="187" t="str">
        <f t="shared" si="31"/>
        <v/>
      </c>
      <c r="AE351" s="189" t="str">
        <f t="shared" si="32"/>
        <v/>
      </c>
      <c r="AF351" s="199" t="str">
        <f t="shared" si="67"/>
        <v/>
      </c>
      <c r="AG351" s="199" t="str">
        <f t="shared" si="68"/>
        <v/>
      </c>
      <c r="AH351" s="217"/>
    </row>
    <row r="352" spans="1:34" hidden="1" outlineLevel="1" x14ac:dyDescent="0.3">
      <c r="A352" s="19"/>
      <c r="B352" s="9"/>
      <c r="C352" s="9"/>
      <c r="D352" s="153" t="str">
        <f>IF(ISERROR(VLOOKUP(C352,KPIs!$F$91:$G$94,2,FALSE)),"",(VLOOKUP(C352,KPIs!$F$91:$G$94,2,FALSE)))</f>
        <v/>
      </c>
      <c r="E352" s="153" t="str">
        <f>IF(ISERROR(VLOOKUP(C352,KPIs!$H$91:$I$94,2,FALSE)),"",(VLOOKUP(C352,KPIs!$H$91:$I$94,2,FALSE)))</f>
        <v/>
      </c>
      <c r="F352" s="14"/>
      <c r="G352" s="10"/>
      <c r="H352" s="10"/>
      <c r="I352" s="155">
        <f t="shared" si="61"/>
        <v>0</v>
      </c>
      <c r="J352" s="12" t="str" cm="1">
        <f t="array" ref="J352">IFERROR((_xlfn.IFS(E352-I352&lt;=0,0,E352-I352&lt;=0,0,E352-I352&gt;=2,2,E352-I352&lt;2,E352-I352)),"")</f>
        <v/>
      </c>
      <c r="K352" s="12" cm="1">
        <f t="array" ref="K352">_xlfn.IFS(I352=0,0,I352&gt;=0,I352+J352)</f>
        <v>0</v>
      </c>
      <c r="L352" s="12" t="str">
        <f t="shared" si="58"/>
        <v/>
      </c>
      <c r="M352" s="12" cm="1">
        <f t="array" ref="M352">_xlfn.IFS(K352=0,0,K352&gt;=0,K352+L352)</f>
        <v>0</v>
      </c>
      <c r="N352" s="157" t="str">
        <f t="shared" si="62"/>
        <v/>
      </c>
      <c r="O352" s="157" t="str">
        <f t="shared" si="59"/>
        <v/>
      </c>
      <c r="P352" s="10"/>
      <c r="Q352" s="17" t="str">
        <f t="shared" si="34"/>
        <v/>
      </c>
      <c r="R352" s="12">
        <f t="shared" si="63"/>
        <v>0</v>
      </c>
      <c r="S352" s="193" t="str">
        <f t="shared" si="64"/>
        <v/>
      </c>
      <c r="U352" s="183" t="str">
        <f>IFERROR(Table1[[#This Row],[2024 Total Wage Increase + Wage Floor ]]+Z352,"")</f>
        <v/>
      </c>
      <c r="V352" s="183">
        <f>IFERROR(Table1[[#This Row],[Mandatory Benefits]]+AC352,"")</f>
        <v>0</v>
      </c>
      <c r="X352" s="200"/>
      <c r="Y352" s="210"/>
      <c r="Z352" s="181" t="str">
        <f t="shared" si="65"/>
        <v/>
      </c>
      <c r="AA352" s="155" t="str">
        <f t="shared" si="66"/>
        <v/>
      </c>
      <c r="AB352" s="14"/>
      <c r="AC352" s="206"/>
      <c r="AD352" s="187" t="str">
        <f t="shared" si="31"/>
        <v/>
      </c>
      <c r="AE352" s="188" t="str">
        <f t="shared" si="32"/>
        <v/>
      </c>
      <c r="AF352" s="199" t="str">
        <f t="shared" si="67"/>
        <v/>
      </c>
      <c r="AG352" s="199" t="str">
        <f t="shared" si="68"/>
        <v/>
      </c>
      <c r="AH352" s="217"/>
    </row>
    <row r="353" spans="1:34" hidden="1" outlineLevel="1" x14ac:dyDescent="0.3">
      <c r="A353" s="19"/>
      <c r="B353" s="9"/>
      <c r="C353" s="9"/>
      <c r="D353" s="153" t="str">
        <f>IF(ISERROR(VLOOKUP(C353,KPIs!$F$91:$G$94,2,FALSE)),"",(VLOOKUP(C353,KPIs!$F$91:$G$94,2,FALSE)))</f>
        <v/>
      </c>
      <c r="E353" s="153" t="str">
        <f>IF(ISERROR(VLOOKUP(C353,KPIs!$H$91:$I$94,2,FALSE)),"",(VLOOKUP(C353,KPIs!$H$91:$I$94,2,FALSE)))</f>
        <v/>
      </c>
      <c r="F353" s="14"/>
      <c r="G353" s="10"/>
      <c r="H353" s="10"/>
      <c r="I353" s="155">
        <f t="shared" si="61"/>
        <v>0</v>
      </c>
      <c r="J353" s="12" t="str" cm="1">
        <f t="array" ref="J353">IFERROR((_xlfn.IFS(E353-I353&lt;=0,0,E353-I353&lt;=0,0,E353-I353&gt;=2,2,E353-I353&lt;2,E353-I353)),"")</f>
        <v/>
      </c>
      <c r="K353" s="12" cm="1">
        <f t="array" ref="K353">_xlfn.IFS(I353=0,0,I353&gt;=0,I353+J353)</f>
        <v>0</v>
      </c>
      <c r="L353" s="12" t="str">
        <f t="shared" si="58"/>
        <v/>
      </c>
      <c r="M353" s="12" cm="1">
        <f t="array" ref="M353">_xlfn.IFS(K353=0,0,K353&gt;=0,K353+L353)</f>
        <v>0</v>
      </c>
      <c r="N353" s="157" t="str">
        <f t="shared" si="62"/>
        <v/>
      </c>
      <c r="O353" s="157" t="str">
        <f t="shared" si="59"/>
        <v/>
      </c>
      <c r="P353" s="10"/>
      <c r="Q353" s="17" t="str">
        <f t="shared" si="34"/>
        <v/>
      </c>
      <c r="R353" s="12">
        <f t="shared" si="63"/>
        <v>0</v>
      </c>
      <c r="S353" s="193" t="str">
        <f t="shared" si="64"/>
        <v/>
      </c>
      <c r="U353" s="183" t="str">
        <f>IFERROR(Table1[[#This Row],[2024 Total Wage Increase + Wage Floor ]]+Z353,"")</f>
        <v/>
      </c>
      <c r="V353" s="183">
        <f>IFERROR(Table1[[#This Row],[Mandatory Benefits]]+AC353,"")</f>
        <v>0</v>
      </c>
      <c r="X353" s="200"/>
      <c r="Y353" s="210"/>
      <c r="Z353" s="181" t="str">
        <f t="shared" si="65"/>
        <v/>
      </c>
      <c r="AA353" s="155" t="str">
        <f t="shared" si="66"/>
        <v/>
      </c>
      <c r="AB353" s="14"/>
      <c r="AC353" s="206"/>
      <c r="AD353" s="187" t="str">
        <f t="shared" si="31"/>
        <v/>
      </c>
      <c r="AE353" s="189" t="str">
        <f t="shared" si="32"/>
        <v/>
      </c>
      <c r="AF353" s="199" t="str">
        <f t="shared" si="67"/>
        <v/>
      </c>
      <c r="AG353" s="199" t="str">
        <f t="shared" si="68"/>
        <v/>
      </c>
      <c r="AH353" s="217"/>
    </row>
    <row r="354" spans="1:34" hidden="1" outlineLevel="1" x14ac:dyDescent="0.3">
      <c r="A354" s="19"/>
      <c r="B354" s="9"/>
      <c r="C354" s="9"/>
      <c r="D354" s="153" t="str">
        <f>IF(ISERROR(VLOOKUP(C354,KPIs!$F$91:$G$94,2,FALSE)),"",(VLOOKUP(C354,KPIs!$F$91:$G$94,2,FALSE)))</f>
        <v/>
      </c>
      <c r="E354" s="153" t="str">
        <f>IF(ISERROR(VLOOKUP(C354,KPIs!$H$91:$I$94,2,FALSE)),"",(VLOOKUP(C354,KPIs!$H$91:$I$94,2,FALSE)))</f>
        <v/>
      </c>
      <c r="F354" s="14"/>
      <c r="G354" s="10"/>
      <c r="H354" s="10"/>
      <c r="I354" s="155">
        <f t="shared" si="61"/>
        <v>0</v>
      </c>
      <c r="J354" s="12" t="str" cm="1">
        <f t="array" ref="J354">IFERROR((_xlfn.IFS(E354-I354&lt;=0,0,E354-I354&lt;=0,0,E354-I354&gt;=2,2,E354-I354&lt;2,E354-I354)),"")</f>
        <v/>
      </c>
      <c r="K354" s="12" cm="1">
        <f t="array" ref="K354">_xlfn.IFS(I354=0,0,I354&gt;=0,I354+J354)</f>
        <v>0</v>
      </c>
      <c r="L354" s="12" t="str">
        <f t="shared" si="58"/>
        <v/>
      </c>
      <c r="M354" s="12" cm="1">
        <f t="array" ref="M354">_xlfn.IFS(K354=0,0,K354&gt;=0,K354+L354)</f>
        <v>0</v>
      </c>
      <c r="N354" s="157" t="str">
        <f t="shared" si="62"/>
        <v/>
      </c>
      <c r="O354" s="157" t="str">
        <f t="shared" si="59"/>
        <v/>
      </c>
      <c r="P354" s="10"/>
      <c r="Q354" s="17" t="str">
        <f t="shared" si="34"/>
        <v/>
      </c>
      <c r="R354" s="12">
        <f t="shared" si="63"/>
        <v>0</v>
      </c>
      <c r="S354" s="193" t="str">
        <f t="shared" si="64"/>
        <v/>
      </c>
      <c r="U354" s="183" t="str">
        <f>IFERROR(Table1[[#This Row],[2024 Total Wage Increase + Wage Floor ]]+Z354,"")</f>
        <v/>
      </c>
      <c r="V354" s="183">
        <f>IFERROR(Table1[[#This Row],[Mandatory Benefits]]+AC354,"")</f>
        <v>0</v>
      </c>
      <c r="X354" s="200"/>
      <c r="Y354" s="210"/>
      <c r="Z354" s="181" t="str">
        <f t="shared" si="65"/>
        <v/>
      </c>
      <c r="AA354" s="155" t="str">
        <f t="shared" si="66"/>
        <v/>
      </c>
      <c r="AB354" s="14"/>
      <c r="AC354" s="206"/>
      <c r="AD354" s="187" t="str">
        <f t="shared" si="31"/>
        <v/>
      </c>
      <c r="AE354" s="188" t="str">
        <f t="shared" si="32"/>
        <v/>
      </c>
      <c r="AF354" s="199" t="str">
        <f t="shared" si="67"/>
        <v/>
      </c>
      <c r="AG354" s="199" t="str">
        <f t="shared" si="68"/>
        <v/>
      </c>
      <c r="AH354" s="217"/>
    </row>
    <row r="355" spans="1:34" hidden="1" outlineLevel="1" x14ac:dyDescent="0.3">
      <c r="A355" s="19"/>
      <c r="B355" s="9"/>
      <c r="C355" s="9"/>
      <c r="D355" s="153" t="str">
        <f>IF(ISERROR(VLOOKUP(C355,KPIs!$F$91:$G$94,2,FALSE)),"",(VLOOKUP(C355,KPIs!$F$91:$G$94,2,FALSE)))</f>
        <v/>
      </c>
      <c r="E355" s="153" t="str">
        <f>IF(ISERROR(VLOOKUP(C355,KPIs!$H$91:$I$94,2,FALSE)),"",(VLOOKUP(C355,KPIs!$H$91:$I$94,2,FALSE)))</f>
        <v/>
      </c>
      <c r="F355" s="14"/>
      <c r="G355" s="10"/>
      <c r="H355" s="10"/>
      <c r="I355" s="155">
        <f t="shared" si="61"/>
        <v>0</v>
      </c>
      <c r="J355" s="12" t="str" cm="1">
        <f t="array" ref="J355">IFERROR((_xlfn.IFS(E355-I355&lt;=0,0,E355-I355&lt;=0,0,E355-I355&gt;=2,2,E355-I355&lt;2,E355-I355)),"")</f>
        <v/>
      </c>
      <c r="K355" s="12" cm="1">
        <f t="array" ref="K355">_xlfn.IFS(I355=0,0,I355&gt;=0,I355+J355)</f>
        <v>0</v>
      </c>
      <c r="L355" s="12" t="str">
        <f t="shared" si="58"/>
        <v/>
      </c>
      <c r="M355" s="12" cm="1">
        <f t="array" ref="M355">_xlfn.IFS(K355=0,0,K355&gt;=0,K355+L355)</f>
        <v>0</v>
      </c>
      <c r="N355" s="157" t="str">
        <f t="shared" si="62"/>
        <v/>
      </c>
      <c r="O355" s="157" t="str">
        <f t="shared" si="59"/>
        <v/>
      </c>
      <c r="P355" s="10"/>
      <c r="Q355" s="17" t="str">
        <f t="shared" si="34"/>
        <v/>
      </c>
      <c r="R355" s="12">
        <f t="shared" si="63"/>
        <v>0</v>
      </c>
      <c r="S355" s="193" t="str">
        <f t="shared" si="64"/>
        <v/>
      </c>
      <c r="U355" s="183" t="str">
        <f>IFERROR(Table1[[#This Row],[2024 Total Wage Increase + Wage Floor ]]+Z355,"")</f>
        <v/>
      </c>
      <c r="V355" s="183">
        <f>IFERROR(Table1[[#This Row],[Mandatory Benefits]]+AC355,"")</f>
        <v>0</v>
      </c>
      <c r="X355" s="200"/>
      <c r="Y355" s="210"/>
      <c r="Z355" s="181" t="str">
        <f t="shared" si="65"/>
        <v/>
      </c>
      <c r="AA355" s="155" t="str">
        <f t="shared" si="66"/>
        <v/>
      </c>
      <c r="AB355" s="14"/>
      <c r="AC355" s="206"/>
      <c r="AD355" s="187" t="str">
        <f t="shared" si="31"/>
        <v/>
      </c>
      <c r="AE355" s="189" t="str">
        <f t="shared" si="32"/>
        <v/>
      </c>
      <c r="AF355" s="199" t="str">
        <f t="shared" si="67"/>
        <v/>
      </c>
      <c r="AG355" s="199" t="str">
        <f t="shared" si="68"/>
        <v/>
      </c>
      <c r="AH355" s="217"/>
    </row>
    <row r="356" spans="1:34" hidden="1" outlineLevel="1" x14ac:dyDescent="0.3">
      <c r="A356" s="19"/>
      <c r="B356" s="9"/>
      <c r="C356" s="9"/>
      <c r="D356" s="153" t="str">
        <f>IF(ISERROR(VLOOKUP(C356,KPIs!$F$91:$G$94,2,FALSE)),"",(VLOOKUP(C356,KPIs!$F$91:$G$94,2,FALSE)))</f>
        <v/>
      </c>
      <c r="E356" s="153" t="str">
        <f>IF(ISERROR(VLOOKUP(C356,KPIs!$H$91:$I$94,2,FALSE)),"",(VLOOKUP(C356,KPIs!$H$91:$I$94,2,FALSE)))</f>
        <v/>
      </c>
      <c r="F356" s="14"/>
      <c r="G356" s="10"/>
      <c r="H356" s="10"/>
      <c r="I356" s="155">
        <f t="shared" si="61"/>
        <v>0</v>
      </c>
      <c r="J356" s="12" t="str" cm="1">
        <f t="array" ref="J356">IFERROR((_xlfn.IFS(E356-I356&lt;=0,0,E356-I356&lt;=0,0,E356-I356&gt;=2,2,E356-I356&lt;2,E356-I356)),"")</f>
        <v/>
      </c>
      <c r="K356" s="12" cm="1">
        <f t="array" ref="K356">_xlfn.IFS(I356=0,0,I356&gt;=0,I356+J356)</f>
        <v>0</v>
      </c>
      <c r="L356" s="12" t="str">
        <f t="shared" si="58"/>
        <v/>
      </c>
      <c r="M356" s="12" cm="1">
        <f t="array" ref="M356">_xlfn.IFS(K356=0,0,K356&gt;=0,K356+L356)</f>
        <v>0</v>
      </c>
      <c r="N356" s="157" t="str">
        <f t="shared" si="62"/>
        <v/>
      </c>
      <c r="O356" s="157" t="str">
        <f t="shared" si="59"/>
        <v/>
      </c>
      <c r="P356" s="10"/>
      <c r="Q356" s="17" t="str">
        <f t="shared" si="34"/>
        <v/>
      </c>
      <c r="R356" s="12">
        <f t="shared" si="63"/>
        <v>0</v>
      </c>
      <c r="S356" s="193" t="str">
        <f t="shared" si="64"/>
        <v/>
      </c>
      <c r="U356" s="183" t="str">
        <f>IFERROR(Table1[[#This Row],[2024 Total Wage Increase + Wage Floor ]]+Z356,"")</f>
        <v/>
      </c>
      <c r="V356" s="183">
        <f>IFERROR(Table1[[#This Row],[Mandatory Benefits]]+AC356,"")</f>
        <v>0</v>
      </c>
      <c r="X356" s="200"/>
      <c r="Y356" s="210"/>
      <c r="Z356" s="181" t="str">
        <f t="shared" si="65"/>
        <v/>
      </c>
      <c r="AA356" s="155" t="str">
        <f t="shared" si="66"/>
        <v/>
      </c>
      <c r="AB356" s="14"/>
      <c r="AC356" s="206"/>
      <c r="AD356" s="187" t="str">
        <f t="shared" si="31"/>
        <v/>
      </c>
      <c r="AE356" s="188" t="str">
        <f t="shared" si="32"/>
        <v/>
      </c>
      <c r="AF356" s="199" t="str">
        <f t="shared" si="67"/>
        <v/>
      </c>
      <c r="AG356" s="199" t="str">
        <f t="shared" si="68"/>
        <v/>
      </c>
      <c r="AH356" s="217"/>
    </row>
    <row r="357" spans="1:34" hidden="1" outlineLevel="1" x14ac:dyDescent="0.3">
      <c r="A357" s="19"/>
      <c r="B357" s="9"/>
      <c r="C357" s="9"/>
      <c r="D357" s="153" t="str">
        <f>IF(ISERROR(VLOOKUP(C357,KPIs!$F$91:$G$94,2,FALSE)),"",(VLOOKUP(C357,KPIs!$F$91:$G$94,2,FALSE)))</f>
        <v/>
      </c>
      <c r="E357" s="153" t="str">
        <f>IF(ISERROR(VLOOKUP(C357,KPIs!$H$91:$I$94,2,FALSE)),"",(VLOOKUP(C357,KPIs!$H$91:$I$94,2,FALSE)))</f>
        <v/>
      </c>
      <c r="F357" s="14"/>
      <c r="G357" s="10"/>
      <c r="H357" s="10"/>
      <c r="I357" s="155">
        <f t="shared" si="61"/>
        <v>0</v>
      </c>
      <c r="J357" s="12" t="str" cm="1">
        <f t="array" ref="J357">IFERROR((_xlfn.IFS(E357-I357&lt;=0,0,E357-I357&lt;=0,0,E357-I357&gt;=2,2,E357-I357&lt;2,E357-I357)),"")</f>
        <v/>
      </c>
      <c r="K357" s="12" cm="1">
        <f t="array" ref="K357">_xlfn.IFS(I357=0,0,I357&gt;=0,I357+J357)</f>
        <v>0</v>
      </c>
      <c r="L357" s="12" t="str">
        <f t="shared" si="58"/>
        <v/>
      </c>
      <c r="M357" s="12" cm="1">
        <f t="array" ref="M357">_xlfn.IFS(K357=0,0,K357&gt;=0,K357+L357)</f>
        <v>0</v>
      </c>
      <c r="N357" s="157" t="str">
        <f t="shared" si="62"/>
        <v/>
      </c>
      <c r="O357" s="157" t="str">
        <f t="shared" si="59"/>
        <v/>
      </c>
      <c r="P357" s="10"/>
      <c r="Q357" s="17" t="str">
        <f t="shared" si="34"/>
        <v/>
      </c>
      <c r="R357" s="12">
        <f t="shared" si="63"/>
        <v>0</v>
      </c>
      <c r="S357" s="193" t="str">
        <f t="shared" si="64"/>
        <v/>
      </c>
      <c r="U357" s="183" t="str">
        <f>IFERROR(Table1[[#This Row],[2024 Total Wage Increase + Wage Floor ]]+Z357,"")</f>
        <v/>
      </c>
      <c r="V357" s="183">
        <f>IFERROR(Table1[[#This Row],[Mandatory Benefits]]+AC357,"")</f>
        <v>0</v>
      </c>
      <c r="X357" s="200"/>
      <c r="Y357" s="210"/>
      <c r="Z357" s="181" t="str">
        <f t="shared" si="65"/>
        <v/>
      </c>
      <c r="AA357" s="155" t="str">
        <f t="shared" si="66"/>
        <v/>
      </c>
      <c r="AB357" s="14"/>
      <c r="AC357" s="206"/>
      <c r="AD357" s="187" t="str">
        <f t="shared" si="31"/>
        <v/>
      </c>
      <c r="AE357" s="189" t="str">
        <f t="shared" si="32"/>
        <v/>
      </c>
      <c r="AF357" s="199" t="str">
        <f t="shared" si="67"/>
        <v/>
      </c>
      <c r="AG357" s="199" t="str">
        <f t="shared" si="68"/>
        <v/>
      </c>
      <c r="AH357" s="217"/>
    </row>
    <row r="358" spans="1:34" hidden="1" outlineLevel="1" x14ac:dyDescent="0.3">
      <c r="A358" s="19"/>
      <c r="B358" s="9"/>
      <c r="C358" s="9"/>
      <c r="D358" s="153" t="str">
        <f>IF(ISERROR(VLOOKUP(C358,KPIs!$F$91:$G$94,2,FALSE)),"",(VLOOKUP(C358,KPIs!$F$91:$G$94,2,FALSE)))</f>
        <v/>
      </c>
      <c r="E358" s="153" t="str">
        <f>IF(ISERROR(VLOOKUP(C358,KPIs!$H$91:$I$94,2,FALSE)),"",(VLOOKUP(C358,KPIs!$H$91:$I$94,2,FALSE)))</f>
        <v/>
      </c>
      <c r="F358" s="14"/>
      <c r="G358" s="10"/>
      <c r="H358" s="10"/>
      <c r="I358" s="155">
        <f t="shared" si="61"/>
        <v>0</v>
      </c>
      <c r="J358" s="12" t="str" cm="1">
        <f t="array" ref="J358">IFERROR((_xlfn.IFS(E358-I358&lt;=0,0,E358-I358&lt;=0,0,E358-I358&gt;=2,2,E358-I358&lt;2,E358-I358)),"")</f>
        <v/>
      </c>
      <c r="K358" s="12" cm="1">
        <f t="array" ref="K358">_xlfn.IFS(I358=0,0,I358&gt;=0,I358+J358)</f>
        <v>0</v>
      </c>
      <c r="L358" s="12" t="str">
        <f t="shared" si="58"/>
        <v/>
      </c>
      <c r="M358" s="12" cm="1">
        <f t="array" ref="M358">_xlfn.IFS(K358=0,0,K358&gt;=0,K358+L358)</f>
        <v>0</v>
      </c>
      <c r="N358" s="157" t="str">
        <f t="shared" si="62"/>
        <v/>
      </c>
      <c r="O358" s="157" t="str">
        <f t="shared" si="59"/>
        <v/>
      </c>
      <c r="P358" s="10"/>
      <c r="Q358" s="17" t="str">
        <f t="shared" si="34"/>
        <v/>
      </c>
      <c r="R358" s="12">
        <f t="shared" si="63"/>
        <v>0</v>
      </c>
      <c r="S358" s="193" t="str">
        <f t="shared" si="64"/>
        <v/>
      </c>
      <c r="U358" s="183" t="str">
        <f>IFERROR(Table1[[#This Row],[2024 Total Wage Increase + Wage Floor ]]+Z358,"")</f>
        <v/>
      </c>
      <c r="V358" s="183">
        <f>IFERROR(Table1[[#This Row],[Mandatory Benefits]]+AC358,"")</f>
        <v>0</v>
      </c>
      <c r="X358" s="200"/>
      <c r="Y358" s="210"/>
      <c r="Z358" s="181" t="str">
        <f t="shared" si="65"/>
        <v/>
      </c>
      <c r="AA358" s="155" t="str">
        <f t="shared" si="66"/>
        <v/>
      </c>
      <c r="AB358" s="14"/>
      <c r="AC358" s="14"/>
      <c r="AD358" s="187" t="str">
        <f t="shared" si="31"/>
        <v/>
      </c>
      <c r="AE358" s="188" t="str">
        <f t="shared" si="32"/>
        <v/>
      </c>
      <c r="AF358" s="199" t="str">
        <f t="shared" si="67"/>
        <v/>
      </c>
      <c r="AG358" s="199" t="str">
        <f t="shared" si="68"/>
        <v/>
      </c>
      <c r="AH358" s="217"/>
    </row>
    <row r="359" spans="1:34" hidden="1" outlineLevel="1" x14ac:dyDescent="0.3">
      <c r="A359" s="19"/>
      <c r="B359" s="9"/>
      <c r="C359" s="9"/>
      <c r="D359" s="153" t="str">
        <f>IF(ISERROR(VLOOKUP(C359,KPIs!$F$91:$G$94,2,FALSE)),"",(VLOOKUP(C359,KPIs!$F$91:$G$94,2,FALSE)))</f>
        <v/>
      </c>
      <c r="E359" s="153" t="str">
        <f>IF(ISERROR(VLOOKUP(C359,KPIs!$H$91:$I$94,2,FALSE)),"",(VLOOKUP(C359,KPIs!$H$91:$I$94,2,FALSE)))</f>
        <v/>
      </c>
      <c r="F359" s="14"/>
      <c r="G359" s="10"/>
      <c r="H359" s="10"/>
      <c r="I359" s="155">
        <f t="shared" si="61"/>
        <v>0</v>
      </c>
      <c r="J359" s="12" t="str" cm="1">
        <f t="array" ref="J359">IFERROR((_xlfn.IFS(E359-I359&lt;=0,0,E359-I359&lt;=0,0,E359-I359&gt;=2,2,E359-I359&lt;2,E359-I359)),"")</f>
        <v/>
      </c>
      <c r="K359" s="12" cm="1">
        <f t="array" ref="K359">_xlfn.IFS(I359=0,0,I359&gt;=0,I359+J359)</f>
        <v>0</v>
      </c>
      <c r="L359" s="12" t="str">
        <f t="shared" si="58"/>
        <v/>
      </c>
      <c r="M359" s="12" cm="1">
        <f t="array" ref="M359">_xlfn.IFS(K359=0,0,K359&gt;=0,K359+L359)</f>
        <v>0</v>
      </c>
      <c r="N359" s="157" t="str">
        <f t="shared" si="62"/>
        <v/>
      </c>
      <c r="O359" s="157" t="str">
        <f t="shared" si="59"/>
        <v/>
      </c>
      <c r="P359" s="10"/>
      <c r="Q359" s="17" t="str">
        <f t="shared" si="34"/>
        <v/>
      </c>
      <c r="R359" s="12">
        <f t="shared" si="63"/>
        <v>0</v>
      </c>
      <c r="S359" s="193" t="str">
        <f t="shared" si="64"/>
        <v/>
      </c>
      <c r="U359" s="183" t="str">
        <f>IFERROR(Table1[[#This Row],[2024 Total Wage Increase + Wage Floor ]]+Z359,"")</f>
        <v/>
      </c>
      <c r="V359" s="183">
        <f>IFERROR(Table1[[#This Row],[Mandatory Benefits]]+AC359,"")</f>
        <v>0</v>
      </c>
      <c r="X359" s="200"/>
      <c r="Y359" s="210"/>
      <c r="Z359" s="181" t="str">
        <f t="shared" si="65"/>
        <v/>
      </c>
      <c r="AA359" s="155" t="str">
        <f t="shared" si="66"/>
        <v/>
      </c>
      <c r="AB359" s="14"/>
      <c r="AC359" s="14"/>
      <c r="AD359" s="187" t="str">
        <f t="shared" si="31"/>
        <v/>
      </c>
      <c r="AE359" s="189" t="str">
        <f t="shared" si="32"/>
        <v/>
      </c>
      <c r="AF359" s="199" t="str">
        <f t="shared" si="67"/>
        <v/>
      </c>
      <c r="AG359" s="199" t="str">
        <f t="shared" si="68"/>
        <v/>
      </c>
      <c r="AH359" s="217"/>
    </row>
    <row r="360" spans="1:34" hidden="1" outlineLevel="1" x14ac:dyDescent="0.3">
      <c r="A360" s="19"/>
      <c r="B360" s="9"/>
      <c r="C360" s="9"/>
      <c r="D360" s="153" t="str">
        <f>IF(ISERROR(VLOOKUP(C360,KPIs!$F$91:$G$94,2,FALSE)),"",(VLOOKUP(C360,KPIs!$F$91:$G$94,2,FALSE)))</f>
        <v/>
      </c>
      <c r="E360" s="153" t="str">
        <f>IF(ISERROR(VLOOKUP(C360,KPIs!$H$91:$I$94,2,FALSE)),"",(VLOOKUP(C360,KPIs!$H$91:$I$94,2,FALSE)))</f>
        <v/>
      </c>
      <c r="F360" s="14"/>
      <c r="G360" s="10"/>
      <c r="H360" s="10"/>
      <c r="I360" s="155">
        <f t="shared" si="61"/>
        <v>0</v>
      </c>
      <c r="J360" s="12" t="str" cm="1">
        <f t="array" ref="J360">IFERROR((_xlfn.IFS(E360-I360&lt;=0,0,E360-I360&lt;=0,0,E360-I360&gt;=2,2,E360-I360&lt;2,E360-I360)),"")</f>
        <v/>
      </c>
      <c r="K360" s="12" cm="1">
        <f t="array" ref="K360">_xlfn.IFS(I360=0,0,I360&gt;=0,I360+J360)</f>
        <v>0</v>
      </c>
      <c r="L360" s="12" t="str">
        <f t="shared" si="58"/>
        <v/>
      </c>
      <c r="M360" s="12" cm="1">
        <f t="array" ref="M360">_xlfn.IFS(K360=0,0,K360&gt;=0,K360+L360)</f>
        <v>0</v>
      </c>
      <c r="N360" s="157" t="str">
        <f t="shared" si="62"/>
        <v/>
      </c>
      <c r="O360" s="157" t="str">
        <f t="shared" si="59"/>
        <v/>
      </c>
      <c r="P360" s="10"/>
      <c r="Q360" s="17" t="str">
        <f t="shared" si="34"/>
        <v/>
      </c>
      <c r="R360" s="12">
        <f t="shared" si="63"/>
        <v>0</v>
      </c>
      <c r="S360" s="193" t="str">
        <f t="shared" si="64"/>
        <v/>
      </c>
      <c r="U360" s="183" t="str">
        <f>IFERROR(Table1[[#This Row],[2024 Total Wage Increase + Wage Floor ]]+Z360,"")</f>
        <v/>
      </c>
      <c r="V360" s="183">
        <f>IFERROR(Table1[[#This Row],[Mandatory Benefits]]+AC360,"")</f>
        <v>0</v>
      </c>
      <c r="X360" s="200"/>
      <c r="Y360" s="210"/>
      <c r="Z360" s="181" t="str">
        <f t="shared" si="65"/>
        <v/>
      </c>
      <c r="AA360" s="155" t="str">
        <f t="shared" si="66"/>
        <v/>
      </c>
      <c r="AB360" s="14"/>
      <c r="AC360" s="14"/>
      <c r="AD360" s="187" t="str">
        <f t="shared" si="31"/>
        <v/>
      </c>
      <c r="AE360" s="188" t="str">
        <f t="shared" si="32"/>
        <v/>
      </c>
      <c r="AF360" s="199" t="str">
        <f t="shared" si="67"/>
        <v/>
      </c>
      <c r="AG360" s="199" t="str">
        <f t="shared" si="68"/>
        <v/>
      </c>
      <c r="AH360" s="217"/>
    </row>
    <row r="361" spans="1:34" hidden="1" outlineLevel="1" x14ac:dyDescent="0.3">
      <c r="A361" s="19"/>
      <c r="B361" s="9"/>
      <c r="C361" s="9"/>
      <c r="D361" s="153" t="str">
        <f>IF(ISERROR(VLOOKUP(C361,KPIs!$F$91:$G$94,2,FALSE)),"",(VLOOKUP(C361,KPIs!$F$91:$G$94,2,FALSE)))</f>
        <v/>
      </c>
      <c r="E361" s="153" t="str">
        <f>IF(ISERROR(VLOOKUP(C361,KPIs!$H$91:$I$94,2,FALSE)),"",(VLOOKUP(C361,KPIs!$H$91:$I$94,2,FALSE)))</f>
        <v/>
      </c>
      <c r="F361" s="14"/>
      <c r="G361" s="10"/>
      <c r="H361" s="10"/>
      <c r="I361" s="155">
        <f t="shared" si="61"/>
        <v>0</v>
      </c>
      <c r="J361" s="12" t="str" cm="1">
        <f t="array" ref="J361">IFERROR((_xlfn.IFS(E361-I361&lt;=0,0,E361-I361&lt;=0,0,E361-I361&gt;=2,2,E361-I361&lt;2,E361-I361)),"")</f>
        <v/>
      </c>
      <c r="K361" s="12" cm="1">
        <f t="array" ref="K361">_xlfn.IFS(I361=0,0,I361&gt;=0,I361+J361)</f>
        <v>0</v>
      </c>
      <c r="L361" s="12" t="str">
        <f t="shared" si="58"/>
        <v/>
      </c>
      <c r="M361" s="12" cm="1">
        <f t="array" ref="M361">_xlfn.IFS(K361=0,0,K361&gt;=0,K361+L361)</f>
        <v>0</v>
      </c>
      <c r="N361" s="157" t="str">
        <f t="shared" si="62"/>
        <v/>
      </c>
      <c r="O361" s="157" t="str">
        <f t="shared" si="59"/>
        <v/>
      </c>
      <c r="P361" s="10"/>
      <c r="Q361" s="17" t="str">
        <f t="shared" si="34"/>
        <v/>
      </c>
      <c r="R361" s="12">
        <f t="shared" si="63"/>
        <v>0</v>
      </c>
      <c r="S361" s="193" t="str">
        <f t="shared" si="64"/>
        <v/>
      </c>
      <c r="U361" s="183" t="str">
        <f>IFERROR(Table1[[#This Row],[2024 Total Wage Increase + Wage Floor ]]+Z361,"")</f>
        <v/>
      </c>
      <c r="V361" s="183">
        <f>IFERROR(Table1[[#This Row],[Mandatory Benefits]]+AC361,"")</f>
        <v>0</v>
      </c>
      <c r="X361" s="200"/>
      <c r="Y361" s="210"/>
      <c r="Z361" s="181" t="str">
        <f t="shared" si="65"/>
        <v/>
      </c>
      <c r="AA361" s="155" t="str">
        <f t="shared" si="66"/>
        <v/>
      </c>
      <c r="AB361" s="14"/>
      <c r="AC361" s="14"/>
      <c r="AD361" s="187" t="str">
        <f t="shared" si="31"/>
        <v/>
      </c>
      <c r="AE361" s="189" t="str">
        <f t="shared" si="32"/>
        <v/>
      </c>
      <c r="AF361" s="199" t="str">
        <f t="shared" si="67"/>
        <v/>
      </c>
      <c r="AG361" s="199" t="str">
        <f t="shared" si="68"/>
        <v/>
      </c>
      <c r="AH361" s="217"/>
    </row>
    <row r="362" spans="1:34" hidden="1" outlineLevel="1" x14ac:dyDescent="0.3">
      <c r="A362" s="19"/>
      <c r="B362" s="9"/>
      <c r="C362" s="9"/>
      <c r="D362" s="153" t="str">
        <f>IF(ISERROR(VLOOKUP(C362,KPIs!$F$91:$G$94,2,FALSE)),"",(VLOOKUP(C362,KPIs!$F$91:$G$94,2,FALSE)))</f>
        <v/>
      </c>
      <c r="E362" s="153" t="str">
        <f>IF(ISERROR(VLOOKUP(C362,KPIs!$H$91:$I$94,2,FALSE)),"",(VLOOKUP(C362,KPIs!$H$91:$I$94,2,FALSE)))</f>
        <v/>
      </c>
      <c r="F362" s="14"/>
      <c r="G362" s="10"/>
      <c r="H362" s="10"/>
      <c r="I362" s="155">
        <f t="shared" si="61"/>
        <v>0</v>
      </c>
      <c r="J362" s="12" t="str" cm="1">
        <f t="array" ref="J362">IFERROR((_xlfn.IFS(E362-I362&lt;=0,0,E362-I362&lt;=0,0,E362-I362&gt;=2,2,E362-I362&lt;2,E362-I362)),"")</f>
        <v/>
      </c>
      <c r="K362" s="12" cm="1">
        <f t="array" ref="K362">_xlfn.IFS(I362=0,0,I362&gt;=0,I362+J362)</f>
        <v>0</v>
      </c>
      <c r="L362" s="12" t="str">
        <f t="shared" si="58"/>
        <v/>
      </c>
      <c r="M362" s="12" cm="1">
        <f t="array" ref="M362">_xlfn.IFS(K362=0,0,K362&gt;=0,K362+L362)</f>
        <v>0</v>
      </c>
      <c r="N362" s="157" t="str">
        <f t="shared" si="62"/>
        <v/>
      </c>
      <c r="O362" s="157" t="str">
        <f t="shared" si="59"/>
        <v/>
      </c>
      <c r="P362" s="10"/>
      <c r="Q362" s="17" t="str">
        <f t="shared" si="34"/>
        <v/>
      </c>
      <c r="R362" s="12">
        <f t="shared" si="63"/>
        <v>0</v>
      </c>
      <c r="S362" s="193" t="str">
        <f t="shared" si="64"/>
        <v/>
      </c>
      <c r="U362" s="183" t="str">
        <f>IFERROR(Table1[[#This Row],[2024 Total Wage Increase + Wage Floor ]]+Z362,"")</f>
        <v/>
      </c>
      <c r="V362" s="183">
        <f>IFERROR(Table1[[#This Row],[Mandatory Benefits]]+AC362,"")</f>
        <v>0</v>
      </c>
      <c r="X362" s="200"/>
      <c r="Y362" s="210"/>
      <c r="Z362" s="181" t="str">
        <f t="shared" si="65"/>
        <v/>
      </c>
      <c r="AA362" s="155" t="str">
        <f t="shared" si="66"/>
        <v/>
      </c>
      <c r="AB362" s="14"/>
      <c r="AC362" s="14"/>
      <c r="AD362" s="187" t="str">
        <f t="shared" si="31"/>
        <v/>
      </c>
      <c r="AE362" s="188" t="str">
        <f t="shared" si="32"/>
        <v/>
      </c>
      <c r="AF362" s="199" t="str">
        <f t="shared" si="67"/>
        <v/>
      </c>
      <c r="AG362" s="199" t="str">
        <f t="shared" si="68"/>
        <v/>
      </c>
      <c r="AH362" s="217"/>
    </row>
    <row r="363" spans="1:34" hidden="1" outlineLevel="1" x14ac:dyDescent="0.3">
      <c r="A363" s="19"/>
      <c r="B363" s="9"/>
      <c r="C363" s="9"/>
      <c r="D363" s="153" t="str">
        <f>IF(ISERROR(VLOOKUP(C363,KPIs!$F$91:$G$94,2,FALSE)),"",(VLOOKUP(C363,KPIs!$F$91:$G$94,2,FALSE)))</f>
        <v/>
      </c>
      <c r="E363" s="153" t="str">
        <f>IF(ISERROR(VLOOKUP(C363,KPIs!$H$91:$I$94,2,FALSE)),"",(VLOOKUP(C363,KPIs!$H$91:$I$94,2,FALSE)))</f>
        <v/>
      </c>
      <c r="F363" s="14"/>
      <c r="G363" s="10"/>
      <c r="H363" s="10"/>
      <c r="I363" s="155">
        <f t="shared" si="61"/>
        <v>0</v>
      </c>
      <c r="J363" s="12" t="str" cm="1">
        <f t="array" ref="J363">IFERROR((_xlfn.IFS(E363-I363&lt;=0,0,E363-I363&lt;=0,0,E363-I363&gt;=2,2,E363-I363&lt;2,E363-I363)),"")</f>
        <v/>
      </c>
      <c r="K363" s="12" cm="1">
        <f t="array" ref="K363">_xlfn.IFS(I363=0,0,I363&gt;=0,I363+J363)</f>
        <v>0</v>
      </c>
      <c r="L363" s="12" t="str">
        <f t="shared" ref="L363:L426" si="69">IF(ISERROR(IF(K363&lt;D363,D363-K363,0)),"",IF(K363&lt;D363,D363-K363,0))</f>
        <v/>
      </c>
      <c r="M363" s="12" cm="1">
        <f t="array" ref="M363">_xlfn.IFS(K363=0,0,K363&gt;=0,K363+L363)</f>
        <v>0</v>
      </c>
      <c r="N363" s="157" t="str">
        <f t="shared" si="62"/>
        <v/>
      </c>
      <c r="O363" s="157" t="str">
        <f t="shared" ref="O363:O426" si="70">IFERROR(N363*F363,"")</f>
        <v/>
      </c>
      <c r="P363" s="10"/>
      <c r="Q363" s="17" t="str">
        <f t="shared" ref="Q363:Q466" si="71">IFERROR(P363/(O363),"")</f>
        <v/>
      </c>
      <c r="R363" s="12">
        <f t="shared" si="63"/>
        <v>0</v>
      </c>
      <c r="S363" s="193" t="str">
        <f t="shared" si="64"/>
        <v/>
      </c>
      <c r="U363" s="183" t="str">
        <f>IFERROR(Table1[[#This Row],[2024 Total Wage Increase + Wage Floor ]]+Z363,"")</f>
        <v/>
      </c>
      <c r="V363" s="183">
        <f>IFERROR(Table1[[#This Row],[Mandatory Benefits]]+AC363,"")</f>
        <v>0</v>
      </c>
      <c r="X363" s="200"/>
      <c r="Y363" s="210"/>
      <c r="Z363" s="181" t="str">
        <f t="shared" si="65"/>
        <v/>
      </c>
      <c r="AA363" s="155" t="str">
        <f t="shared" si="66"/>
        <v/>
      </c>
      <c r="AB363" s="14"/>
      <c r="AC363" s="14"/>
      <c r="AD363" s="187" t="str">
        <f t="shared" si="31"/>
        <v/>
      </c>
      <c r="AE363" s="189" t="str">
        <f t="shared" si="32"/>
        <v/>
      </c>
      <c r="AF363" s="199" t="str">
        <f t="shared" si="67"/>
        <v/>
      </c>
      <c r="AG363" s="199" t="str">
        <f t="shared" si="68"/>
        <v/>
      </c>
      <c r="AH363" s="217"/>
    </row>
    <row r="364" spans="1:34" hidden="1" outlineLevel="1" x14ac:dyDescent="0.3">
      <c r="A364" s="19"/>
      <c r="B364" s="9"/>
      <c r="C364" s="9"/>
      <c r="D364" s="153" t="str">
        <f>IF(ISERROR(VLOOKUP(C364,KPIs!$F$91:$G$94,2,FALSE)),"",(VLOOKUP(C364,KPIs!$F$91:$G$94,2,FALSE)))</f>
        <v/>
      </c>
      <c r="E364" s="153" t="str">
        <f>IF(ISERROR(VLOOKUP(C364,KPIs!$H$91:$I$94,2,FALSE)),"",(VLOOKUP(C364,KPIs!$H$91:$I$94,2,FALSE)))</f>
        <v/>
      </c>
      <c r="F364" s="14"/>
      <c r="G364" s="10"/>
      <c r="H364" s="10"/>
      <c r="I364" s="155">
        <f t="shared" si="61"/>
        <v>0</v>
      </c>
      <c r="J364" s="12" t="str" cm="1">
        <f t="array" ref="J364">IFERROR((_xlfn.IFS(E364-I364&lt;=0,0,E364-I364&lt;=0,0,E364-I364&gt;=2,2,E364-I364&lt;2,E364-I364)),"")</f>
        <v/>
      </c>
      <c r="K364" s="12" cm="1">
        <f t="array" ref="K364">_xlfn.IFS(I364=0,0,I364&gt;=0,I364+J364)</f>
        <v>0</v>
      </c>
      <c r="L364" s="12" t="str">
        <f t="shared" si="69"/>
        <v/>
      </c>
      <c r="M364" s="12" cm="1">
        <f t="array" ref="M364">_xlfn.IFS(K364=0,0,K364&gt;=0,K364+L364)</f>
        <v>0</v>
      </c>
      <c r="N364" s="157" t="str">
        <f t="shared" si="62"/>
        <v/>
      </c>
      <c r="O364" s="157" t="str">
        <f t="shared" si="70"/>
        <v/>
      </c>
      <c r="P364" s="10"/>
      <c r="Q364" s="17" t="str">
        <f t="shared" si="71"/>
        <v/>
      </c>
      <c r="R364" s="12">
        <f t="shared" si="63"/>
        <v>0</v>
      </c>
      <c r="S364" s="193" t="str">
        <f t="shared" si="64"/>
        <v/>
      </c>
      <c r="U364" s="183" t="str">
        <f>IFERROR(Table1[[#This Row],[2024 Total Wage Increase + Wage Floor ]]+Z364,"")</f>
        <v/>
      </c>
      <c r="V364" s="183">
        <f>IFERROR(Table1[[#This Row],[Mandatory Benefits]]+AC364,"")</f>
        <v>0</v>
      </c>
      <c r="X364" s="200"/>
      <c r="Y364" s="210"/>
      <c r="Z364" s="181" t="str">
        <f t="shared" si="65"/>
        <v/>
      </c>
      <c r="AA364" s="155" t="str">
        <f t="shared" si="66"/>
        <v/>
      </c>
      <c r="AB364" s="14"/>
      <c r="AC364" s="14"/>
      <c r="AD364" s="187" t="str">
        <f t="shared" si="31"/>
        <v/>
      </c>
      <c r="AE364" s="188" t="str">
        <f t="shared" si="32"/>
        <v/>
      </c>
      <c r="AF364" s="199" t="str">
        <f t="shared" si="67"/>
        <v/>
      </c>
      <c r="AG364" s="199" t="str">
        <f t="shared" si="68"/>
        <v/>
      </c>
      <c r="AH364" s="217"/>
    </row>
    <row r="365" spans="1:34" hidden="1" outlineLevel="1" x14ac:dyDescent="0.3">
      <c r="A365" s="19"/>
      <c r="B365" s="9"/>
      <c r="C365" s="9"/>
      <c r="D365" s="153" t="str">
        <f>IF(ISERROR(VLOOKUP(C365,KPIs!$F$91:$G$94,2,FALSE)),"",(VLOOKUP(C365,KPIs!$F$91:$G$94,2,FALSE)))</f>
        <v/>
      </c>
      <c r="E365" s="153" t="str">
        <f>IF(ISERROR(VLOOKUP(C365,KPIs!$H$91:$I$94,2,FALSE)),"",(VLOOKUP(C365,KPIs!$H$91:$I$94,2,FALSE)))</f>
        <v/>
      </c>
      <c r="F365" s="14"/>
      <c r="G365" s="10"/>
      <c r="H365" s="10"/>
      <c r="I365" s="155">
        <f t="shared" si="61"/>
        <v>0</v>
      </c>
      <c r="J365" s="12" t="str" cm="1">
        <f t="array" ref="J365">IFERROR((_xlfn.IFS(E365-I365&lt;=0,0,E365-I365&lt;=0,0,E365-I365&gt;=2,2,E365-I365&lt;2,E365-I365)),"")</f>
        <v/>
      </c>
      <c r="K365" s="12" cm="1">
        <f t="array" ref="K365">_xlfn.IFS(I365=0,0,I365&gt;=0,I365+J365)</f>
        <v>0</v>
      </c>
      <c r="L365" s="12" t="str">
        <f t="shared" si="69"/>
        <v/>
      </c>
      <c r="M365" s="12" cm="1">
        <f t="array" ref="M365">_xlfn.IFS(K365=0,0,K365&gt;=0,K365+L365)</f>
        <v>0</v>
      </c>
      <c r="N365" s="157" t="str">
        <f t="shared" si="62"/>
        <v/>
      </c>
      <c r="O365" s="157" t="str">
        <f t="shared" si="70"/>
        <v/>
      </c>
      <c r="P365" s="10"/>
      <c r="Q365" s="17" t="str">
        <f t="shared" si="71"/>
        <v/>
      </c>
      <c r="R365" s="12">
        <f t="shared" si="63"/>
        <v>0</v>
      </c>
      <c r="S365" s="193" t="str">
        <f t="shared" si="64"/>
        <v/>
      </c>
      <c r="U365" s="183" t="str">
        <f>IFERROR(Table1[[#This Row],[2024 Total Wage Increase + Wage Floor ]]+Z365,"")</f>
        <v/>
      </c>
      <c r="V365" s="183">
        <f>IFERROR(Table1[[#This Row],[Mandatory Benefits]]+AC365,"")</f>
        <v>0</v>
      </c>
      <c r="X365" s="200"/>
      <c r="Y365" s="210"/>
      <c r="Z365" s="181" t="str">
        <f t="shared" si="65"/>
        <v/>
      </c>
      <c r="AA365" s="155" t="str">
        <f t="shared" si="66"/>
        <v/>
      </c>
      <c r="AB365" s="14"/>
      <c r="AC365" s="14"/>
      <c r="AD365" s="187" t="str">
        <f t="shared" si="31"/>
        <v/>
      </c>
      <c r="AE365" s="189" t="str">
        <f t="shared" si="32"/>
        <v/>
      </c>
      <c r="AF365" s="199" t="str">
        <f t="shared" si="67"/>
        <v/>
      </c>
      <c r="AG365" s="199" t="str">
        <f t="shared" si="68"/>
        <v/>
      </c>
      <c r="AH365" s="217"/>
    </row>
    <row r="366" spans="1:34" hidden="1" outlineLevel="1" x14ac:dyDescent="0.3">
      <c r="A366" s="19"/>
      <c r="B366" s="9"/>
      <c r="C366" s="9"/>
      <c r="D366" s="153" t="str">
        <f>IF(ISERROR(VLOOKUP(C366,KPIs!$F$91:$G$94,2,FALSE)),"",(VLOOKUP(C366,KPIs!$F$91:$G$94,2,FALSE)))</f>
        <v/>
      </c>
      <c r="E366" s="153" t="str">
        <f>IF(ISERROR(VLOOKUP(C366,KPIs!$H$91:$I$94,2,FALSE)),"",(VLOOKUP(C366,KPIs!$H$91:$I$94,2,FALSE)))</f>
        <v/>
      </c>
      <c r="F366" s="14"/>
      <c r="G366" s="10"/>
      <c r="H366" s="10"/>
      <c r="I366" s="155">
        <f t="shared" si="61"/>
        <v>0</v>
      </c>
      <c r="J366" s="12" t="str" cm="1">
        <f t="array" ref="J366">IFERROR((_xlfn.IFS(E366-I366&lt;=0,0,E366-I366&lt;=0,0,E366-I366&gt;=2,2,E366-I366&lt;2,E366-I366)),"")</f>
        <v/>
      </c>
      <c r="K366" s="12" cm="1">
        <f t="array" ref="K366">_xlfn.IFS(I366=0,0,I366&gt;=0,I366+J366)</f>
        <v>0</v>
      </c>
      <c r="L366" s="12" t="str">
        <f t="shared" si="69"/>
        <v/>
      </c>
      <c r="M366" s="12" cm="1">
        <f t="array" ref="M366">_xlfn.IFS(K366=0,0,K366&gt;=0,K366+L366)</f>
        <v>0</v>
      </c>
      <c r="N366" s="157" t="str">
        <f t="shared" si="62"/>
        <v/>
      </c>
      <c r="O366" s="157" t="str">
        <f t="shared" si="70"/>
        <v/>
      </c>
      <c r="P366" s="10"/>
      <c r="Q366" s="17" t="str">
        <f t="shared" si="71"/>
        <v/>
      </c>
      <c r="R366" s="12">
        <f t="shared" si="63"/>
        <v>0</v>
      </c>
      <c r="S366" s="193" t="str">
        <f t="shared" si="64"/>
        <v/>
      </c>
      <c r="U366" s="183" t="str">
        <f>IFERROR(Table1[[#This Row],[2024 Total Wage Increase + Wage Floor ]]+Z366,"")</f>
        <v/>
      </c>
      <c r="V366" s="183">
        <f>IFERROR(Table1[[#This Row],[Mandatory Benefits]]+AC366,"")</f>
        <v>0</v>
      </c>
      <c r="X366" s="200"/>
      <c r="Y366" s="210"/>
      <c r="Z366" s="181" t="str">
        <f t="shared" si="65"/>
        <v/>
      </c>
      <c r="AA366" s="155" t="str">
        <f t="shared" si="66"/>
        <v/>
      </c>
      <c r="AB366" s="14"/>
      <c r="AC366" s="14"/>
      <c r="AD366" s="187" t="str">
        <f t="shared" si="31"/>
        <v/>
      </c>
      <c r="AE366" s="188" t="str">
        <f t="shared" si="32"/>
        <v/>
      </c>
      <c r="AF366" s="199" t="str">
        <f t="shared" si="67"/>
        <v/>
      </c>
      <c r="AG366" s="199" t="str">
        <f t="shared" si="68"/>
        <v/>
      </c>
      <c r="AH366" s="217"/>
    </row>
    <row r="367" spans="1:34" hidden="1" outlineLevel="1" x14ac:dyDescent="0.3">
      <c r="A367" s="19"/>
      <c r="B367" s="9"/>
      <c r="C367" s="9"/>
      <c r="D367" s="153" t="str">
        <f>IF(ISERROR(VLOOKUP(C367,KPIs!$F$91:$G$94,2,FALSE)),"",(VLOOKUP(C367,KPIs!$F$91:$G$94,2,FALSE)))</f>
        <v/>
      </c>
      <c r="E367" s="153" t="str">
        <f>IF(ISERROR(VLOOKUP(C367,KPIs!$H$91:$I$94,2,FALSE)),"",(VLOOKUP(C367,KPIs!$H$91:$I$94,2,FALSE)))</f>
        <v/>
      </c>
      <c r="F367" s="14"/>
      <c r="G367" s="10"/>
      <c r="H367" s="10"/>
      <c r="I367" s="155">
        <f t="shared" si="61"/>
        <v>0</v>
      </c>
      <c r="J367" s="12" t="str" cm="1">
        <f t="array" ref="J367">IFERROR((_xlfn.IFS(E367-I367&lt;=0,0,E367-I367&lt;=0,0,E367-I367&gt;=2,2,E367-I367&lt;2,E367-I367)),"")</f>
        <v/>
      </c>
      <c r="K367" s="12" cm="1">
        <f t="array" ref="K367">_xlfn.IFS(I367=0,0,I367&gt;=0,I367+J367)</f>
        <v>0</v>
      </c>
      <c r="L367" s="12" t="str">
        <f t="shared" si="69"/>
        <v/>
      </c>
      <c r="M367" s="12" cm="1">
        <f t="array" ref="M367">_xlfn.IFS(K367=0,0,K367&gt;=0,K367+L367)</f>
        <v>0</v>
      </c>
      <c r="N367" s="157" t="str">
        <f t="shared" si="62"/>
        <v/>
      </c>
      <c r="O367" s="157" t="str">
        <f t="shared" si="70"/>
        <v/>
      </c>
      <c r="P367" s="10"/>
      <c r="Q367" s="17" t="str">
        <f t="shared" si="71"/>
        <v/>
      </c>
      <c r="R367" s="12">
        <f t="shared" si="63"/>
        <v>0</v>
      </c>
      <c r="S367" s="193" t="str">
        <f t="shared" si="64"/>
        <v/>
      </c>
      <c r="U367" s="183" t="str">
        <f>IFERROR(Table1[[#This Row],[2024 Total Wage Increase + Wage Floor ]]+Z367,"")</f>
        <v/>
      </c>
      <c r="V367" s="183">
        <f>IFERROR(Table1[[#This Row],[Mandatory Benefits]]+AC367,"")</f>
        <v>0</v>
      </c>
      <c r="X367" s="200"/>
      <c r="Y367" s="210"/>
      <c r="Z367" s="181" t="str">
        <f t="shared" si="65"/>
        <v/>
      </c>
      <c r="AA367" s="155" t="str">
        <f t="shared" si="66"/>
        <v/>
      </c>
      <c r="AB367" s="14"/>
      <c r="AC367" s="14"/>
      <c r="AD367" s="187" t="str">
        <f t="shared" si="31"/>
        <v/>
      </c>
      <c r="AE367" s="189" t="str">
        <f t="shared" si="32"/>
        <v/>
      </c>
      <c r="AF367" s="199" t="str">
        <f t="shared" si="67"/>
        <v/>
      </c>
      <c r="AG367" s="199" t="str">
        <f t="shared" si="68"/>
        <v/>
      </c>
      <c r="AH367" s="217"/>
    </row>
    <row r="368" spans="1:34" hidden="1" outlineLevel="1" x14ac:dyDescent="0.3">
      <c r="A368" s="19"/>
      <c r="B368" s="9"/>
      <c r="C368" s="9"/>
      <c r="D368" s="153" t="str">
        <f>IF(ISERROR(VLOOKUP(C368,KPIs!$F$91:$G$94,2,FALSE)),"",(VLOOKUP(C368,KPIs!$F$91:$G$94,2,FALSE)))</f>
        <v/>
      </c>
      <c r="E368" s="153" t="str">
        <f>IF(ISERROR(VLOOKUP(C368,KPIs!$H$91:$I$94,2,FALSE)),"",(VLOOKUP(C368,KPIs!$H$91:$I$94,2,FALSE)))</f>
        <v/>
      </c>
      <c r="F368" s="14"/>
      <c r="G368" s="10"/>
      <c r="H368" s="10"/>
      <c r="I368" s="155">
        <f t="shared" si="61"/>
        <v>0</v>
      </c>
      <c r="J368" s="12" t="str" cm="1">
        <f t="array" ref="J368">IFERROR((_xlfn.IFS(E368-I368&lt;=0,0,E368-I368&lt;=0,0,E368-I368&gt;=2,2,E368-I368&lt;2,E368-I368)),"")</f>
        <v/>
      </c>
      <c r="K368" s="12" cm="1">
        <f t="array" ref="K368">_xlfn.IFS(I368=0,0,I368&gt;=0,I368+J368)</f>
        <v>0</v>
      </c>
      <c r="L368" s="12" t="str">
        <f t="shared" si="69"/>
        <v/>
      </c>
      <c r="M368" s="12" cm="1">
        <f t="array" ref="M368">_xlfn.IFS(K368=0,0,K368&gt;=0,K368+L368)</f>
        <v>0</v>
      </c>
      <c r="N368" s="157" t="str">
        <f t="shared" si="62"/>
        <v/>
      </c>
      <c r="O368" s="157" t="str">
        <f t="shared" si="70"/>
        <v/>
      </c>
      <c r="P368" s="10"/>
      <c r="Q368" s="17" t="str">
        <f t="shared" si="71"/>
        <v/>
      </c>
      <c r="R368" s="12">
        <f t="shared" si="63"/>
        <v>0</v>
      </c>
      <c r="S368" s="193" t="str">
        <f t="shared" si="64"/>
        <v/>
      </c>
      <c r="U368" s="183" t="str">
        <f>IFERROR(Table1[[#This Row],[2024 Total Wage Increase + Wage Floor ]]+Z368,"")</f>
        <v/>
      </c>
      <c r="V368" s="183">
        <f>IFERROR(Table1[[#This Row],[Mandatory Benefits]]+AC368,"")</f>
        <v>0</v>
      </c>
      <c r="X368" s="200"/>
      <c r="Y368" s="210"/>
      <c r="Z368" s="181" t="str">
        <f t="shared" si="65"/>
        <v/>
      </c>
      <c r="AA368" s="155" t="str">
        <f t="shared" si="66"/>
        <v/>
      </c>
      <c r="AB368" s="14"/>
      <c r="AC368" s="14"/>
      <c r="AD368" s="187" t="str">
        <f t="shared" si="31"/>
        <v/>
      </c>
      <c r="AE368" s="188" t="str">
        <f t="shared" si="32"/>
        <v/>
      </c>
      <c r="AF368" s="199" t="str">
        <f t="shared" si="67"/>
        <v/>
      </c>
      <c r="AG368" s="199" t="str">
        <f t="shared" si="68"/>
        <v/>
      </c>
      <c r="AH368" s="217"/>
    </row>
    <row r="369" spans="1:34" hidden="1" outlineLevel="1" x14ac:dyDescent="0.3">
      <c r="A369" s="19"/>
      <c r="B369" s="9"/>
      <c r="C369" s="9"/>
      <c r="D369" s="153" t="str">
        <f>IF(ISERROR(VLOOKUP(C369,KPIs!$F$91:$G$94,2,FALSE)),"",(VLOOKUP(C369,KPIs!$F$91:$G$94,2,FALSE)))</f>
        <v/>
      </c>
      <c r="E369" s="153" t="str">
        <f>IF(ISERROR(VLOOKUP(C369,KPIs!$H$91:$I$94,2,FALSE)),"",(VLOOKUP(C369,KPIs!$H$91:$I$94,2,FALSE)))</f>
        <v/>
      </c>
      <c r="F369" s="14"/>
      <c r="G369" s="10"/>
      <c r="H369" s="10"/>
      <c r="I369" s="155">
        <f t="shared" si="61"/>
        <v>0</v>
      </c>
      <c r="J369" s="12" t="str" cm="1">
        <f t="array" ref="J369">IFERROR((_xlfn.IFS(E369-I369&lt;=0,0,E369-I369&lt;=0,0,E369-I369&gt;=2,2,E369-I369&lt;2,E369-I369)),"")</f>
        <v/>
      </c>
      <c r="K369" s="12" cm="1">
        <f t="array" ref="K369">_xlfn.IFS(I369=0,0,I369&gt;=0,I369+J369)</f>
        <v>0</v>
      </c>
      <c r="L369" s="12" t="str">
        <f t="shared" si="69"/>
        <v/>
      </c>
      <c r="M369" s="12" cm="1">
        <f t="array" ref="M369">_xlfn.IFS(K369=0,0,K369&gt;=0,K369+L369)</f>
        <v>0</v>
      </c>
      <c r="N369" s="157" t="str">
        <f t="shared" si="62"/>
        <v/>
      </c>
      <c r="O369" s="157" t="str">
        <f t="shared" si="70"/>
        <v/>
      </c>
      <c r="P369" s="10"/>
      <c r="Q369" s="17" t="str">
        <f t="shared" si="71"/>
        <v/>
      </c>
      <c r="R369" s="12">
        <f t="shared" si="63"/>
        <v>0</v>
      </c>
      <c r="S369" s="193" t="str">
        <f t="shared" si="64"/>
        <v/>
      </c>
      <c r="U369" s="183" t="str">
        <f>IFERROR(Table1[[#This Row],[2024 Total Wage Increase + Wage Floor ]]+Z369,"")</f>
        <v/>
      </c>
      <c r="V369" s="183">
        <f>IFERROR(Table1[[#This Row],[Mandatory Benefits]]+AC369,"")</f>
        <v>0</v>
      </c>
      <c r="X369" s="200"/>
      <c r="Y369" s="210"/>
      <c r="Z369" s="181" t="str">
        <f t="shared" si="65"/>
        <v/>
      </c>
      <c r="AA369" s="155" t="str">
        <f t="shared" si="66"/>
        <v/>
      </c>
      <c r="AB369" s="14"/>
      <c r="AC369" s="14"/>
      <c r="AD369" s="187" t="str">
        <f t="shared" si="31"/>
        <v/>
      </c>
      <c r="AE369" s="189" t="str">
        <f t="shared" si="32"/>
        <v/>
      </c>
      <c r="AF369" s="199" t="str">
        <f t="shared" si="67"/>
        <v/>
      </c>
      <c r="AG369" s="199" t="str">
        <f t="shared" si="68"/>
        <v/>
      </c>
      <c r="AH369" s="217"/>
    </row>
    <row r="370" spans="1:34" hidden="1" outlineLevel="1" x14ac:dyDescent="0.3">
      <c r="A370" s="19"/>
      <c r="B370" s="9"/>
      <c r="C370" s="9"/>
      <c r="D370" s="153" t="str">
        <f>IF(ISERROR(VLOOKUP(C370,KPIs!$F$91:$G$94,2,FALSE)),"",(VLOOKUP(C370,KPIs!$F$91:$G$94,2,FALSE)))</f>
        <v/>
      </c>
      <c r="E370" s="153" t="str">
        <f>IF(ISERROR(VLOOKUP(C370,KPIs!$H$91:$I$94,2,FALSE)),"",(VLOOKUP(C370,KPIs!$H$91:$I$94,2,FALSE)))</f>
        <v/>
      </c>
      <c r="F370" s="14"/>
      <c r="G370" s="10"/>
      <c r="H370" s="10"/>
      <c r="I370" s="155">
        <f t="shared" si="61"/>
        <v>0</v>
      </c>
      <c r="J370" s="12" t="str" cm="1">
        <f t="array" ref="J370">IFERROR((_xlfn.IFS(E370-I370&lt;=0,0,E370-I370&lt;=0,0,E370-I370&gt;=2,2,E370-I370&lt;2,E370-I370)),"")</f>
        <v/>
      </c>
      <c r="K370" s="12" cm="1">
        <f t="array" ref="K370">_xlfn.IFS(I370=0,0,I370&gt;=0,I370+J370)</f>
        <v>0</v>
      </c>
      <c r="L370" s="12" t="str">
        <f t="shared" si="69"/>
        <v/>
      </c>
      <c r="M370" s="12" cm="1">
        <f t="array" ref="M370">_xlfn.IFS(K370=0,0,K370&gt;=0,K370+L370)</f>
        <v>0</v>
      </c>
      <c r="N370" s="157" t="str">
        <f t="shared" si="62"/>
        <v/>
      </c>
      <c r="O370" s="157" t="str">
        <f t="shared" si="70"/>
        <v/>
      </c>
      <c r="P370" s="10"/>
      <c r="Q370" s="17" t="str">
        <f t="shared" si="71"/>
        <v/>
      </c>
      <c r="R370" s="12">
        <f t="shared" si="63"/>
        <v>0</v>
      </c>
      <c r="S370" s="193" t="str">
        <f t="shared" si="64"/>
        <v/>
      </c>
      <c r="U370" s="183" t="str">
        <f>IFERROR(Table1[[#This Row],[2024 Total Wage Increase + Wage Floor ]]+Z370,"")</f>
        <v/>
      </c>
      <c r="V370" s="183">
        <f>IFERROR(Table1[[#This Row],[Mandatory Benefits]]+AC370,"")</f>
        <v>0</v>
      </c>
      <c r="X370" s="200"/>
      <c r="Y370" s="210"/>
      <c r="Z370" s="181" t="str">
        <f t="shared" si="65"/>
        <v/>
      </c>
      <c r="AA370" s="155" t="str">
        <f t="shared" si="66"/>
        <v/>
      </c>
      <c r="AB370" s="14"/>
      <c r="AC370" s="14"/>
      <c r="AD370" s="187" t="str">
        <f t="shared" si="31"/>
        <v/>
      </c>
      <c r="AE370" s="188" t="str">
        <f t="shared" si="32"/>
        <v/>
      </c>
      <c r="AF370" s="199" t="str">
        <f t="shared" si="67"/>
        <v/>
      </c>
      <c r="AG370" s="199" t="str">
        <f t="shared" si="68"/>
        <v/>
      </c>
      <c r="AH370" s="217"/>
    </row>
    <row r="371" spans="1:34" hidden="1" outlineLevel="1" x14ac:dyDescent="0.3">
      <c r="A371" s="19"/>
      <c r="B371" s="9"/>
      <c r="C371" s="9"/>
      <c r="D371" s="153" t="str">
        <f>IF(ISERROR(VLOOKUP(C371,KPIs!$F$91:$G$94,2,FALSE)),"",(VLOOKUP(C371,KPIs!$F$91:$G$94,2,FALSE)))</f>
        <v/>
      </c>
      <c r="E371" s="153" t="str">
        <f>IF(ISERROR(VLOOKUP(C371,KPIs!$H$91:$I$94,2,FALSE)),"",(VLOOKUP(C371,KPIs!$H$91:$I$94,2,FALSE)))</f>
        <v/>
      </c>
      <c r="F371" s="14"/>
      <c r="G371" s="10"/>
      <c r="H371" s="10"/>
      <c r="I371" s="155">
        <f t="shared" si="61"/>
        <v>0</v>
      </c>
      <c r="J371" s="12" t="str" cm="1">
        <f t="array" ref="J371">IFERROR((_xlfn.IFS(E371-I371&lt;=0,0,E371-I371&lt;=0,0,E371-I371&gt;=2,2,E371-I371&lt;2,E371-I371)),"")</f>
        <v/>
      </c>
      <c r="K371" s="12" cm="1">
        <f t="array" ref="K371">_xlfn.IFS(I371=0,0,I371&gt;=0,I371+J371)</f>
        <v>0</v>
      </c>
      <c r="L371" s="12" t="str">
        <f t="shared" si="69"/>
        <v/>
      </c>
      <c r="M371" s="12" cm="1">
        <f t="array" ref="M371">_xlfn.IFS(K371=0,0,K371&gt;=0,K371+L371)</f>
        <v>0</v>
      </c>
      <c r="N371" s="157" t="str">
        <f t="shared" si="62"/>
        <v/>
      </c>
      <c r="O371" s="157" t="str">
        <f t="shared" si="70"/>
        <v/>
      </c>
      <c r="P371" s="10"/>
      <c r="Q371" s="17" t="str">
        <f t="shared" si="71"/>
        <v/>
      </c>
      <c r="R371" s="12">
        <f t="shared" si="63"/>
        <v>0</v>
      </c>
      <c r="S371" s="193" t="str">
        <f t="shared" si="64"/>
        <v/>
      </c>
      <c r="U371" s="183" t="str">
        <f>IFERROR(Table1[[#This Row],[2024 Total Wage Increase + Wage Floor ]]+Z371,"")</f>
        <v/>
      </c>
      <c r="V371" s="183">
        <f>IFERROR(Table1[[#This Row],[Mandatory Benefits]]+AC371,"")</f>
        <v>0</v>
      </c>
      <c r="X371" s="200"/>
      <c r="Y371" s="210"/>
      <c r="Z371" s="181" t="str">
        <f t="shared" si="65"/>
        <v/>
      </c>
      <c r="AA371" s="155" t="str">
        <f t="shared" si="66"/>
        <v/>
      </c>
      <c r="AB371" s="14"/>
      <c r="AC371" s="14"/>
      <c r="AD371" s="187" t="str">
        <f t="shared" si="31"/>
        <v/>
      </c>
      <c r="AE371" s="189" t="str">
        <f t="shared" si="32"/>
        <v/>
      </c>
      <c r="AF371" s="199" t="str">
        <f t="shared" si="67"/>
        <v/>
      </c>
      <c r="AG371" s="199" t="str">
        <f t="shared" si="68"/>
        <v/>
      </c>
      <c r="AH371" s="217"/>
    </row>
    <row r="372" spans="1:34" hidden="1" outlineLevel="1" x14ac:dyDescent="0.3">
      <c r="A372" s="19"/>
      <c r="B372" s="9"/>
      <c r="C372" s="9"/>
      <c r="D372" s="153" t="str">
        <f>IF(ISERROR(VLOOKUP(C372,KPIs!$F$91:$G$94,2,FALSE)),"",(VLOOKUP(C372,KPIs!$F$91:$G$94,2,FALSE)))</f>
        <v/>
      </c>
      <c r="E372" s="153" t="str">
        <f>IF(ISERROR(VLOOKUP(C372,KPIs!$H$91:$I$94,2,FALSE)),"",(VLOOKUP(C372,KPIs!$H$91:$I$94,2,FALSE)))</f>
        <v/>
      </c>
      <c r="F372" s="14"/>
      <c r="G372" s="10"/>
      <c r="H372" s="10"/>
      <c r="I372" s="155">
        <f t="shared" si="61"/>
        <v>0</v>
      </c>
      <c r="J372" s="12" t="str" cm="1">
        <f t="array" ref="J372">IFERROR((_xlfn.IFS(E372-I372&lt;=0,0,E372-I372&lt;=0,0,E372-I372&gt;=2,2,E372-I372&lt;2,E372-I372)),"")</f>
        <v/>
      </c>
      <c r="K372" s="12" cm="1">
        <f t="array" ref="K372">_xlfn.IFS(I372=0,0,I372&gt;=0,I372+J372)</f>
        <v>0</v>
      </c>
      <c r="L372" s="12" t="str">
        <f t="shared" si="69"/>
        <v/>
      </c>
      <c r="M372" s="12" cm="1">
        <f t="array" ref="M372">_xlfn.IFS(K372=0,0,K372&gt;=0,K372+L372)</f>
        <v>0</v>
      </c>
      <c r="N372" s="157" t="str">
        <f t="shared" si="62"/>
        <v/>
      </c>
      <c r="O372" s="157" t="str">
        <f t="shared" si="70"/>
        <v/>
      </c>
      <c r="P372" s="10"/>
      <c r="Q372" s="17" t="str">
        <f t="shared" si="71"/>
        <v/>
      </c>
      <c r="R372" s="12">
        <f t="shared" si="63"/>
        <v>0</v>
      </c>
      <c r="S372" s="193" t="str">
        <f t="shared" si="64"/>
        <v/>
      </c>
      <c r="U372" s="183" t="str">
        <f>IFERROR(Table1[[#This Row],[2024 Total Wage Increase + Wage Floor ]]+Z372,"")</f>
        <v/>
      </c>
      <c r="V372" s="183">
        <f>IFERROR(Table1[[#This Row],[Mandatory Benefits]]+AC372,"")</f>
        <v>0</v>
      </c>
      <c r="X372" s="200"/>
      <c r="Y372" s="210"/>
      <c r="Z372" s="181" t="str">
        <f t="shared" si="65"/>
        <v/>
      </c>
      <c r="AA372" s="155" t="str">
        <f t="shared" si="66"/>
        <v/>
      </c>
      <c r="AB372" s="14"/>
      <c r="AC372" s="14"/>
      <c r="AD372" s="187" t="str">
        <f t="shared" si="31"/>
        <v/>
      </c>
      <c r="AE372" s="188" t="str">
        <f t="shared" si="32"/>
        <v/>
      </c>
      <c r="AF372" s="199" t="str">
        <f t="shared" si="67"/>
        <v/>
      </c>
      <c r="AG372" s="199" t="str">
        <f t="shared" si="68"/>
        <v/>
      </c>
      <c r="AH372" s="217"/>
    </row>
    <row r="373" spans="1:34" hidden="1" outlineLevel="1" x14ac:dyDescent="0.3">
      <c r="A373" s="19"/>
      <c r="B373" s="9"/>
      <c r="C373" s="9"/>
      <c r="D373" s="153" t="str">
        <f>IF(ISERROR(VLOOKUP(C373,KPIs!$F$91:$G$94,2,FALSE)),"",(VLOOKUP(C373,KPIs!$F$91:$G$94,2,FALSE)))</f>
        <v/>
      </c>
      <c r="E373" s="153" t="str">
        <f>IF(ISERROR(VLOOKUP(C373,KPIs!$H$91:$I$94,2,FALSE)),"",(VLOOKUP(C373,KPIs!$H$91:$I$94,2,FALSE)))</f>
        <v/>
      </c>
      <c r="F373" s="14"/>
      <c r="G373" s="10"/>
      <c r="H373" s="10"/>
      <c r="I373" s="155">
        <f t="shared" si="61"/>
        <v>0</v>
      </c>
      <c r="J373" s="12" t="str" cm="1">
        <f t="array" ref="J373">IFERROR((_xlfn.IFS(E373-I373&lt;=0,0,E373-I373&lt;=0,0,E373-I373&gt;=2,2,E373-I373&lt;2,E373-I373)),"")</f>
        <v/>
      </c>
      <c r="K373" s="12" cm="1">
        <f t="array" ref="K373">_xlfn.IFS(I373=0,0,I373&gt;=0,I373+J373)</f>
        <v>0</v>
      </c>
      <c r="L373" s="12" t="str">
        <f t="shared" si="69"/>
        <v/>
      </c>
      <c r="M373" s="12" cm="1">
        <f t="array" ref="M373">_xlfn.IFS(K373=0,0,K373&gt;=0,K373+L373)</f>
        <v>0</v>
      </c>
      <c r="N373" s="157" t="str">
        <f t="shared" si="62"/>
        <v/>
      </c>
      <c r="O373" s="157" t="str">
        <f t="shared" si="70"/>
        <v/>
      </c>
      <c r="P373" s="10"/>
      <c r="Q373" s="17" t="str">
        <f t="shared" si="71"/>
        <v/>
      </c>
      <c r="R373" s="12">
        <f t="shared" si="63"/>
        <v>0</v>
      </c>
      <c r="S373" s="193" t="str">
        <f t="shared" si="64"/>
        <v/>
      </c>
      <c r="U373" s="183" t="str">
        <f>IFERROR(Table1[[#This Row],[2024 Total Wage Increase + Wage Floor ]]+Z373,"")</f>
        <v/>
      </c>
      <c r="V373" s="183">
        <f>IFERROR(Table1[[#This Row],[Mandatory Benefits]]+AC373,"")</f>
        <v>0</v>
      </c>
      <c r="X373" s="200"/>
      <c r="Y373" s="210"/>
      <c r="Z373" s="181" t="str">
        <f t="shared" si="65"/>
        <v/>
      </c>
      <c r="AA373" s="155" t="str">
        <f t="shared" si="66"/>
        <v/>
      </c>
      <c r="AB373" s="14"/>
      <c r="AC373" s="14"/>
      <c r="AD373" s="187" t="str">
        <f t="shared" si="31"/>
        <v/>
      </c>
      <c r="AE373" s="189" t="str">
        <f t="shared" si="32"/>
        <v/>
      </c>
      <c r="AF373" s="199" t="str">
        <f t="shared" si="67"/>
        <v/>
      </c>
      <c r="AG373" s="199" t="str">
        <f t="shared" si="68"/>
        <v/>
      </c>
      <c r="AH373" s="217"/>
    </row>
    <row r="374" spans="1:34" hidden="1" outlineLevel="1" x14ac:dyDescent="0.3">
      <c r="A374" s="19"/>
      <c r="B374" s="9"/>
      <c r="C374" s="9"/>
      <c r="D374" s="153" t="str">
        <f>IF(ISERROR(VLOOKUP(C374,KPIs!$F$91:$G$94,2,FALSE)),"",(VLOOKUP(C374,KPIs!$F$91:$G$94,2,FALSE)))</f>
        <v/>
      </c>
      <c r="E374" s="153" t="str">
        <f>IF(ISERROR(VLOOKUP(C374,KPIs!$H$91:$I$94,2,FALSE)),"",(VLOOKUP(C374,KPIs!$H$91:$I$94,2,FALSE)))</f>
        <v/>
      </c>
      <c r="F374" s="14"/>
      <c r="G374" s="10"/>
      <c r="H374" s="10"/>
      <c r="I374" s="155">
        <f t="shared" si="61"/>
        <v>0</v>
      </c>
      <c r="J374" s="12" t="str" cm="1">
        <f t="array" ref="J374">IFERROR((_xlfn.IFS(E374-I374&lt;=0,0,E374-I374&lt;=0,0,E374-I374&gt;=2,2,E374-I374&lt;2,E374-I374)),"")</f>
        <v/>
      </c>
      <c r="K374" s="12" cm="1">
        <f t="array" ref="K374">_xlfn.IFS(I374=0,0,I374&gt;=0,I374+J374)</f>
        <v>0</v>
      </c>
      <c r="L374" s="12" t="str">
        <f t="shared" si="69"/>
        <v/>
      </c>
      <c r="M374" s="12" cm="1">
        <f t="array" ref="M374">_xlfn.IFS(K374=0,0,K374&gt;=0,K374+L374)</f>
        <v>0</v>
      </c>
      <c r="N374" s="157" t="str">
        <f t="shared" si="62"/>
        <v/>
      </c>
      <c r="O374" s="157" t="str">
        <f t="shared" si="70"/>
        <v/>
      </c>
      <c r="P374" s="10"/>
      <c r="Q374" s="17" t="str">
        <f t="shared" si="71"/>
        <v/>
      </c>
      <c r="R374" s="12">
        <f t="shared" si="63"/>
        <v>0</v>
      </c>
      <c r="S374" s="193" t="str">
        <f t="shared" si="64"/>
        <v/>
      </c>
      <c r="U374" s="183" t="str">
        <f>IFERROR(Table1[[#This Row],[2024 Total Wage Increase + Wage Floor ]]+Z374,"")</f>
        <v/>
      </c>
      <c r="V374" s="183">
        <f>IFERROR(Table1[[#This Row],[Mandatory Benefits]]+AC374,"")</f>
        <v>0</v>
      </c>
      <c r="X374" s="200"/>
      <c r="Y374" s="210"/>
      <c r="Z374" s="181" t="str">
        <f t="shared" si="65"/>
        <v/>
      </c>
      <c r="AA374" s="155" t="str">
        <f t="shared" si="66"/>
        <v/>
      </c>
      <c r="AB374" s="14"/>
      <c r="AC374" s="14"/>
      <c r="AD374" s="187" t="str">
        <f t="shared" si="31"/>
        <v/>
      </c>
      <c r="AE374" s="188" t="str">
        <f t="shared" si="32"/>
        <v/>
      </c>
      <c r="AF374" s="199" t="str">
        <f t="shared" si="67"/>
        <v/>
      </c>
      <c r="AG374" s="199" t="str">
        <f t="shared" si="68"/>
        <v/>
      </c>
      <c r="AH374" s="217"/>
    </row>
    <row r="375" spans="1:34" hidden="1" outlineLevel="1" x14ac:dyDescent="0.3">
      <c r="A375" s="19"/>
      <c r="B375" s="9"/>
      <c r="C375" s="9"/>
      <c r="D375" s="153" t="str">
        <f>IF(ISERROR(VLOOKUP(C375,KPIs!$F$91:$G$94,2,FALSE)),"",(VLOOKUP(C375,KPIs!$F$91:$G$94,2,FALSE)))</f>
        <v/>
      </c>
      <c r="E375" s="153" t="str">
        <f>IF(ISERROR(VLOOKUP(C375,KPIs!$H$91:$I$94,2,FALSE)),"",(VLOOKUP(C375,KPIs!$H$91:$I$94,2,FALSE)))</f>
        <v/>
      </c>
      <c r="F375" s="14"/>
      <c r="G375" s="10"/>
      <c r="H375" s="10"/>
      <c r="I375" s="155">
        <f t="shared" si="61"/>
        <v>0</v>
      </c>
      <c r="J375" s="12" t="str" cm="1">
        <f t="array" ref="J375">IFERROR((_xlfn.IFS(E375-I375&lt;=0,0,E375-I375&lt;=0,0,E375-I375&gt;=2,2,E375-I375&lt;2,E375-I375)),"")</f>
        <v/>
      </c>
      <c r="K375" s="12" cm="1">
        <f t="array" ref="K375">_xlfn.IFS(I375=0,0,I375&gt;=0,I375+J375)</f>
        <v>0</v>
      </c>
      <c r="L375" s="12" t="str">
        <f t="shared" si="69"/>
        <v/>
      </c>
      <c r="M375" s="12" cm="1">
        <f t="array" ref="M375">_xlfn.IFS(K375=0,0,K375&gt;=0,K375+L375)</f>
        <v>0</v>
      </c>
      <c r="N375" s="157" t="str">
        <f t="shared" si="62"/>
        <v/>
      </c>
      <c r="O375" s="157" t="str">
        <f t="shared" si="70"/>
        <v/>
      </c>
      <c r="P375" s="10"/>
      <c r="Q375" s="17" t="str">
        <f t="shared" si="71"/>
        <v/>
      </c>
      <c r="R375" s="12">
        <f t="shared" si="63"/>
        <v>0</v>
      </c>
      <c r="S375" s="193" t="str">
        <f t="shared" si="64"/>
        <v/>
      </c>
      <c r="U375" s="183" t="str">
        <f>IFERROR(Table1[[#This Row],[2024 Total Wage Increase + Wage Floor ]]+Z375,"")</f>
        <v/>
      </c>
      <c r="V375" s="183">
        <f>IFERROR(Table1[[#This Row],[Mandatory Benefits]]+AC375,"")</f>
        <v>0</v>
      </c>
      <c r="X375" s="200"/>
      <c r="Y375" s="210"/>
      <c r="Z375" s="181" t="str">
        <f t="shared" si="65"/>
        <v/>
      </c>
      <c r="AA375" s="155" t="str">
        <f t="shared" si="66"/>
        <v/>
      </c>
      <c r="AB375" s="14"/>
      <c r="AC375" s="14"/>
      <c r="AD375" s="187" t="str">
        <f t="shared" si="31"/>
        <v/>
      </c>
      <c r="AE375" s="189" t="str">
        <f t="shared" si="32"/>
        <v/>
      </c>
      <c r="AF375" s="199" t="str">
        <f t="shared" si="67"/>
        <v/>
      </c>
      <c r="AG375" s="199" t="str">
        <f t="shared" si="68"/>
        <v/>
      </c>
      <c r="AH375" s="217"/>
    </row>
    <row r="376" spans="1:34" hidden="1" outlineLevel="1" x14ac:dyDescent="0.3">
      <c r="A376" s="19"/>
      <c r="B376" s="9"/>
      <c r="C376" s="9"/>
      <c r="D376" s="153" t="str">
        <f>IF(ISERROR(VLOOKUP(C376,KPIs!$F$91:$G$94,2,FALSE)),"",(VLOOKUP(C376,KPIs!$F$91:$G$94,2,FALSE)))</f>
        <v/>
      </c>
      <c r="E376" s="153" t="str">
        <f>IF(ISERROR(VLOOKUP(C376,KPIs!$H$91:$I$94,2,FALSE)),"",(VLOOKUP(C376,KPIs!$H$91:$I$94,2,FALSE)))</f>
        <v/>
      </c>
      <c r="F376" s="14"/>
      <c r="G376" s="10"/>
      <c r="H376" s="10"/>
      <c r="I376" s="155">
        <f t="shared" si="61"/>
        <v>0</v>
      </c>
      <c r="J376" s="12" t="str" cm="1">
        <f t="array" ref="J376">IFERROR((_xlfn.IFS(E376-I376&lt;=0,0,E376-I376&lt;=0,0,E376-I376&gt;=2,2,E376-I376&lt;2,E376-I376)),"")</f>
        <v/>
      </c>
      <c r="K376" s="12" cm="1">
        <f t="array" ref="K376">_xlfn.IFS(I376=0,0,I376&gt;=0,I376+J376)</f>
        <v>0</v>
      </c>
      <c r="L376" s="12" t="str">
        <f t="shared" si="69"/>
        <v/>
      </c>
      <c r="M376" s="12" cm="1">
        <f t="array" ref="M376">_xlfn.IFS(K376=0,0,K376&gt;=0,K376+L376)</f>
        <v>0</v>
      </c>
      <c r="N376" s="157" t="str">
        <f t="shared" si="62"/>
        <v/>
      </c>
      <c r="O376" s="157" t="str">
        <f t="shared" si="70"/>
        <v/>
      </c>
      <c r="P376" s="10"/>
      <c r="Q376" s="17" t="str">
        <f t="shared" si="71"/>
        <v/>
      </c>
      <c r="R376" s="12">
        <f t="shared" si="63"/>
        <v>0</v>
      </c>
      <c r="S376" s="193" t="str">
        <f t="shared" si="64"/>
        <v/>
      </c>
      <c r="U376" s="183" t="str">
        <f>IFERROR(Table1[[#This Row],[2024 Total Wage Increase + Wage Floor ]]+Z376,"")</f>
        <v/>
      </c>
      <c r="V376" s="183">
        <f>IFERROR(Table1[[#This Row],[Mandatory Benefits]]+AC376,"")</f>
        <v>0</v>
      </c>
      <c r="X376" s="200"/>
      <c r="Y376" s="210"/>
      <c r="Z376" s="181" t="str">
        <f t="shared" si="65"/>
        <v/>
      </c>
      <c r="AA376" s="155" t="str">
        <f t="shared" si="66"/>
        <v/>
      </c>
      <c r="AB376" s="14"/>
      <c r="AC376" s="14"/>
      <c r="AD376" s="187" t="str">
        <f t="shared" si="31"/>
        <v/>
      </c>
      <c r="AE376" s="188" t="str">
        <f t="shared" si="32"/>
        <v/>
      </c>
      <c r="AF376" s="199" t="str">
        <f t="shared" si="67"/>
        <v/>
      </c>
      <c r="AG376" s="199" t="str">
        <f t="shared" si="68"/>
        <v/>
      </c>
      <c r="AH376" s="217"/>
    </row>
    <row r="377" spans="1:34" hidden="1" outlineLevel="1" x14ac:dyDescent="0.3">
      <c r="A377" s="19"/>
      <c r="B377" s="9"/>
      <c r="C377" s="9"/>
      <c r="D377" s="153" t="str">
        <f>IF(ISERROR(VLOOKUP(C377,KPIs!$F$91:$G$94,2,FALSE)),"",(VLOOKUP(C377,KPIs!$F$91:$G$94,2,FALSE)))</f>
        <v/>
      </c>
      <c r="E377" s="153" t="str">
        <f>IF(ISERROR(VLOOKUP(C377,KPIs!$H$91:$I$94,2,FALSE)),"",(VLOOKUP(C377,KPIs!$H$91:$I$94,2,FALSE)))</f>
        <v/>
      </c>
      <c r="F377" s="14"/>
      <c r="G377" s="10"/>
      <c r="H377" s="10"/>
      <c r="I377" s="155">
        <f t="shared" si="61"/>
        <v>0</v>
      </c>
      <c r="J377" s="12" t="str" cm="1">
        <f t="array" ref="J377">IFERROR((_xlfn.IFS(E377-I377&lt;=0,0,E377-I377&lt;=0,0,E377-I377&gt;=2,2,E377-I377&lt;2,E377-I377)),"")</f>
        <v/>
      </c>
      <c r="K377" s="12" cm="1">
        <f t="array" ref="K377">_xlfn.IFS(I377=0,0,I377&gt;=0,I377+J377)</f>
        <v>0</v>
      </c>
      <c r="L377" s="12" t="str">
        <f t="shared" si="69"/>
        <v/>
      </c>
      <c r="M377" s="12" cm="1">
        <f t="array" ref="M377">_xlfn.IFS(K377=0,0,K377&gt;=0,K377+L377)</f>
        <v>0</v>
      </c>
      <c r="N377" s="157" t="str">
        <f t="shared" si="62"/>
        <v/>
      </c>
      <c r="O377" s="157" t="str">
        <f t="shared" si="70"/>
        <v/>
      </c>
      <c r="P377" s="10"/>
      <c r="Q377" s="17" t="str">
        <f t="shared" ref="Q377:Q465" si="72">IFERROR(P377/(O377),"")</f>
        <v/>
      </c>
      <c r="R377" s="12">
        <f t="shared" si="63"/>
        <v>0</v>
      </c>
      <c r="S377" s="193" t="str">
        <f t="shared" si="64"/>
        <v/>
      </c>
      <c r="U377" s="183" t="str">
        <f>IFERROR(Table1[[#This Row],[2024 Total Wage Increase + Wage Floor ]]+Z377,"")</f>
        <v/>
      </c>
      <c r="V377" s="183">
        <f>IFERROR(Table1[[#This Row],[Mandatory Benefits]]+AC377,"")</f>
        <v>0</v>
      </c>
      <c r="X377" s="200"/>
      <c r="Y377" s="210"/>
      <c r="Z377" s="181" t="str">
        <f t="shared" si="65"/>
        <v/>
      </c>
      <c r="AA377" s="155" t="str">
        <f t="shared" si="66"/>
        <v/>
      </c>
      <c r="AB377" s="14"/>
      <c r="AC377" s="14"/>
      <c r="AD377" s="187" t="str">
        <f t="shared" si="31"/>
        <v/>
      </c>
      <c r="AE377" s="189" t="str">
        <f t="shared" si="32"/>
        <v/>
      </c>
      <c r="AF377" s="199" t="str">
        <f t="shared" si="67"/>
        <v/>
      </c>
      <c r="AG377" s="199" t="str">
        <f t="shared" si="68"/>
        <v/>
      </c>
      <c r="AH377" s="217"/>
    </row>
    <row r="378" spans="1:34" hidden="1" outlineLevel="1" x14ac:dyDescent="0.3">
      <c r="A378" s="19"/>
      <c r="B378" s="9"/>
      <c r="C378" s="9"/>
      <c r="D378" s="153" t="str">
        <f>IF(ISERROR(VLOOKUP(C378,KPIs!$F$91:$G$94,2,FALSE)),"",(VLOOKUP(C378,KPIs!$F$91:$G$94,2,FALSE)))</f>
        <v/>
      </c>
      <c r="E378" s="153" t="str">
        <f>IF(ISERROR(VLOOKUP(C378,KPIs!$H$91:$I$94,2,FALSE)),"",(VLOOKUP(C378,KPIs!$H$91:$I$94,2,FALSE)))</f>
        <v/>
      </c>
      <c r="F378" s="14"/>
      <c r="G378" s="10"/>
      <c r="H378" s="10"/>
      <c r="I378" s="155">
        <f t="shared" si="61"/>
        <v>0</v>
      </c>
      <c r="J378" s="12" t="str" cm="1">
        <f t="array" ref="J378">IFERROR((_xlfn.IFS(E378-I378&lt;=0,0,E378-I378&lt;=0,0,E378-I378&gt;=2,2,E378-I378&lt;2,E378-I378)),"")</f>
        <v/>
      </c>
      <c r="K378" s="12" cm="1">
        <f t="array" ref="K378">_xlfn.IFS(I378=0,0,I378&gt;=0,I378+J378)</f>
        <v>0</v>
      </c>
      <c r="L378" s="12" t="str">
        <f t="shared" si="69"/>
        <v/>
      </c>
      <c r="M378" s="12" cm="1">
        <f t="array" ref="M378">_xlfn.IFS(K378=0,0,K378&gt;=0,K378+L378)</f>
        <v>0</v>
      </c>
      <c r="N378" s="157" t="str">
        <f t="shared" si="62"/>
        <v/>
      </c>
      <c r="O378" s="157" t="str">
        <f t="shared" si="70"/>
        <v/>
      </c>
      <c r="P378" s="10"/>
      <c r="Q378" s="17" t="str">
        <f t="shared" si="72"/>
        <v/>
      </c>
      <c r="R378" s="12">
        <f t="shared" si="63"/>
        <v>0</v>
      </c>
      <c r="S378" s="193" t="str">
        <f t="shared" si="64"/>
        <v/>
      </c>
      <c r="U378" s="183" t="str">
        <f>IFERROR(Table1[[#This Row],[2024 Total Wage Increase + Wage Floor ]]+Z378,"")</f>
        <v/>
      </c>
      <c r="V378" s="183">
        <f>IFERROR(Table1[[#This Row],[Mandatory Benefits]]+AC378,"")</f>
        <v>0</v>
      </c>
      <c r="X378" s="200"/>
      <c r="Y378" s="210"/>
      <c r="Z378" s="181" t="str">
        <f t="shared" si="65"/>
        <v/>
      </c>
      <c r="AA378" s="155" t="str">
        <f t="shared" si="66"/>
        <v/>
      </c>
      <c r="AB378" s="14"/>
      <c r="AC378" s="14"/>
      <c r="AD378" s="187" t="str">
        <f t="shared" si="31"/>
        <v/>
      </c>
      <c r="AE378" s="188" t="str">
        <f t="shared" si="32"/>
        <v/>
      </c>
      <c r="AF378" s="199" t="str">
        <f t="shared" si="67"/>
        <v/>
      </c>
      <c r="AG378" s="199" t="str">
        <f t="shared" si="68"/>
        <v/>
      </c>
      <c r="AH378" s="217"/>
    </row>
    <row r="379" spans="1:34" hidden="1" outlineLevel="1" x14ac:dyDescent="0.3">
      <c r="A379" s="19"/>
      <c r="B379" s="9"/>
      <c r="C379" s="9"/>
      <c r="D379" s="190" t="str">
        <f>IF(ISERROR(VLOOKUP(C379,KPIs!$F$91:$G$94,2,FALSE)),"",(VLOOKUP(C379,KPIs!$F$91:$G$94,2,FALSE)))</f>
        <v/>
      </c>
      <c r="E379" s="191" t="str">
        <f>IF(ISERROR(VLOOKUP(C379,KPIs!$H$91:$I$94,2,FALSE)),"",(VLOOKUP(C379,KPIs!$H$91:$I$94,2,FALSE)))</f>
        <v/>
      </c>
      <c r="F379" s="14"/>
      <c r="G379" s="10"/>
      <c r="H379" s="10"/>
      <c r="I379" s="155">
        <f t="shared" si="61"/>
        <v>0</v>
      </c>
      <c r="J379" s="12" t="str" cm="1">
        <f t="array" ref="J379">IFERROR((_xlfn.IFS(E379-I379&lt;=0,0,E379-I379&lt;=0,0,E379-I379&gt;=2,2,E379-I379&lt;2,E379-I379)),"")</f>
        <v/>
      </c>
      <c r="K379" s="12" cm="1">
        <f t="array" ref="K379">_xlfn.IFS(I379=0,0,I379&gt;=0,I379+J379)</f>
        <v>0</v>
      </c>
      <c r="L379" s="12" t="str">
        <f t="shared" si="69"/>
        <v/>
      </c>
      <c r="M379" s="12" cm="1">
        <f t="array" ref="M379">_xlfn.IFS(K379=0,0,K379&gt;=0,K379+L379)</f>
        <v>0</v>
      </c>
      <c r="N379" s="157" t="str">
        <f t="shared" si="62"/>
        <v/>
      </c>
      <c r="O379" s="157" t="str">
        <f t="shared" si="70"/>
        <v/>
      </c>
      <c r="P379" s="10"/>
      <c r="Q379" s="17" t="str">
        <f t="shared" ref="Q379:Q408" si="73">IFERROR(P379/(O379),"")</f>
        <v/>
      </c>
      <c r="R379" s="12">
        <f t="shared" si="63"/>
        <v>0</v>
      </c>
      <c r="S379" s="193" t="str">
        <f t="shared" si="64"/>
        <v/>
      </c>
      <c r="U379" s="183"/>
      <c r="V379" s="183"/>
      <c r="X379" s="200"/>
      <c r="Y379" s="210"/>
      <c r="Z379" s="181" t="str">
        <f t="shared" si="65"/>
        <v/>
      </c>
      <c r="AA379" s="155" t="str">
        <f t="shared" si="66"/>
        <v/>
      </c>
      <c r="AB379" s="14"/>
      <c r="AC379" s="14"/>
      <c r="AD379" s="187"/>
      <c r="AE379" s="189"/>
      <c r="AF379" s="199" t="str">
        <f t="shared" si="67"/>
        <v/>
      </c>
      <c r="AG379" s="199" t="str">
        <f t="shared" si="68"/>
        <v/>
      </c>
      <c r="AH379" s="217"/>
    </row>
    <row r="380" spans="1:34" hidden="1" outlineLevel="1" x14ac:dyDescent="0.3">
      <c r="A380" s="19"/>
      <c r="B380" s="9"/>
      <c r="C380" s="9"/>
      <c r="D380" s="190" t="str">
        <f>IF(ISERROR(VLOOKUP(C380,KPIs!$F$91:$G$94,2,FALSE)),"",(VLOOKUP(C380,KPIs!$F$91:$G$94,2,FALSE)))</f>
        <v/>
      </c>
      <c r="E380" s="191" t="str">
        <f>IF(ISERROR(VLOOKUP(C380,KPIs!$H$91:$I$94,2,FALSE)),"",(VLOOKUP(C380,KPIs!$H$91:$I$94,2,FALSE)))</f>
        <v/>
      </c>
      <c r="F380" s="14"/>
      <c r="G380" s="10"/>
      <c r="H380" s="10"/>
      <c r="I380" s="155">
        <f t="shared" si="61"/>
        <v>0</v>
      </c>
      <c r="J380" s="12" t="str" cm="1">
        <f t="array" ref="J380">IFERROR((_xlfn.IFS(E380-I380&lt;=0,0,E380-I380&lt;=0,0,E380-I380&gt;=2,2,E380-I380&lt;2,E380-I380)),"")</f>
        <v/>
      </c>
      <c r="K380" s="12" cm="1">
        <f t="array" ref="K380">_xlfn.IFS(I380=0,0,I380&gt;=0,I380+J380)</f>
        <v>0</v>
      </c>
      <c r="L380" s="12" t="str">
        <f t="shared" si="69"/>
        <v/>
      </c>
      <c r="M380" s="12" cm="1">
        <f t="array" ref="M380">_xlfn.IFS(K380=0,0,K380&gt;=0,K380+L380)</f>
        <v>0</v>
      </c>
      <c r="N380" s="157" t="str">
        <f t="shared" si="62"/>
        <v/>
      </c>
      <c r="O380" s="157" t="str">
        <f t="shared" si="70"/>
        <v/>
      </c>
      <c r="P380" s="10"/>
      <c r="Q380" s="17" t="str">
        <f t="shared" si="73"/>
        <v/>
      </c>
      <c r="R380" s="12">
        <f t="shared" si="63"/>
        <v>0</v>
      </c>
      <c r="S380" s="193" t="str">
        <f t="shared" si="64"/>
        <v/>
      </c>
      <c r="U380" s="183"/>
      <c r="V380" s="183"/>
      <c r="X380" s="200"/>
      <c r="Y380" s="210"/>
      <c r="Z380" s="181" t="str">
        <f t="shared" si="65"/>
        <v/>
      </c>
      <c r="AA380" s="155" t="str">
        <f t="shared" si="66"/>
        <v/>
      </c>
      <c r="AB380" s="14"/>
      <c r="AC380" s="14"/>
      <c r="AD380" s="187"/>
      <c r="AE380" s="188"/>
      <c r="AF380" s="199" t="str">
        <f t="shared" si="67"/>
        <v/>
      </c>
      <c r="AG380" s="199" t="str">
        <f t="shared" si="68"/>
        <v/>
      </c>
      <c r="AH380" s="217"/>
    </row>
    <row r="381" spans="1:34" hidden="1" outlineLevel="1" x14ac:dyDescent="0.3">
      <c r="A381" s="19"/>
      <c r="B381" s="9"/>
      <c r="C381" s="9"/>
      <c r="D381" s="190" t="str">
        <f>IF(ISERROR(VLOOKUP(C381,KPIs!$F$91:$G$94,2,FALSE)),"",(VLOOKUP(C381,KPIs!$F$91:$G$94,2,FALSE)))</f>
        <v/>
      </c>
      <c r="E381" s="191" t="str">
        <f>IF(ISERROR(VLOOKUP(C381,KPIs!$H$91:$I$94,2,FALSE)),"",(VLOOKUP(C381,KPIs!$H$91:$I$94,2,FALSE)))</f>
        <v/>
      </c>
      <c r="F381" s="14"/>
      <c r="G381" s="10"/>
      <c r="H381" s="10"/>
      <c r="I381" s="155">
        <f t="shared" si="61"/>
        <v>0</v>
      </c>
      <c r="J381" s="12" t="str" cm="1">
        <f t="array" ref="J381">IFERROR((_xlfn.IFS(E381-I381&lt;=0,0,E381-I381&lt;=0,0,E381-I381&gt;=2,2,E381-I381&lt;2,E381-I381)),"")</f>
        <v/>
      </c>
      <c r="K381" s="12" cm="1">
        <f t="array" ref="K381">_xlfn.IFS(I381=0,0,I381&gt;=0,I381+J381)</f>
        <v>0</v>
      </c>
      <c r="L381" s="12" t="str">
        <f t="shared" si="69"/>
        <v/>
      </c>
      <c r="M381" s="12" cm="1">
        <f t="array" ref="M381">_xlfn.IFS(K381=0,0,K381&gt;=0,K381+L381)</f>
        <v>0</v>
      </c>
      <c r="N381" s="157" t="str">
        <f t="shared" si="62"/>
        <v/>
      </c>
      <c r="O381" s="157" t="str">
        <f t="shared" si="70"/>
        <v/>
      </c>
      <c r="P381" s="10"/>
      <c r="Q381" s="17" t="str">
        <f t="shared" si="73"/>
        <v/>
      </c>
      <c r="R381" s="12">
        <f t="shared" si="63"/>
        <v>0</v>
      </c>
      <c r="S381" s="193" t="str">
        <f t="shared" si="64"/>
        <v/>
      </c>
      <c r="U381" s="183"/>
      <c r="V381" s="183"/>
      <c r="X381" s="200"/>
      <c r="Y381" s="210"/>
      <c r="Z381" s="181" t="str">
        <f t="shared" si="65"/>
        <v/>
      </c>
      <c r="AA381" s="155" t="str">
        <f t="shared" si="66"/>
        <v/>
      </c>
      <c r="AB381" s="14"/>
      <c r="AC381" s="14"/>
      <c r="AD381" s="187"/>
      <c r="AE381" s="189"/>
      <c r="AF381" s="199" t="str">
        <f t="shared" si="67"/>
        <v/>
      </c>
      <c r="AG381" s="199" t="str">
        <f t="shared" si="68"/>
        <v/>
      </c>
      <c r="AH381" s="217"/>
    </row>
    <row r="382" spans="1:34" hidden="1" outlineLevel="1" x14ac:dyDescent="0.3">
      <c r="A382" s="19"/>
      <c r="B382" s="9"/>
      <c r="C382" s="9"/>
      <c r="D382" s="190" t="str">
        <f>IF(ISERROR(VLOOKUP(C382,KPIs!$F$91:$G$94,2,FALSE)),"",(VLOOKUP(C382,KPIs!$F$91:$G$94,2,FALSE)))</f>
        <v/>
      </c>
      <c r="E382" s="191" t="str">
        <f>IF(ISERROR(VLOOKUP(C382,KPIs!$H$91:$I$94,2,FALSE)),"",(VLOOKUP(C382,KPIs!$H$91:$I$94,2,FALSE)))</f>
        <v/>
      </c>
      <c r="F382" s="14"/>
      <c r="G382" s="10"/>
      <c r="H382" s="10"/>
      <c r="I382" s="155">
        <f t="shared" si="61"/>
        <v>0</v>
      </c>
      <c r="J382" s="12" t="str" cm="1">
        <f t="array" ref="J382">IFERROR((_xlfn.IFS(E382-I382&lt;=0,0,E382-I382&lt;=0,0,E382-I382&gt;=2,2,E382-I382&lt;2,E382-I382)),"")</f>
        <v/>
      </c>
      <c r="K382" s="12" cm="1">
        <f t="array" ref="K382">_xlfn.IFS(I382=0,0,I382&gt;=0,I382+J382)</f>
        <v>0</v>
      </c>
      <c r="L382" s="12" t="str">
        <f t="shared" si="69"/>
        <v/>
      </c>
      <c r="M382" s="12" cm="1">
        <f t="array" ref="M382">_xlfn.IFS(K382=0,0,K382&gt;=0,K382+L382)</f>
        <v>0</v>
      </c>
      <c r="N382" s="157" t="str">
        <f t="shared" si="62"/>
        <v/>
      </c>
      <c r="O382" s="157" t="str">
        <f t="shared" si="70"/>
        <v/>
      </c>
      <c r="P382" s="10"/>
      <c r="Q382" s="17" t="str">
        <f t="shared" si="73"/>
        <v/>
      </c>
      <c r="R382" s="12">
        <f t="shared" si="63"/>
        <v>0</v>
      </c>
      <c r="S382" s="193" t="str">
        <f t="shared" si="64"/>
        <v/>
      </c>
      <c r="U382" s="183"/>
      <c r="V382" s="183"/>
      <c r="X382" s="200"/>
      <c r="Y382" s="210"/>
      <c r="Z382" s="181" t="str">
        <f t="shared" si="65"/>
        <v/>
      </c>
      <c r="AA382" s="155" t="str">
        <f t="shared" si="66"/>
        <v/>
      </c>
      <c r="AB382" s="14"/>
      <c r="AC382" s="14"/>
      <c r="AD382" s="187"/>
      <c r="AE382" s="188"/>
      <c r="AF382" s="199" t="str">
        <f t="shared" si="67"/>
        <v/>
      </c>
      <c r="AG382" s="199" t="str">
        <f t="shared" si="68"/>
        <v/>
      </c>
      <c r="AH382" s="217"/>
    </row>
    <row r="383" spans="1:34" hidden="1" outlineLevel="1" x14ac:dyDescent="0.3">
      <c r="A383" s="19"/>
      <c r="B383" s="9"/>
      <c r="C383" s="9"/>
      <c r="D383" s="190" t="str">
        <f>IF(ISERROR(VLOOKUP(C383,KPIs!$F$91:$G$94,2,FALSE)),"",(VLOOKUP(C383,KPIs!$F$91:$G$94,2,FALSE)))</f>
        <v/>
      </c>
      <c r="E383" s="191" t="str">
        <f>IF(ISERROR(VLOOKUP(C383,KPIs!$H$91:$I$94,2,FALSE)),"",(VLOOKUP(C383,KPIs!$H$91:$I$94,2,FALSE)))</f>
        <v/>
      </c>
      <c r="F383" s="14"/>
      <c r="G383" s="10"/>
      <c r="H383" s="10"/>
      <c r="I383" s="155">
        <f t="shared" si="61"/>
        <v>0</v>
      </c>
      <c r="J383" s="12" t="str" cm="1">
        <f t="array" ref="J383">IFERROR((_xlfn.IFS(E383-I383&lt;=0,0,E383-I383&lt;=0,0,E383-I383&gt;=2,2,E383-I383&lt;2,E383-I383)),"")</f>
        <v/>
      </c>
      <c r="K383" s="12" cm="1">
        <f t="array" ref="K383">_xlfn.IFS(I383=0,0,I383&gt;=0,I383+J383)</f>
        <v>0</v>
      </c>
      <c r="L383" s="12" t="str">
        <f t="shared" si="69"/>
        <v/>
      </c>
      <c r="M383" s="12" cm="1">
        <f t="array" ref="M383">_xlfn.IFS(K383=0,0,K383&gt;=0,K383+L383)</f>
        <v>0</v>
      </c>
      <c r="N383" s="157" t="str">
        <f t="shared" si="62"/>
        <v/>
      </c>
      <c r="O383" s="157" t="str">
        <f t="shared" si="70"/>
        <v/>
      </c>
      <c r="P383" s="10"/>
      <c r="Q383" s="17" t="str">
        <f t="shared" si="73"/>
        <v/>
      </c>
      <c r="R383" s="12">
        <f t="shared" si="63"/>
        <v>0</v>
      </c>
      <c r="S383" s="193" t="str">
        <f t="shared" si="64"/>
        <v/>
      </c>
      <c r="U383" s="183"/>
      <c r="V383" s="183"/>
      <c r="X383" s="200"/>
      <c r="Y383" s="210"/>
      <c r="Z383" s="181" t="str">
        <f t="shared" si="65"/>
        <v/>
      </c>
      <c r="AA383" s="155" t="str">
        <f t="shared" si="66"/>
        <v/>
      </c>
      <c r="AB383" s="14"/>
      <c r="AC383" s="14"/>
      <c r="AD383" s="187"/>
      <c r="AE383" s="189"/>
      <c r="AF383" s="199" t="str">
        <f t="shared" si="67"/>
        <v/>
      </c>
      <c r="AG383" s="199" t="str">
        <f t="shared" si="68"/>
        <v/>
      </c>
      <c r="AH383" s="217"/>
    </row>
    <row r="384" spans="1:34" hidden="1" outlineLevel="1" x14ac:dyDescent="0.3">
      <c r="A384" s="19"/>
      <c r="B384" s="9"/>
      <c r="C384" s="9"/>
      <c r="D384" s="190" t="str">
        <f>IF(ISERROR(VLOOKUP(C384,KPIs!$F$91:$G$94,2,FALSE)),"",(VLOOKUP(C384,KPIs!$F$91:$G$94,2,FALSE)))</f>
        <v/>
      </c>
      <c r="E384" s="191" t="str">
        <f>IF(ISERROR(VLOOKUP(C384,KPIs!$H$91:$I$94,2,FALSE)),"",(VLOOKUP(C384,KPIs!$H$91:$I$94,2,FALSE)))</f>
        <v/>
      </c>
      <c r="F384" s="14"/>
      <c r="G384" s="10"/>
      <c r="H384" s="10"/>
      <c r="I384" s="155">
        <f t="shared" si="61"/>
        <v>0</v>
      </c>
      <c r="J384" s="12" t="str" cm="1">
        <f t="array" ref="J384">IFERROR((_xlfn.IFS(E384-I384&lt;=0,0,E384-I384&lt;=0,0,E384-I384&gt;=2,2,E384-I384&lt;2,E384-I384)),"")</f>
        <v/>
      </c>
      <c r="K384" s="12" cm="1">
        <f t="array" ref="K384">_xlfn.IFS(I384=0,0,I384&gt;=0,I384+J384)</f>
        <v>0</v>
      </c>
      <c r="L384" s="12" t="str">
        <f t="shared" si="69"/>
        <v/>
      </c>
      <c r="M384" s="12" cm="1">
        <f t="array" ref="M384">_xlfn.IFS(K384=0,0,K384&gt;=0,K384+L384)</f>
        <v>0</v>
      </c>
      <c r="N384" s="157" t="str">
        <f t="shared" si="62"/>
        <v/>
      </c>
      <c r="O384" s="157" t="str">
        <f t="shared" si="70"/>
        <v/>
      </c>
      <c r="P384" s="10"/>
      <c r="Q384" s="17" t="str">
        <f t="shared" si="73"/>
        <v/>
      </c>
      <c r="R384" s="12">
        <f t="shared" si="63"/>
        <v>0</v>
      </c>
      <c r="S384" s="193" t="str">
        <f t="shared" si="64"/>
        <v/>
      </c>
      <c r="U384" s="183"/>
      <c r="V384" s="183"/>
      <c r="X384" s="200"/>
      <c r="Y384" s="210"/>
      <c r="Z384" s="181" t="str">
        <f t="shared" si="65"/>
        <v/>
      </c>
      <c r="AA384" s="155" t="str">
        <f t="shared" si="66"/>
        <v/>
      </c>
      <c r="AB384" s="14"/>
      <c r="AC384" s="14"/>
      <c r="AD384" s="187"/>
      <c r="AE384" s="188"/>
      <c r="AF384" s="199" t="str">
        <f t="shared" si="67"/>
        <v/>
      </c>
      <c r="AG384" s="199" t="str">
        <f t="shared" si="68"/>
        <v/>
      </c>
      <c r="AH384" s="217"/>
    </row>
    <row r="385" spans="1:34" hidden="1" outlineLevel="1" x14ac:dyDescent="0.3">
      <c r="A385" s="19"/>
      <c r="B385" s="9"/>
      <c r="C385" s="9"/>
      <c r="D385" s="190" t="str">
        <f>IF(ISERROR(VLOOKUP(C385,KPIs!$F$91:$G$94,2,FALSE)),"",(VLOOKUP(C385,KPIs!$F$91:$G$94,2,FALSE)))</f>
        <v/>
      </c>
      <c r="E385" s="191" t="str">
        <f>IF(ISERROR(VLOOKUP(C385,KPIs!$H$91:$I$94,2,FALSE)),"",(VLOOKUP(C385,KPIs!$H$91:$I$94,2,FALSE)))</f>
        <v/>
      </c>
      <c r="F385" s="14"/>
      <c r="G385" s="10"/>
      <c r="H385" s="10"/>
      <c r="I385" s="155">
        <f t="shared" si="61"/>
        <v>0</v>
      </c>
      <c r="J385" s="12" t="str" cm="1">
        <f t="array" ref="J385">IFERROR((_xlfn.IFS(E385-I385&lt;=0,0,E385-I385&lt;=0,0,E385-I385&gt;=2,2,E385-I385&lt;2,E385-I385)),"")</f>
        <v/>
      </c>
      <c r="K385" s="12" cm="1">
        <f t="array" ref="K385">_xlfn.IFS(I385=0,0,I385&gt;=0,I385+J385)</f>
        <v>0</v>
      </c>
      <c r="L385" s="12" t="str">
        <f t="shared" si="69"/>
        <v/>
      </c>
      <c r="M385" s="12" cm="1">
        <f t="array" ref="M385">_xlfn.IFS(K385=0,0,K385&gt;=0,K385+L385)</f>
        <v>0</v>
      </c>
      <c r="N385" s="157" t="str">
        <f t="shared" si="62"/>
        <v/>
      </c>
      <c r="O385" s="157" t="str">
        <f t="shared" si="70"/>
        <v/>
      </c>
      <c r="P385" s="10"/>
      <c r="Q385" s="17" t="str">
        <f t="shared" si="73"/>
        <v/>
      </c>
      <c r="R385" s="12">
        <f t="shared" si="63"/>
        <v>0</v>
      </c>
      <c r="S385" s="193" t="str">
        <f t="shared" si="64"/>
        <v/>
      </c>
      <c r="U385" s="183"/>
      <c r="V385" s="183"/>
      <c r="X385" s="200"/>
      <c r="Y385" s="210"/>
      <c r="Z385" s="181" t="str">
        <f t="shared" si="65"/>
        <v/>
      </c>
      <c r="AA385" s="155" t="str">
        <f t="shared" si="66"/>
        <v/>
      </c>
      <c r="AB385" s="14"/>
      <c r="AC385" s="14"/>
      <c r="AD385" s="187"/>
      <c r="AE385" s="189"/>
      <c r="AF385" s="199" t="str">
        <f t="shared" si="67"/>
        <v/>
      </c>
      <c r="AG385" s="199" t="str">
        <f t="shared" si="68"/>
        <v/>
      </c>
      <c r="AH385" s="217"/>
    </row>
    <row r="386" spans="1:34" hidden="1" outlineLevel="1" x14ac:dyDescent="0.3">
      <c r="A386" s="19"/>
      <c r="B386" s="9"/>
      <c r="C386" s="9"/>
      <c r="D386" s="190" t="str">
        <f>IF(ISERROR(VLOOKUP(C386,KPIs!$F$91:$G$94,2,FALSE)),"",(VLOOKUP(C386,KPIs!$F$91:$G$94,2,FALSE)))</f>
        <v/>
      </c>
      <c r="E386" s="191" t="str">
        <f>IF(ISERROR(VLOOKUP(C386,KPIs!$H$91:$I$94,2,FALSE)),"",(VLOOKUP(C386,KPIs!$H$91:$I$94,2,FALSE)))</f>
        <v/>
      </c>
      <c r="F386" s="14"/>
      <c r="G386" s="10"/>
      <c r="H386" s="10"/>
      <c r="I386" s="155">
        <f t="shared" si="61"/>
        <v>0</v>
      </c>
      <c r="J386" s="12" t="str" cm="1">
        <f t="array" ref="J386">IFERROR((_xlfn.IFS(E386-I386&lt;=0,0,E386-I386&lt;=0,0,E386-I386&gt;=2,2,E386-I386&lt;2,E386-I386)),"")</f>
        <v/>
      </c>
      <c r="K386" s="12" cm="1">
        <f t="array" ref="K386">_xlfn.IFS(I386=0,0,I386&gt;=0,I386+J386)</f>
        <v>0</v>
      </c>
      <c r="L386" s="12" t="str">
        <f t="shared" si="69"/>
        <v/>
      </c>
      <c r="M386" s="12" cm="1">
        <f t="array" ref="M386">_xlfn.IFS(K386=0,0,K386&gt;=0,K386+L386)</f>
        <v>0</v>
      </c>
      <c r="N386" s="157" t="str">
        <f t="shared" si="62"/>
        <v/>
      </c>
      <c r="O386" s="157" t="str">
        <f t="shared" si="70"/>
        <v/>
      </c>
      <c r="P386" s="10"/>
      <c r="Q386" s="17" t="str">
        <f t="shared" si="73"/>
        <v/>
      </c>
      <c r="R386" s="12">
        <f t="shared" si="63"/>
        <v>0</v>
      </c>
      <c r="S386" s="193" t="str">
        <f t="shared" si="64"/>
        <v/>
      </c>
      <c r="U386" s="183"/>
      <c r="V386" s="183"/>
      <c r="X386" s="200"/>
      <c r="Y386" s="210"/>
      <c r="Z386" s="181" t="str">
        <f t="shared" si="65"/>
        <v/>
      </c>
      <c r="AA386" s="155" t="str">
        <f t="shared" si="66"/>
        <v/>
      </c>
      <c r="AB386" s="14"/>
      <c r="AC386" s="14"/>
      <c r="AD386" s="187"/>
      <c r="AE386" s="188"/>
      <c r="AF386" s="199" t="str">
        <f t="shared" si="67"/>
        <v/>
      </c>
      <c r="AG386" s="199" t="str">
        <f t="shared" si="68"/>
        <v/>
      </c>
      <c r="AH386" s="217"/>
    </row>
    <row r="387" spans="1:34" hidden="1" outlineLevel="1" x14ac:dyDescent="0.3">
      <c r="A387" s="19"/>
      <c r="B387" s="9"/>
      <c r="C387" s="9"/>
      <c r="D387" s="190" t="str">
        <f>IF(ISERROR(VLOOKUP(C387,KPIs!$F$91:$G$94,2,FALSE)),"",(VLOOKUP(C387,KPIs!$F$91:$G$94,2,FALSE)))</f>
        <v/>
      </c>
      <c r="E387" s="191" t="str">
        <f>IF(ISERROR(VLOOKUP(C387,KPIs!$H$91:$I$94,2,FALSE)),"",(VLOOKUP(C387,KPIs!$H$91:$I$94,2,FALSE)))</f>
        <v/>
      </c>
      <c r="F387" s="14"/>
      <c r="G387" s="10"/>
      <c r="H387" s="10"/>
      <c r="I387" s="155">
        <f t="shared" si="61"/>
        <v>0</v>
      </c>
      <c r="J387" s="12" t="str" cm="1">
        <f t="array" ref="J387">IFERROR((_xlfn.IFS(E387-I387&lt;=0,0,E387-I387&lt;=0,0,E387-I387&gt;=2,2,E387-I387&lt;2,E387-I387)),"")</f>
        <v/>
      </c>
      <c r="K387" s="12" cm="1">
        <f t="array" ref="K387">_xlfn.IFS(I387=0,0,I387&gt;=0,I387+J387)</f>
        <v>0</v>
      </c>
      <c r="L387" s="12" t="str">
        <f t="shared" si="69"/>
        <v/>
      </c>
      <c r="M387" s="12" cm="1">
        <f t="array" ref="M387">_xlfn.IFS(K387=0,0,K387&gt;=0,K387+L387)</f>
        <v>0</v>
      </c>
      <c r="N387" s="157" t="str">
        <f t="shared" si="62"/>
        <v/>
      </c>
      <c r="O387" s="157" t="str">
        <f t="shared" si="70"/>
        <v/>
      </c>
      <c r="P387" s="10"/>
      <c r="Q387" s="17" t="str">
        <f t="shared" si="73"/>
        <v/>
      </c>
      <c r="R387" s="12">
        <f t="shared" si="63"/>
        <v>0</v>
      </c>
      <c r="S387" s="193" t="str">
        <f t="shared" si="64"/>
        <v/>
      </c>
      <c r="U387" s="183"/>
      <c r="V387" s="183"/>
      <c r="X387" s="200"/>
      <c r="Y387" s="210"/>
      <c r="Z387" s="181" t="str">
        <f t="shared" si="65"/>
        <v/>
      </c>
      <c r="AA387" s="155" t="str">
        <f t="shared" si="66"/>
        <v/>
      </c>
      <c r="AB387" s="14"/>
      <c r="AC387" s="14"/>
      <c r="AD387" s="187"/>
      <c r="AE387" s="189"/>
      <c r="AF387" s="199" t="str">
        <f t="shared" si="67"/>
        <v/>
      </c>
      <c r="AG387" s="199" t="str">
        <f t="shared" si="68"/>
        <v/>
      </c>
      <c r="AH387" s="217"/>
    </row>
    <row r="388" spans="1:34" hidden="1" outlineLevel="1" x14ac:dyDescent="0.3">
      <c r="A388" s="19"/>
      <c r="B388" s="9"/>
      <c r="C388" s="9"/>
      <c r="D388" s="190" t="str">
        <f>IF(ISERROR(VLOOKUP(C388,KPIs!$F$91:$G$94,2,FALSE)),"",(VLOOKUP(C388,KPIs!$F$91:$G$94,2,FALSE)))</f>
        <v/>
      </c>
      <c r="E388" s="191" t="str">
        <f>IF(ISERROR(VLOOKUP(C388,KPIs!$H$91:$I$94,2,FALSE)),"",(VLOOKUP(C388,KPIs!$H$91:$I$94,2,FALSE)))</f>
        <v/>
      </c>
      <c r="F388" s="14"/>
      <c r="G388" s="10"/>
      <c r="H388" s="10"/>
      <c r="I388" s="155">
        <f t="shared" si="61"/>
        <v>0</v>
      </c>
      <c r="J388" s="12" t="str" cm="1">
        <f t="array" ref="J388">IFERROR((_xlfn.IFS(E388-I388&lt;=0,0,E388-I388&lt;=0,0,E388-I388&gt;=2,2,E388-I388&lt;2,E388-I388)),"")</f>
        <v/>
      </c>
      <c r="K388" s="12" cm="1">
        <f t="array" ref="K388">_xlfn.IFS(I388=0,0,I388&gt;=0,I388+J388)</f>
        <v>0</v>
      </c>
      <c r="L388" s="12" t="str">
        <f t="shared" si="69"/>
        <v/>
      </c>
      <c r="M388" s="12" cm="1">
        <f t="array" ref="M388">_xlfn.IFS(K388=0,0,K388&gt;=0,K388+L388)</f>
        <v>0</v>
      </c>
      <c r="N388" s="157" t="str">
        <f t="shared" si="62"/>
        <v/>
      </c>
      <c r="O388" s="157" t="str">
        <f t="shared" si="70"/>
        <v/>
      </c>
      <c r="P388" s="10"/>
      <c r="Q388" s="17" t="str">
        <f t="shared" si="73"/>
        <v/>
      </c>
      <c r="R388" s="12">
        <f t="shared" si="63"/>
        <v>0</v>
      </c>
      <c r="S388" s="193" t="str">
        <f t="shared" si="64"/>
        <v/>
      </c>
      <c r="U388" s="183"/>
      <c r="V388" s="183"/>
      <c r="X388" s="200"/>
      <c r="Y388" s="210"/>
      <c r="Z388" s="181" t="str">
        <f t="shared" si="65"/>
        <v/>
      </c>
      <c r="AA388" s="155" t="str">
        <f t="shared" si="66"/>
        <v/>
      </c>
      <c r="AB388" s="14"/>
      <c r="AC388" s="14"/>
      <c r="AD388" s="187"/>
      <c r="AE388" s="188"/>
      <c r="AF388" s="199" t="str">
        <f t="shared" si="67"/>
        <v/>
      </c>
      <c r="AG388" s="199" t="str">
        <f t="shared" si="68"/>
        <v/>
      </c>
      <c r="AH388" s="217"/>
    </row>
    <row r="389" spans="1:34" hidden="1" outlineLevel="1" x14ac:dyDescent="0.3">
      <c r="A389" s="19"/>
      <c r="B389" s="9"/>
      <c r="C389" s="9"/>
      <c r="D389" s="190" t="str">
        <f>IF(ISERROR(VLOOKUP(C389,KPIs!$F$91:$G$94,2,FALSE)),"",(VLOOKUP(C389,KPIs!$F$91:$G$94,2,FALSE)))</f>
        <v/>
      </c>
      <c r="E389" s="191" t="str">
        <f>IF(ISERROR(VLOOKUP(C389,KPIs!$H$91:$I$94,2,FALSE)),"",(VLOOKUP(C389,KPIs!$H$91:$I$94,2,FALSE)))</f>
        <v/>
      </c>
      <c r="F389" s="14"/>
      <c r="G389" s="10"/>
      <c r="H389" s="10"/>
      <c r="I389" s="155">
        <f t="shared" si="61"/>
        <v>0</v>
      </c>
      <c r="J389" s="12" t="str" cm="1">
        <f t="array" ref="J389">IFERROR((_xlfn.IFS(E389-I389&lt;=0,0,E389-I389&lt;=0,0,E389-I389&gt;=2,2,E389-I389&lt;2,E389-I389)),"")</f>
        <v/>
      </c>
      <c r="K389" s="12" cm="1">
        <f t="array" ref="K389">_xlfn.IFS(I389=0,0,I389&gt;=0,I389+J389)</f>
        <v>0</v>
      </c>
      <c r="L389" s="12" t="str">
        <f t="shared" si="69"/>
        <v/>
      </c>
      <c r="M389" s="12" cm="1">
        <f t="array" ref="M389">_xlfn.IFS(K389=0,0,K389&gt;=0,K389+L389)</f>
        <v>0</v>
      </c>
      <c r="N389" s="157" t="str">
        <f t="shared" si="62"/>
        <v/>
      </c>
      <c r="O389" s="157" t="str">
        <f t="shared" si="70"/>
        <v/>
      </c>
      <c r="P389" s="10"/>
      <c r="Q389" s="17" t="str">
        <f t="shared" si="73"/>
        <v/>
      </c>
      <c r="R389" s="12">
        <f t="shared" si="63"/>
        <v>0</v>
      </c>
      <c r="S389" s="193" t="str">
        <f t="shared" si="64"/>
        <v/>
      </c>
      <c r="U389" s="183"/>
      <c r="V389" s="183"/>
      <c r="X389" s="200"/>
      <c r="Y389" s="210"/>
      <c r="Z389" s="181" t="str">
        <f t="shared" si="65"/>
        <v/>
      </c>
      <c r="AA389" s="155" t="str">
        <f t="shared" si="66"/>
        <v/>
      </c>
      <c r="AB389" s="14"/>
      <c r="AC389" s="14"/>
      <c r="AD389" s="187"/>
      <c r="AE389" s="189"/>
      <c r="AF389" s="199" t="str">
        <f t="shared" si="67"/>
        <v/>
      </c>
      <c r="AG389" s="199" t="str">
        <f t="shared" si="68"/>
        <v/>
      </c>
      <c r="AH389" s="217"/>
    </row>
    <row r="390" spans="1:34" hidden="1" outlineLevel="1" x14ac:dyDescent="0.3">
      <c r="A390" s="19"/>
      <c r="B390" s="9"/>
      <c r="C390" s="9"/>
      <c r="D390" s="190" t="str">
        <f>IF(ISERROR(VLOOKUP(C390,KPIs!$F$91:$G$94,2,FALSE)),"",(VLOOKUP(C390,KPIs!$F$91:$G$94,2,FALSE)))</f>
        <v/>
      </c>
      <c r="E390" s="191" t="str">
        <f>IF(ISERROR(VLOOKUP(C390,KPIs!$H$91:$I$94,2,FALSE)),"",(VLOOKUP(C390,KPIs!$H$91:$I$94,2,FALSE)))</f>
        <v/>
      </c>
      <c r="F390" s="14"/>
      <c r="G390" s="10"/>
      <c r="H390" s="10"/>
      <c r="I390" s="155">
        <f t="shared" si="61"/>
        <v>0</v>
      </c>
      <c r="J390" s="12" t="str" cm="1">
        <f t="array" ref="J390">IFERROR((_xlfn.IFS(E390-I390&lt;=0,0,E390-I390&lt;=0,0,E390-I390&gt;=2,2,E390-I390&lt;2,E390-I390)),"")</f>
        <v/>
      </c>
      <c r="K390" s="12" cm="1">
        <f t="array" ref="K390">_xlfn.IFS(I390=0,0,I390&gt;=0,I390+J390)</f>
        <v>0</v>
      </c>
      <c r="L390" s="12" t="str">
        <f t="shared" si="69"/>
        <v/>
      </c>
      <c r="M390" s="12" cm="1">
        <f t="array" ref="M390">_xlfn.IFS(K390=0,0,K390&gt;=0,K390+L390)</f>
        <v>0</v>
      </c>
      <c r="N390" s="157" t="str">
        <f t="shared" si="62"/>
        <v/>
      </c>
      <c r="O390" s="157" t="str">
        <f t="shared" si="70"/>
        <v/>
      </c>
      <c r="P390" s="10"/>
      <c r="Q390" s="17" t="str">
        <f t="shared" si="73"/>
        <v/>
      </c>
      <c r="R390" s="12">
        <f t="shared" si="63"/>
        <v>0</v>
      </c>
      <c r="S390" s="193" t="str">
        <f t="shared" si="64"/>
        <v/>
      </c>
      <c r="U390" s="183"/>
      <c r="V390" s="183"/>
      <c r="X390" s="200"/>
      <c r="Y390" s="210"/>
      <c r="Z390" s="181" t="str">
        <f t="shared" si="65"/>
        <v/>
      </c>
      <c r="AA390" s="155" t="str">
        <f t="shared" si="66"/>
        <v/>
      </c>
      <c r="AB390" s="14"/>
      <c r="AC390" s="14"/>
      <c r="AD390" s="187"/>
      <c r="AE390" s="188"/>
      <c r="AF390" s="199" t="str">
        <f t="shared" si="67"/>
        <v/>
      </c>
      <c r="AG390" s="199" t="str">
        <f t="shared" si="68"/>
        <v/>
      </c>
      <c r="AH390" s="217"/>
    </row>
    <row r="391" spans="1:34" hidden="1" outlineLevel="1" x14ac:dyDescent="0.3">
      <c r="A391" s="19"/>
      <c r="B391" s="9"/>
      <c r="C391" s="9"/>
      <c r="D391" s="190" t="str">
        <f>IF(ISERROR(VLOOKUP(C391,KPIs!$F$91:$G$94,2,FALSE)),"",(VLOOKUP(C391,KPIs!$F$91:$G$94,2,FALSE)))</f>
        <v/>
      </c>
      <c r="E391" s="191" t="str">
        <f>IF(ISERROR(VLOOKUP(C391,KPIs!$H$91:$I$94,2,FALSE)),"",(VLOOKUP(C391,KPIs!$H$91:$I$94,2,FALSE)))</f>
        <v/>
      </c>
      <c r="F391" s="14"/>
      <c r="G391" s="10"/>
      <c r="H391" s="10"/>
      <c r="I391" s="155">
        <f t="shared" si="61"/>
        <v>0</v>
      </c>
      <c r="J391" s="12" t="str" cm="1">
        <f t="array" ref="J391">IFERROR((_xlfn.IFS(E391-I391&lt;=0,0,E391-I391&lt;=0,0,E391-I391&gt;=2,2,E391-I391&lt;2,E391-I391)),"")</f>
        <v/>
      </c>
      <c r="K391" s="12" cm="1">
        <f t="array" ref="K391">_xlfn.IFS(I391=0,0,I391&gt;=0,I391+J391)</f>
        <v>0</v>
      </c>
      <c r="L391" s="12" t="str">
        <f t="shared" si="69"/>
        <v/>
      </c>
      <c r="M391" s="12" cm="1">
        <f t="array" ref="M391">_xlfn.IFS(K391=0,0,K391&gt;=0,K391+L391)</f>
        <v>0</v>
      </c>
      <c r="N391" s="157" t="str">
        <f t="shared" si="62"/>
        <v/>
      </c>
      <c r="O391" s="157" t="str">
        <f t="shared" si="70"/>
        <v/>
      </c>
      <c r="P391" s="10"/>
      <c r="Q391" s="17" t="str">
        <f t="shared" si="73"/>
        <v/>
      </c>
      <c r="R391" s="12">
        <f t="shared" si="63"/>
        <v>0</v>
      </c>
      <c r="S391" s="193" t="str">
        <f t="shared" si="64"/>
        <v/>
      </c>
      <c r="U391" s="183"/>
      <c r="V391" s="183"/>
      <c r="X391" s="200"/>
      <c r="Y391" s="210"/>
      <c r="Z391" s="181" t="str">
        <f t="shared" si="65"/>
        <v/>
      </c>
      <c r="AA391" s="155" t="str">
        <f t="shared" si="66"/>
        <v/>
      </c>
      <c r="AB391" s="14"/>
      <c r="AC391" s="14"/>
      <c r="AD391" s="187"/>
      <c r="AE391" s="189"/>
      <c r="AF391" s="199" t="str">
        <f t="shared" si="67"/>
        <v/>
      </c>
      <c r="AG391" s="199" t="str">
        <f t="shared" si="68"/>
        <v/>
      </c>
      <c r="AH391" s="217"/>
    </row>
    <row r="392" spans="1:34" hidden="1" outlineLevel="1" x14ac:dyDescent="0.3">
      <c r="A392" s="19"/>
      <c r="B392" s="9"/>
      <c r="C392" s="9"/>
      <c r="D392" s="190" t="str">
        <f>IF(ISERROR(VLOOKUP(C392,KPIs!$F$91:$G$94,2,FALSE)),"",(VLOOKUP(C392,KPIs!$F$91:$G$94,2,FALSE)))</f>
        <v/>
      </c>
      <c r="E392" s="191" t="str">
        <f>IF(ISERROR(VLOOKUP(C392,KPIs!$H$91:$I$94,2,FALSE)),"",(VLOOKUP(C392,KPIs!$H$91:$I$94,2,FALSE)))</f>
        <v/>
      </c>
      <c r="F392" s="14"/>
      <c r="G392" s="10"/>
      <c r="H392" s="10"/>
      <c r="I392" s="155">
        <f t="shared" si="61"/>
        <v>0</v>
      </c>
      <c r="J392" s="12" t="str" cm="1">
        <f t="array" ref="J392">IFERROR((_xlfn.IFS(E392-I392&lt;=0,0,E392-I392&lt;=0,0,E392-I392&gt;=2,2,E392-I392&lt;2,E392-I392)),"")</f>
        <v/>
      </c>
      <c r="K392" s="12" cm="1">
        <f t="array" ref="K392">_xlfn.IFS(I392=0,0,I392&gt;=0,I392+J392)</f>
        <v>0</v>
      </c>
      <c r="L392" s="12" t="str">
        <f t="shared" si="69"/>
        <v/>
      </c>
      <c r="M392" s="12" cm="1">
        <f t="array" ref="M392">_xlfn.IFS(K392=0,0,K392&gt;=0,K392+L392)</f>
        <v>0</v>
      </c>
      <c r="N392" s="157" t="str">
        <f t="shared" si="62"/>
        <v/>
      </c>
      <c r="O392" s="157" t="str">
        <f t="shared" si="70"/>
        <v/>
      </c>
      <c r="P392" s="10"/>
      <c r="Q392" s="17" t="str">
        <f t="shared" si="73"/>
        <v/>
      </c>
      <c r="R392" s="12">
        <f t="shared" si="63"/>
        <v>0</v>
      </c>
      <c r="S392" s="193" t="str">
        <f t="shared" si="64"/>
        <v/>
      </c>
      <c r="U392" s="183"/>
      <c r="V392" s="183"/>
      <c r="X392" s="200"/>
      <c r="Y392" s="210"/>
      <c r="Z392" s="181" t="str">
        <f t="shared" si="65"/>
        <v/>
      </c>
      <c r="AA392" s="155" t="str">
        <f t="shared" si="66"/>
        <v/>
      </c>
      <c r="AB392" s="14"/>
      <c r="AC392" s="14"/>
      <c r="AD392" s="187"/>
      <c r="AE392" s="188"/>
      <c r="AF392" s="199" t="str">
        <f t="shared" si="67"/>
        <v/>
      </c>
      <c r="AG392" s="199" t="str">
        <f t="shared" si="68"/>
        <v/>
      </c>
      <c r="AH392" s="217"/>
    </row>
    <row r="393" spans="1:34" hidden="1" outlineLevel="1" x14ac:dyDescent="0.3">
      <c r="A393" s="19"/>
      <c r="B393" s="9"/>
      <c r="C393" s="9"/>
      <c r="D393" s="190" t="str">
        <f>IF(ISERROR(VLOOKUP(C393,KPIs!$F$91:$G$94,2,FALSE)),"",(VLOOKUP(C393,KPIs!$F$91:$G$94,2,FALSE)))</f>
        <v/>
      </c>
      <c r="E393" s="191" t="str">
        <f>IF(ISERROR(VLOOKUP(C393,KPIs!$H$91:$I$94,2,FALSE)),"",(VLOOKUP(C393,KPIs!$H$91:$I$94,2,FALSE)))</f>
        <v/>
      </c>
      <c r="F393" s="14"/>
      <c r="G393" s="10"/>
      <c r="H393" s="10"/>
      <c r="I393" s="155">
        <f t="shared" si="61"/>
        <v>0</v>
      </c>
      <c r="J393" s="12" t="str" cm="1">
        <f t="array" ref="J393">IFERROR((_xlfn.IFS(E393-I393&lt;=0,0,E393-I393&lt;=0,0,E393-I393&gt;=2,2,E393-I393&lt;2,E393-I393)),"")</f>
        <v/>
      </c>
      <c r="K393" s="12" cm="1">
        <f t="array" ref="K393">_xlfn.IFS(I393=0,0,I393&gt;=0,I393+J393)</f>
        <v>0</v>
      </c>
      <c r="L393" s="12" t="str">
        <f t="shared" si="69"/>
        <v/>
      </c>
      <c r="M393" s="12" cm="1">
        <f t="array" ref="M393">_xlfn.IFS(K393=0,0,K393&gt;=0,K393+L393)</f>
        <v>0</v>
      </c>
      <c r="N393" s="157" t="str">
        <f t="shared" si="62"/>
        <v/>
      </c>
      <c r="O393" s="157" t="str">
        <f t="shared" si="70"/>
        <v/>
      </c>
      <c r="P393" s="10"/>
      <c r="Q393" s="17" t="str">
        <f t="shared" si="73"/>
        <v/>
      </c>
      <c r="R393" s="12">
        <f t="shared" si="63"/>
        <v>0</v>
      </c>
      <c r="S393" s="193" t="str">
        <f t="shared" si="64"/>
        <v/>
      </c>
      <c r="U393" s="183"/>
      <c r="V393" s="183"/>
      <c r="X393" s="200"/>
      <c r="Y393" s="210"/>
      <c r="Z393" s="181" t="str">
        <f t="shared" si="65"/>
        <v/>
      </c>
      <c r="AA393" s="155" t="str">
        <f t="shared" si="66"/>
        <v/>
      </c>
      <c r="AB393" s="14"/>
      <c r="AC393" s="14"/>
      <c r="AD393" s="187"/>
      <c r="AE393" s="189"/>
      <c r="AF393" s="199" t="str">
        <f t="shared" si="67"/>
        <v/>
      </c>
      <c r="AG393" s="199" t="str">
        <f t="shared" si="68"/>
        <v/>
      </c>
      <c r="AH393" s="217"/>
    </row>
    <row r="394" spans="1:34" hidden="1" outlineLevel="1" x14ac:dyDescent="0.3">
      <c r="A394" s="19"/>
      <c r="B394" s="9"/>
      <c r="C394" s="9"/>
      <c r="D394" s="190" t="str">
        <f>IF(ISERROR(VLOOKUP(C394,KPIs!$F$91:$G$94,2,FALSE)),"",(VLOOKUP(C394,KPIs!$F$91:$G$94,2,FALSE)))</f>
        <v/>
      </c>
      <c r="E394" s="191" t="str">
        <f>IF(ISERROR(VLOOKUP(C394,KPIs!$H$91:$I$94,2,FALSE)),"",(VLOOKUP(C394,KPIs!$H$91:$I$94,2,FALSE)))</f>
        <v/>
      </c>
      <c r="F394" s="14"/>
      <c r="G394" s="10"/>
      <c r="H394" s="10"/>
      <c r="I394" s="155">
        <f t="shared" si="61"/>
        <v>0</v>
      </c>
      <c r="J394" s="12" t="str" cm="1">
        <f t="array" ref="J394">IFERROR((_xlfn.IFS(E394-I394&lt;=0,0,E394-I394&lt;=0,0,E394-I394&gt;=2,2,E394-I394&lt;2,E394-I394)),"")</f>
        <v/>
      </c>
      <c r="K394" s="12" cm="1">
        <f t="array" ref="K394">_xlfn.IFS(I394=0,0,I394&gt;=0,I394+J394)</f>
        <v>0</v>
      </c>
      <c r="L394" s="12" t="str">
        <f t="shared" si="69"/>
        <v/>
      </c>
      <c r="M394" s="12" cm="1">
        <f t="array" ref="M394">_xlfn.IFS(K394=0,0,K394&gt;=0,K394+L394)</f>
        <v>0</v>
      </c>
      <c r="N394" s="157" t="str">
        <f t="shared" si="62"/>
        <v/>
      </c>
      <c r="O394" s="157" t="str">
        <f t="shared" si="70"/>
        <v/>
      </c>
      <c r="P394" s="10"/>
      <c r="Q394" s="17" t="str">
        <f t="shared" si="73"/>
        <v/>
      </c>
      <c r="R394" s="12">
        <f t="shared" si="63"/>
        <v>0</v>
      </c>
      <c r="S394" s="193" t="str">
        <f t="shared" si="64"/>
        <v/>
      </c>
      <c r="U394" s="183"/>
      <c r="V394" s="183"/>
      <c r="X394" s="200"/>
      <c r="Y394" s="210"/>
      <c r="Z394" s="181" t="str">
        <f t="shared" si="65"/>
        <v/>
      </c>
      <c r="AA394" s="155" t="str">
        <f t="shared" si="66"/>
        <v/>
      </c>
      <c r="AB394" s="14"/>
      <c r="AC394" s="14"/>
      <c r="AD394" s="187"/>
      <c r="AE394" s="188"/>
      <c r="AF394" s="199" t="str">
        <f t="shared" si="67"/>
        <v/>
      </c>
      <c r="AG394" s="199" t="str">
        <f t="shared" si="68"/>
        <v/>
      </c>
      <c r="AH394" s="217"/>
    </row>
    <row r="395" spans="1:34" hidden="1" outlineLevel="1" x14ac:dyDescent="0.3">
      <c r="A395" s="19"/>
      <c r="B395" s="9"/>
      <c r="C395" s="9"/>
      <c r="D395" s="190" t="str">
        <f>IF(ISERROR(VLOOKUP(C395,KPIs!$F$91:$G$94,2,FALSE)),"",(VLOOKUP(C395,KPIs!$F$91:$G$94,2,FALSE)))</f>
        <v/>
      </c>
      <c r="E395" s="191" t="str">
        <f>IF(ISERROR(VLOOKUP(C395,KPIs!$H$91:$I$94,2,FALSE)),"",(VLOOKUP(C395,KPIs!$H$91:$I$94,2,FALSE)))</f>
        <v/>
      </c>
      <c r="F395" s="14"/>
      <c r="G395" s="10"/>
      <c r="H395" s="10"/>
      <c r="I395" s="155">
        <f t="shared" ref="I395:I458" si="74">G395+H395</f>
        <v>0</v>
      </c>
      <c r="J395" s="12" t="str" cm="1">
        <f t="array" ref="J395">IFERROR((_xlfn.IFS(E395-I395&lt;=0,0,E395-I395&lt;=0,0,E395-I395&gt;=2,2,E395-I395&lt;2,E395-I395)),"")</f>
        <v/>
      </c>
      <c r="K395" s="12" cm="1">
        <f t="array" ref="K395">_xlfn.IFS(I395=0,0,I395&gt;=0,I395+J395)</f>
        <v>0</v>
      </c>
      <c r="L395" s="12" t="str">
        <f t="shared" si="69"/>
        <v/>
      </c>
      <c r="M395" s="12" cm="1">
        <f t="array" ref="M395">_xlfn.IFS(K395=0,0,K395&gt;=0,K395+L395)</f>
        <v>0</v>
      </c>
      <c r="N395" s="157" t="str">
        <f t="shared" si="62"/>
        <v/>
      </c>
      <c r="O395" s="157" t="str">
        <f t="shared" si="70"/>
        <v/>
      </c>
      <c r="P395" s="10"/>
      <c r="Q395" s="17" t="str">
        <f t="shared" si="73"/>
        <v/>
      </c>
      <c r="R395" s="12">
        <f t="shared" si="63"/>
        <v>0</v>
      </c>
      <c r="S395" s="193" t="str">
        <f t="shared" si="64"/>
        <v/>
      </c>
      <c r="U395" s="183"/>
      <c r="V395" s="183"/>
      <c r="X395" s="200"/>
      <c r="Y395" s="210"/>
      <c r="Z395" s="181" t="str">
        <f t="shared" si="65"/>
        <v/>
      </c>
      <c r="AA395" s="155" t="str">
        <f t="shared" si="66"/>
        <v/>
      </c>
      <c r="AB395" s="14"/>
      <c r="AC395" s="14"/>
      <c r="AD395" s="187"/>
      <c r="AE395" s="189"/>
      <c r="AF395" s="199" t="str">
        <f t="shared" si="67"/>
        <v/>
      </c>
      <c r="AG395" s="199" t="str">
        <f t="shared" si="68"/>
        <v/>
      </c>
      <c r="AH395" s="217"/>
    </row>
    <row r="396" spans="1:34" hidden="1" outlineLevel="1" x14ac:dyDescent="0.3">
      <c r="A396" s="19"/>
      <c r="B396" s="9"/>
      <c r="C396" s="9"/>
      <c r="D396" s="190" t="str">
        <f>IF(ISERROR(VLOOKUP(C396,KPIs!$F$91:$G$94,2,FALSE)),"",(VLOOKUP(C396,KPIs!$F$91:$G$94,2,FALSE)))</f>
        <v/>
      </c>
      <c r="E396" s="191" t="str">
        <f>IF(ISERROR(VLOOKUP(C396,KPIs!$H$91:$I$94,2,FALSE)),"",(VLOOKUP(C396,KPIs!$H$91:$I$94,2,FALSE)))</f>
        <v/>
      </c>
      <c r="F396" s="14"/>
      <c r="G396" s="10"/>
      <c r="H396" s="10"/>
      <c r="I396" s="155">
        <f t="shared" si="74"/>
        <v>0</v>
      </c>
      <c r="J396" s="12" t="str" cm="1">
        <f t="array" ref="J396">IFERROR((_xlfn.IFS(E396-I396&lt;=0,0,E396-I396&lt;=0,0,E396-I396&gt;=2,2,E396-I396&lt;2,E396-I396)),"")</f>
        <v/>
      </c>
      <c r="K396" s="12" cm="1">
        <f t="array" ref="K396">_xlfn.IFS(I396=0,0,I396&gt;=0,I396+J396)</f>
        <v>0</v>
      </c>
      <c r="L396" s="12" t="str">
        <f t="shared" si="69"/>
        <v/>
      </c>
      <c r="M396" s="12" cm="1">
        <f t="array" ref="M396">_xlfn.IFS(K396=0,0,K396&gt;=0,K396+L396)</f>
        <v>0</v>
      </c>
      <c r="N396" s="157" t="str">
        <f t="shared" ref="N396:N459" si="75">IFERROR(J396+L396,"")</f>
        <v/>
      </c>
      <c r="O396" s="157" t="str">
        <f t="shared" si="70"/>
        <v/>
      </c>
      <c r="P396" s="10"/>
      <c r="Q396" s="17" t="str">
        <f t="shared" si="73"/>
        <v/>
      </c>
      <c r="R396" s="12">
        <f t="shared" ref="R396:R459" si="76">SUM(O396:P396)</f>
        <v>0</v>
      </c>
      <c r="S396" s="193" t="str">
        <f t="shared" ref="S396:S459" si="77">IF(P396="","",IF(Q396&gt;17.5%,"Benefits should not be more than 17.5% ",""))</f>
        <v/>
      </c>
      <c r="U396" s="183"/>
      <c r="V396" s="183"/>
      <c r="X396" s="200"/>
      <c r="Y396" s="210"/>
      <c r="Z396" s="181" t="str">
        <f t="shared" ref="Z396:Z459" si="78">IFERROR((X396*N396),"")</f>
        <v/>
      </c>
      <c r="AA396" s="155" t="str">
        <f t="shared" ref="AA396:AA459" si="79">IFERROR(Y396*N396,"")</f>
        <v/>
      </c>
      <c r="AB396" s="14"/>
      <c r="AC396" s="14"/>
      <c r="AD396" s="187"/>
      <c r="AE396" s="188"/>
      <c r="AF396" s="199" t="str">
        <f t="shared" ref="AF396:AF459" si="80">IFERROR(Z396-(AB396),"")</f>
        <v/>
      </c>
      <c r="AG396" s="199" t="str">
        <f t="shared" ref="AG396:AG459" si="81">IFERROR(AA396-AC396,"")</f>
        <v/>
      </c>
      <c r="AH396" s="217"/>
    </row>
    <row r="397" spans="1:34" hidden="1" outlineLevel="1" x14ac:dyDescent="0.3">
      <c r="A397" s="19"/>
      <c r="B397" s="9"/>
      <c r="C397" s="9"/>
      <c r="D397" s="190" t="str">
        <f>IF(ISERROR(VLOOKUP(C397,KPIs!$F$91:$G$94,2,FALSE)),"",(VLOOKUP(C397,KPIs!$F$91:$G$94,2,FALSE)))</f>
        <v/>
      </c>
      <c r="E397" s="191" t="str">
        <f>IF(ISERROR(VLOOKUP(C397,KPIs!$H$91:$I$94,2,FALSE)),"",(VLOOKUP(C397,KPIs!$H$91:$I$94,2,FALSE)))</f>
        <v/>
      </c>
      <c r="F397" s="14"/>
      <c r="G397" s="10"/>
      <c r="H397" s="10"/>
      <c r="I397" s="155">
        <f t="shared" si="74"/>
        <v>0</v>
      </c>
      <c r="J397" s="12" t="str" cm="1">
        <f t="array" ref="J397">IFERROR((_xlfn.IFS(E397-I397&lt;=0,0,E397-I397&lt;=0,0,E397-I397&gt;=2,2,E397-I397&lt;2,E397-I397)),"")</f>
        <v/>
      </c>
      <c r="K397" s="12" cm="1">
        <f t="array" ref="K397">_xlfn.IFS(I397=0,0,I397&gt;=0,I397+J397)</f>
        <v>0</v>
      </c>
      <c r="L397" s="12" t="str">
        <f t="shared" si="69"/>
        <v/>
      </c>
      <c r="M397" s="12" cm="1">
        <f t="array" ref="M397">_xlfn.IFS(K397=0,0,K397&gt;=0,K397+L397)</f>
        <v>0</v>
      </c>
      <c r="N397" s="157" t="str">
        <f t="shared" si="75"/>
        <v/>
      </c>
      <c r="O397" s="157" t="str">
        <f t="shared" si="70"/>
        <v/>
      </c>
      <c r="P397" s="10"/>
      <c r="Q397" s="17" t="str">
        <f t="shared" si="73"/>
        <v/>
      </c>
      <c r="R397" s="12">
        <f t="shared" si="76"/>
        <v>0</v>
      </c>
      <c r="S397" s="193" t="str">
        <f t="shared" si="77"/>
        <v/>
      </c>
      <c r="U397" s="183"/>
      <c r="V397" s="183"/>
      <c r="X397" s="200"/>
      <c r="Y397" s="210"/>
      <c r="Z397" s="181" t="str">
        <f t="shared" si="78"/>
        <v/>
      </c>
      <c r="AA397" s="155" t="str">
        <f t="shared" si="79"/>
        <v/>
      </c>
      <c r="AB397" s="14"/>
      <c r="AC397" s="14"/>
      <c r="AD397" s="187"/>
      <c r="AE397" s="189"/>
      <c r="AF397" s="199" t="str">
        <f t="shared" si="80"/>
        <v/>
      </c>
      <c r="AG397" s="199" t="str">
        <f t="shared" si="81"/>
        <v/>
      </c>
      <c r="AH397" s="217"/>
    </row>
    <row r="398" spans="1:34" hidden="1" outlineLevel="1" x14ac:dyDescent="0.3">
      <c r="A398" s="19"/>
      <c r="B398" s="9"/>
      <c r="C398" s="9"/>
      <c r="D398" s="190" t="str">
        <f>IF(ISERROR(VLOOKUP(C398,KPIs!$F$91:$G$94,2,FALSE)),"",(VLOOKUP(C398,KPIs!$F$91:$G$94,2,FALSE)))</f>
        <v/>
      </c>
      <c r="E398" s="191" t="str">
        <f>IF(ISERROR(VLOOKUP(C398,KPIs!$H$91:$I$94,2,FALSE)),"",(VLOOKUP(C398,KPIs!$H$91:$I$94,2,FALSE)))</f>
        <v/>
      </c>
      <c r="F398" s="14"/>
      <c r="G398" s="10"/>
      <c r="H398" s="10"/>
      <c r="I398" s="155">
        <f t="shared" si="74"/>
        <v>0</v>
      </c>
      <c r="J398" s="12" t="str" cm="1">
        <f t="array" ref="J398">IFERROR((_xlfn.IFS(E398-I398&lt;=0,0,E398-I398&lt;=0,0,E398-I398&gt;=2,2,E398-I398&lt;2,E398-I398)),"")</f>
        <v/>
      </c>
      <c r="K398" s="12" cm="1">
        <f t="array" ref="K398">_xlfn.IFS(I398=0,0,I398&gt;=0,I398+J398)</f>
        <v>0</v>
      </c>
      <c r="L398" s="12" t="str">
        <f t="shared" si="69"/>
        <v/>
      </c>
      <c r="M398" s="12" cm="1">
        <f t="array" ref="M398">_xlfn.IFS(K398=0,0,K398&gt;=0,K398+L398)</f>
        <v>0</v>
      </c>
      <c r="N398" s="157" t="str">
        <f t="shared" si="75"/>
        <v/>
      </c>
      <c r="O398" s="157" t="str">
        <f t="shared" si="70"/>
        <v/>
      </c>
      <c r="P398" s="10"/>
      <c r="Q398" s="17" t="str">
        <f t="shared" si="73"/>
        <v/>
      </c>
      <c r="R398" s="12">
        <f t="shared" si="76"/>
        <v>0</v>
      </c>
      <c r="S398" s="193" t="str">
        <f t="shared" si="77"/>
        <v/>
      </c>
      <c r="U398" s="183"/>
      <c r="V398" s="183"/>
      <c r="X398" s="200"/>
      <c r="Y398" s="210"/>
      <c r="Z398" s="181" t="str">
        <f t="shared" si="78"/>
        <v/>
      </c>
      <c r="AA398" s="155" t="str">
        <f t="shared" si="79"/>
        <v/>
      </c>
      <c r="AB398" s="14"/>
      <c r="AC398" s="14"/>
      <c r="AD398" s="187"/>
      <c r="AE398" s="188"/>
      <c r="AF398" s="199" t="str">
        <f t="shared" si="80"/>
        <v/>
      </c>
      <c r="AG398" s="199" t="str">
        <f t="shared" si="81"/>
        <v/>
      </c>
      <c r="AH398" s="217"/>
    </row>
    <row r="399" spans="1:34" ht="15" collapsed="1" thickBot="1" x14ac:dyDescent="0.35">
      <c r="A399" s="19"/>
      <c r="B399" s="9"/>
      <c r="C399" s="9"/>
      <c r="D399" s="190" t="str">
        <f>IF(ISERROR(VLOOKUP(C399,KPIs!$F$91:$G$94,2,FALSE)),"",(VLOOKUP(C399,KPIs!$F$91:$G$94,2,FALSE)))</f>
        <v/>
      </c>
      <c r="E399" s="191" t="str">
        <f>IF(ISERROR(VLOOKUP(C399,KPIs!$H$91:$I$94,2,FALSE)),"",(VLOOKUP(C399,KPIs!$H$91:$I$94,2,FALSE)))</f>
        <v/>
      </c>
      <c r="F399" s="14"/>
      <c r="G399" s="10"/>
      <c r="H399" s="10"/>
      <c r="I399" s="155">
        <f t="shared" si="74"/>
        <v>0</v>
      </c>
      <c r="J399" s="12" t="str" cm="1">
        <f t="array" ref="J399">IFERROR((_xlfn.IFS(E399-I399&lt;=0,0,E399-I399&lt;=0,0,E399-I399&gt;=2,2,E399-I399&lt;2,E399-I399)),"")</f>
        <v/>
      </c>
      <c r="K399" s="12" cm="1">
        <f t="array" ref="K399">_xlfn.IFS(I399=0,0,I399&gt;=0,I399+J399)</f>
        <v>0</v>
      </c>
      <c r="L399" s="12" t="str">
        <f t="shared" si="69"/>
        <v/>
      </c>
      <c r="M399" s="12" cm="1">
        <f t="array" ref="M399">_xlfn.IFS(K399=0,0,K399&gt;=0,K399+L399)</f>
        <v>0</v>
      </c>
      <c r="N399" s="157" t="str">
        <f t="shared" si="75"/>
        <v/>
      </c>
      <c r="O399" s="157" t="str">
        <f t="shared" si="70"/>
        <v/>
      </c>
      <c r="P399" s="10"/>
      <c r="Q399" s="17" t="str">
        <f t="shared" si="73"/>
        <v/>
      </c>
      <c r="R399" s="12">
        <f t="shared" si="76"/>
        <v>0</v>
      </c>
      <c r="S399" s="193" t="str">
        <f t="shared" si="77"/>
        <v/>
      </c>
      <c r="U399" s="183"/>
      <c r="V399" s="183"/>
      <c r="X399" s="201"/>
      <c r="Y399" s="211"/>
      <c r="Z399" s="202" t="str">
        <f t="shared" si="78"/>
        <v/>
      </c>
      <c r="AA399" s="221" t="str">
        <f t="shared" si="79"/>
        <v/>
      </c>
      <c r="AB399" s="203"/>
      <c r="AC399" s="203"/>
      <c r="AD399" s="204"/>
      <c r="AE399" s="222"/>
      <c r="AF399" s="205" t="str">
        <f t="shared" si="80"/>
        <v/>
      </c>
      <c r="AG399" s="205" t="str">
        <f t="shared" si="81"/>
        <v/>
      </c>
      <c r="AH399" s="217"/>
    </row>
    <row r="400" spans="1:34" hidden="1" outlineLevel="1" x14ac:dyDescent="0.3">
      <c r="A400" s="19"/>
      <c r="B400" s="9"/>
      <c r="C400" s="9"/>
      <c r="D400" s="190" t="str">
        <f>IF(ISERROR(VLOOKUP(C400,KPIs!$F$91:$G$94,2,FALSE)),"",(VLOOKUP(C400,KPIs!$F$91:$G$94,2,FALSE)))</f>
        <v/>
      </c>
      <c r="E400" s="191" t="str">
        <f>IF(ISERROR(VLOOKUP(C400,KPIs!$H$91:$I$94,2,FALSE)),"",(VLOOKUP(C400,KPIs!$H$91:$I$94,2,FALSE)))</f>
        <v/>
      </c>
      <c r="F400" s="14"/>
      <c r="G400" s="10"/>
      <c r="H400" s="10"/>
      <c r="I400" s="155">
        <f t="shared" si="74"/>
        <v>0</v>
      </c>
      <c r="J400" s="12" t="str" cm="1">
        <f t="array" ref="J400">IFERROR((_xlfn.IFS(E400-I400&lt;=0,0,E400-I400&lt;=0,0,E400-I400&gt;=2,2,E400-I400&lt;2,E400-I400)),"")</f>
        <v/>
      </c>
      <c r="K400" s="12" cm="1">
        <f t="array" ref="K400">_xlfn.IFS(I400=0,0,I400&gt;=0,I400+J400)</f>
        <v>0</v>
      </c>
      <c r="L400" s="12" t="str">
        <f t="shared" si="69"/>
        <v/>
      </c>
      <c r="M400" s="12" cm="1">
        <f t="array" ref="M400">_xlfn.IFS(K400=0,0,K400&gt;=0,K400+L400)</f>
        <v>0</v>
      </c>
      <c r="N400" s="157" t="str">
        <f t="shared" si="75"/>
        <v/>
      </c>
      <c r="O400" s="157" t="str">
        <f t="shared" si="70"/>
        <v/>
      </c>
      <c r="P400" s="10"/>
      <c r="Q400" s="17" t="str">
        <f t="shared" si="73"/>
        <v/>
      </c>
      <c r="R400" s="12">
        <f t="shared" si="76"/>
        <v>0</v>
      </c>
      <c r="S400" s="193" t="str">
        <f t="shared" si="77"/>
        <v/>
      </c>
      <c r="U400" s="183"/>
      <c r="V400" s="183"/>
      <c r="X400" s="198"/>
      <c r="Y400" s="210"/>
      <c r="Z400" s="155" t="str">
        <f t="shared" si="78"/>
        <v/>
      </c>
      <c r="AA400" s="155" t="str">
        <f t="shared" si="79"/>
        <v/>
      </c>
      <c r="AB400" s="180"/>
      <c r="AC400" s="180"/>
      <c r="AD400" s="187"/>
      <c r="AE400" s="220"/>
      <c r="AF400" s="199" t="str">
        <f t="shared" si="80"/>
        <v/>
      </c>
      <c r="AG400" s="218" t="str">
        <f t="shared" si="81"/>
        <v/>
      </c>
      <c r="AH400" s="217"/>
    </row>
    <row r="401" spans="1:34" hidden="1" outlineLevel="1" x14ac:dyDescent="0.3">
      <c r="A401" s="19"/>
      <c r="B401" s="9"/>
      <c r="C401" s="9"/>
      <c r="D401" s="190" t="str">
        <f>IF(ISERROR(VLOOKUP(C401,KPIs!$F$91:$G$94,2,FALSE)),"",(VLOOKUP(C401,KPIs!$F$91:$G$94,2,FALSE)))</f>
        <v/>
      </c>
      <c r="E401" s="191" t="str">
        <f>IF(ISERROR(VLOOKUP(C401,KPIs!$H$91:$I$94,2,FALSE)),"",(VLOOKUP(C401,KPIs!$H$91:$I$94,2,FALSE)))</f>
        <v/>
      </c>
      <c r="F401" s="14"/>
      <c r="G401" s="10"/>
      <c r="H401" s="10"/>
      <c r="I401" s="155">
        <f t="shared" si="74"/>
        <v>0</v>
      </c>
      <c r="J401" s="12" t="str" cm="1">
        <f t="array" ref="J401">IFERROR((_xlfn.IFS(E401-I401&lt;=0,0,E401-I401&lt;=0,0,E401-I401&gt;=2,2,E401-I401&lt;2,E401-I401)),"")</f>
        <v/>
      </c>
      <c r="K401" s="12" cm="1">
        <f t="array" ref="K401">_xlfn.IFS(I401=0,0,I401&gt;=0,I401+J401)</f>
        <v>0</v>
      </c>
      <c r="L401" s="12" t="str">
        <f t="shared" si="69"/>
        <v/>
      </c>
      <c r="M401" s="12" cm="1">
        <f t="array" ref="M401">_xlfn.IFS(K401=0,0,K401&gt;=0,K401+L401)</f>
        <v>0</v>
      </c>
      <c r="N401" s="157" t="str">
        <f t="shared" si="75"/>
        <v/>
      </c>
      <c r="O401" s="157" t="str">
        <f t="shared" si="70"/>
        <v/>
      </c>
      <c r="P401" s="10"/>
      <c r="Q401" s="17" t="str">
        <f t="shared" si="73"/>
        <v/>
      </c>
      <c r="R401" s="12">
        <f t="shared" si="76"/>
        <v>0</v>
      </c>
      <c r="S401" s="193" t="str">
        <f t="shared" si="77"/>
        <v/>
      </c>
      <c r="U401" s="183"/>
      <c r="V401" s="183"/>
      <c r="X401" s="200"/>
      <c r="Y401" s="210"/>
      <c r="Z401" s="181" t="str">
        <f t="shared" si="78"/>
        <v/>
      </c>
      <c r="AA401" s="155" t="str">
        <f t="shared" si="79"/>
        <v/>
      </c>
      <c r="AB401" s="14"/>
      <c r="AC401" s="14"/>
      <c r="AD401" s="187"/>
      <c r="AE401" s="189"/>
      <c r="AF401" s="199" t="str">
        <f t="shared" si="80"/>
        <v/>
      </c>
      <c r="AG401" s="218" t="str">
        <f t="shared" si="81"/>
        <v/>
      </c>
      <c r="AH401" s="217"/>
    </row>
    <row r="402" spans="1:34" hidden="1" outlineLevel="1" x14ac:dyDescent="0.3">
      <c r="A402" s="19"/>
      <c r="B402" s="9"/>
      <c r="C402" s="9"/>
      <c r="D402" s="190" t="str">
        <f>IF(ISERROR(VLOOKUP(C402,KPIs!$F$91:$G$94,2,FALSE)),"",(VLOOKUP(C402,KPIs!$F$91:$G$94,2,FALSE)))</f>
        <v/>
      </c>
      <c r="E402" s="191" t="str">
        <f>IF(ISERROR(VLOOKUP(C402,KPIs!$H$91:$I$94,2,FALSE)),"",(VLOOKUP(C402,KPIs!$H$91:$I$94,2,FALSE)))</f>
        <v/>
      </c>
      <c r="F402" s="14"/>
      <c r="G402" s="10"/>
      <c r="H402" s="10"/>
      <c r="I402" s="155">
        <f t="shared" si="74"/>
        <v>0</v>
      </c>
      <c r="J402" s="12" t="str" cm="1">
        <f t="array" ref="J402">IFERROR((_xlfn.IFS(E402-I402&lt;=0,0,E402-I402&lt;=0,0,E402-I402&gt;=2,2,E402-I402&lt;2,E402-I402)),"")</f>
        <v/>
      </c>
      <c r="K402" s="12" cm="1">
        <f t="array" ref="K402">_xlfn.IFS(I402=0,0,I402&gt;=0,I402+J402)</f>
        <v>0</v>
      </c>
      <c r="L402" s="12" t="str">
        <f t="shared" si="69"/>
        <v/>
      </c>
      <c r="M402" s="12" cm="1">
        <f t="array" ref="M402">_xlfn.IFS(K402=0,0,K402&gt;=0,K402+L402)</f>
        <v>0</v>
      </c>
      <c r="N402" s="157" t="str">
        <f t="shared" si="75"/>
        <v/>
      </c>
      <c r="O402" s="157" t="str">
        <f t="shared" si="70"/>
        <v/>
      </c>
      <c r="P402" s="10"/>
      <c r="Q402" s="17" t="str">
        <f t="shared" si="73"/>
        <v/>
      </c>
      <c r="R402" s="12">
        <f t="shared" si="76"/>
        <v>0</v>
      </c>
      <c r="S402" s="193" t="str">
        <f t="shared" si="77"/>
        <v/>
      </c>
      <c r="U402" s="183"/>
      <c r="V402" s="183"/>
      <c r="X402" s="200"/>
      <c r="Y402" s="210"/>
      <c r="Z402" s="181" t="str">
        <f t="shared" si="78"/>
        <v/>
      </c>
      <c r="AA402" s="155" t="str">
        <f t="shared" si="79"/>
        <v/>
      </c>
      <c r="AB402" s="14"/>
      <c r="AC402" s="14"/>
      <c r="AD402" s="187"/>
      <c r="AE402" s="188"/>
      <c r="AF402" s="199" t="str">
        <f t="shared" si="80"/>
        <v/>
      </c>
      <c r="AG402" s="218" t="str">
        <f t="shared" si="81"/>
        <v/>
      </c>
      <c r="AH402" s="217"/>
    </row>
    <row r="403" spans="1:34" hidden="1" outlineLevel="1" x14ac:dyDescent="0.3">
      <c r="A403" s="19"/>
      <c r="B403" s="9"/>
      <c r="C403" s="9"/>
      <c r="D403" s="190" t="str">
        <f>IF(ISERROR(VLOOKUP(C403,KPIs!$F$91:$G$94,2,FALSE)),"",(VLOOKUP(C403,KPIs!$F$91:$G$94,2,FALSE)))</f>
        <v/>
      </c>
      <c r="E403" s="191" t="str">
        <f>IF(ISERROR(VLOOKUP(C403,KPIs!$H$91:$I$94,2,FALSE)),"",(VLOOKUP(C403,KPIs!$H$91:$I$94,2,FALSE)))</f>
        <v/>
      </c>
      <c r="F403" s="14"/>
      <c r="G403" s="10"/>
      <c r="H403" s="10"/>
      <c r="I403" s="155">
        <f t="shared" si="74"/>
        <v>0</v>
      </c>
      <c r="J403" s="12" t="str" cm="1">
        <f t="array" ref="J403">IFERROR((_xlfn.IFS(E403-I403&lt;=0,0,E403-I403&lt;=0,0,E403-I403&gt;=2,2,E403-I403&lt;2,E403-I403)),"")</f>
        <v/>
      </c>
      <c r="K403" s="12" cm="1">
        <f t="array" ref="K403">_xlfn.IFS(I403=0,0,I403&gt;=0,I403+J403)</f>
        <v>0</v>
      </c>
      <c r="L403" s="12" t="str">
        <f t="shared" si="69"/>
        <v/>
      </c>
      <c r="M403" s="12" cm="1">
        <f t="array" ref="M403">_xlfn.IFS(K403=0,0,K403&gt;=0,K403+L403)</f>
        <v>0</v>
      </c>
      <c r="N403" s="157" t="str">
        <f t="shared" si="75"/>
        <v/>
      </c>
      <c r="O403" s="157" t="str">
        <f t="shared" si="70"/>
        <v/>
      </c>
      <c r="P403" s="10"/>
      <c r="Q403" s="17" t="str">
        <f t="shared" si="73"/>
        <v/>
      </c>
      <c r="R403" s="12">
        <f t="shared" si="76"/>
        <v>0</v>
      </c>
      <c r="S403" s="193" t="str">
        <f t="shared" si="77"/>
        <v/>
      </c>
      <c r="U403" s="183"/>
      <c r="V403" s="183"/>
      <c r="X403" s="200"/>
      <c r="Y403" s="210"/>
      <c r="Z403" s="181" t="str">
        <f t="shared" si="78"/>
        <v/>
      </c>
      <c r="AA403" s="155" t="str">
        <f t="shared" si="79"/>
        <v/>
      </c>
      <c r="AB403" s="14"/>
      <c r="AC403" s="14"/>
      <c r="AD403" s="187"/>
      <c r="AE403" s="189"/>
      <c r="AF403" s="199" t="str">
        <f t="shared" si="80"/>
        <v/>
      </c>
      <c r="AG403" s="218" t="str">
        <f t="shared" si="81"/>
        <v/>
      </c>
      <c r="AH403" s="217"/>
    </row>
    <row r="404" spans="1:34" hidden="1" outlineLevel="1" x14ac:dyDescent="0.3">
      <c r="A404" s="19"/>
      <c r="B404" s="9"/>
      <c r="C404" s="9"/>
      <c r="D404" s="190" t="str">
        <f>IF(ISERROR(VLOOKUP(C404,KPIs!$F$91:$G$94,2,FALSE)),"",(VLOOKUP(C404,KPIs!$F$91:$G$94,2,FALSE)))</f>
        <v/>
      </c>
      <c r="E404" s="191" t="str">
        <f>IF(ISERROR(VLOOKUP(C404,KPIs!$H$91:$I$94,2,FALSE)),"",(VLOOKUP(C404,KPIs!$H$91:$I$94,2,FALSE)))</f>
        <v/>
      </c>
      <c r="F404" s="14"/>
      <c r="G404" s="10"/>
      <c r="H404" s="10"/>
      <c r="I404" s="155">
        <f t="shared" si="74"/>
        <v>0</v>
      </c>
      <c r="J404" s="12" t="str" cm="1">
        <f t="array" ref="J404">IFERROR((_xlfn.IFS(E404-I404&lt;=0,0,E404-I404&lt;=0,0,E404-I404&gt;=2,2,E404-I404&lt;2,E404-I404)),"")</f>
        <v/>
      </c>
      <c r="K404" s="12" cm="1">
        <f t="array" ref="K404">_xlfn.IFS(I404=0,0,I404&gt;=0,I404+J404)</f>
        <v>0</v>
      </c>
      <c r="L404" s="12" t="str">
        <f t="shared" si="69"/>
        <v/>
      </c>
      <c r="M404" s="12" cm="1">
        <f t="array" ref="M404">_xlfn.IFS(K404=0,0,K404&gt;=0,K404+L404)</f>
        <v>0</v>
      </c>
      <c r="N404" s="157" t="str">
        <f t="shared" si="75"/>
        <v/>
      </c>
      <c r="O404" s="157" t="str">
        <f t="shared" si="70"/>
        <v/>
      </c>
      <c r="P404" s="10"/>
      <c r="Q404" s="17" t="str">
        <f t="shared" si="73"/>
        <v/>
      </c>
      <c r="R404" s="12">
        <f t="shared" si="76"/>
        <v>0</v>
      </c>
      <c r="S404" s="193" t="str">
        <f t="shared" si="77"/>
        <v/>
      </c>
      <c r="U404" s="183"/>
      <c r="V404" s="183"/>
      <c r="X404" s="200"/>
      <c r="Y404" s="210"/>
      <c r="Z404" s="181" t="str">
        <f t="shared" si="78"/>
        <v/>
      </c>
      <c r="AA404" s="155" t="str">
        <f t="shared" si="79"/>
        <v/>
      </c>
      <c r="AB404" s="14"/>
      <c r="AC404" s="14"/>
      <c r="AD404" s="187"/>
      <c r="AE404" s="188"/>
      <c r="AF404" s="199" t="str">
        <f t="shared" si="80"/>
        <v/>
      </c>
      <c r="AG404" s="218" t="str">
        <f t="shared" si="81"/>
        <v/>
      </c>
      <c r="AH404" s="217"/>
    </row>
    <row r="405" spans="1:34" hidden="1" outlineLevel="1" x14ac:dyDescent="0.3">
      <c r="A405" s="19"/>
      <c r="B405" s="9"/>
      <c r="C405" s="9"/>
      <c r="D405" s="190" t="str">
        <f>IF(ISERROR(VLOOKUP(C405,KPIs!$F$91:$G$94,2,FALSE)),"",(VLOOKUP(C405,KPIs!$F$91:$G$94,2,FALSE)))</f>
        <v/>
      </c>
      <c r="E405" s="191" t="str">
        <f>IF(ISERROR(VLOOKUP(C405,KPIs!$H$91:$I$94,2,FALSE)),"",(VLOOKUP(C405,KPIs!$H$91:$I$94,2,FALSE)))</f>
        <v/>
      </c>
      <c r="F405" s="14"/>
      <c r="G405" s="10"/>
      <c r="H405" s="10"/>
      <c r="I405" s="155">
        <f t="shared" si="74"/>
        <v>0</v>
      </c>
      <c r="J405" s="12" t="str" cm="1">
        <f t="array" ref="J405">IFERROR((_xlfn.IFS(E405-I405&lt;=0,0,E405-I405&lt;=0,0,E405-I405&gt;=2,2,E405-I405&lt;2,E405-I405)),"")</f>
        <v/>
      </c>
      <c r="K405" s="12" cm="1">
        <f t="array" ref="K405">_xlfn.IFS(I405=0,0,I405&gt;=0,I405+J405)</f>
        <v>0</v>
      </c>
      <c r="L405" s="12" t="str">
        <f t="shared" si="69"/>
        <v/>
      </c>
      <c r="M405" s="12" cm="1">
        <f t="array" ref="M405">_xlfn.IFS(K405=0,0,K405&gt;=0,K405+L405)</f>
        <v>0</v>
      </c>
      <c r="N405" s="157" t="str">
        <f t="shared" si="75"/>
        <v/>
      </c>
      <c r="O405" s="157" t="str">
        <f t="shared" si="70"/>
        <v/>
      </c>
      <c r="P405" s="10"/>
      <c r="Q405" s="17" t="str">
        <f t="shared" si="73"/>
        <v/>
      </c>
      <c r="R405" s="12">
        <f t="shared" si="76"/>
        <v>0</v>
      </c>
      <c r="S405" s="193" t="str">
        <f t="shared" si="77"/>
        <v/>
      </c>
      <c r="U405" s="183"/>
      <c r="V405" s="183"/>
      <c r="X405" s="200"/>
      <c r="Y405" s="210"/>
      <c r="Z405" s="181" t="str">
        <f t="shared" si="78"/>
        <v/>
      </c>
      <c r="AA405" s="155" t="str">
        <f t="shared" si="79"/>
        <v/>
      </c>
      <c r="AB405" s="14"/>
      <c r="AC405" s="14"/>
      <c r="AD405" s="187"/>
      <c r="AE405" s="189"/>
      <c r="AF405" s="199" t="str">
        <f t="shared" si="80"/>
        <v/>
      </c>
      <c r="AG405" s="218" t="str">
        <f t="shared" si="81"/>
        <v/>
      </c>
      <c r="AH405" s="217"/>
    </row>
    <row r="406" spans="1:34" hidden="1" outlineLevel="1" x14ac:dyDescent="0.3">
      <c r="A406" s="19"/>
      <c r="B406" s="9"/>
      <c r="C406" s="9"/>
      <c r="D406" s="190" t="str">
        <f>IF(ISERROR(VLOOKUP(C406,KPIs!$F$91:$G$94,2,FALSE)),"",(VLOOKUP(C406,KPIs!$F$91:$G$94,2,FALSE)))</f>
        <v/>
      </c>
      <c r="E406" s="191" t="str">
        <f>IF(ISERROR(VLOOKUP(C406,KPIs!$H$91:$I$94,2,FALSE)),"",(VLOOKUP(C406,KPIs!$H$91:$I$94,2,FALSE)))</f>
        <v/>
      </c>
      <c r="F406" s="14"/>
      <c r="G406" s="10"/>
      <c r="H406" s="10"/>
      <c r="I406" s="155">
        <f t="shared" si="74"/>
        <v>0</v>
      </c>
      <c r="J406" s="12" t="str" cm="1">
        <f t="array" ref="J406">IFERROR((_xlfn.IFS(E406-I406&lt;=0,0,E406-I406&lt;=0,0,E406-I406&gt;=2,2,E406-I406&lt;2,E406-I406)),"")</f>
        <v/>
      </c>
      <c r="K406" s="12" cm="1">
        <f t="array" ref="K406">_xlfn.IFS(I406=0,0,I406&gt;=0,I406+J406)</f>
        <v>0</v>
      </c>
      <c r="L406" s="12" t="str">
        <f t="shared" si="69"/>
        <v/>
      </c>
      <c r="M406" s="12" cm="1">
        <f t="array" ref="M406">_xlfn.IFS(K406=0,0,K406&gt;=0,K406+L406)</f>
        <v>0</v>
      </c>
      <c r="N406" s="157" t="str">
        <f t="shared" si="75"/>
        <v/>
      </c>
      <c r="O406" s="157" t="str">
        <f t="shared" si="70"/>
        <v/>
      </c>
      <c r="P406" s="10"/>
      <c r="Q406" s="17" t="str">
        <f t="shared" si="73"/>
        <v/>
      </c>
      <c r="R406" s="12">
        <f t="shared" si="76"/>
        <v>0</v>
      </c>
      <c r="S406" s="193" t="str">
        <f t="shared" si="77"/>
        <v/>
      </c>
      <c r="U406" s="183"/>
      <c r="V406" s="183"/>
      <c r="X406" s="200"/>
      <c r="Y406" s="210"/>
      <c r="Z406" s="181" t="str">
        <f t="shared" si="78"/>
        <v/>
      </c>
      <c r="AA406" s="155" t="str">
        <f t="shared" si="79"/>
        <v/>
      </c>
      <c r="AB406" s="14"/>
      <c r="AC406" s="14"/>
      <c r="AD406" s="187"/>
      <c r="AE406" s="188"/>
      <c r="AF406" s="199" t="str">
        <f t="shared" si="80"/>
        <v/>
      </c>
      <c r="AG406" s="218" t="str">
        <f t="shared" si="81"/>
        <v/>
      </c>
      <c r="AH406" s="217"/>
    </row>
    <row r="407" spans="1:34" hidden="1" outlineLevel="1" x14ac:dyDescent="0.3">
      <c r="A407" s="19"/>
      <c r="B407" s="9"/>
      <c r="C407" s="9"/>
      <c r="D407" s="190" t="str">
        <f>IF(ISERROR(VLOOKUP(C407,KPIs!$F$91:$G$94,2,FALSE)),"",(VLOOKUP(C407,KPIs!$F$91:$G$94,2,FALSE)))</f>
        <v/>
      </c>
      <c r="E407" s="191" t="str">
        <f>IF(ISERROR(VLOOKUP(C407,KPIs!$H$91:$I$94,2,FALSE)),"",(VLOOKUP(C407,KPIs!$H$91:$I$94,2,FALSE)))</f>
        <v/>
      </c>
      <c r="F407" s="14"/>
      <c r="G407" s="10"/>
      <c r="H407" s="10"/>
      <c r="I407" s="155">
        <f t="shared" si="74"/>
        <v>0</v>
      </c>
      <c r="J407" s="12" t="str" cm="1">
        <f t="array" ref="J407">IFERROR((_xlfn.IFS(E407-I407&lt;=0,0,E407-I407&lt;=0,0,E407-I407&gt;=2,2,E407-I407&lt;2,E407-I407)),"")</f>
        <v/>
      </c>
      <c r="K407" s="12" cm="1">
        <f t="array" ref="K407">_xlfn.IFS(I407=0,0,I407&gt;=0,I407+J407)</f>
        <v>0</v>
      </c>
      <c r="L407" s="12" t="str">
        <f t="shared" si="69"/>
        <v/>
      </c>
      <c r="M407" s="12" cm="1">
        <f t="array" ref="M407">_xlfn.IFS(K407=0,0,K407&gt;=0,K407+L407)</f>
        <v>0</v>
      </c>
      <c r="N407" s="157" t="str">
        <f t="shared" si="75"/>
        <v/>
      </c>
      <c r="O407" s="157" t="str">
        <f t="shared" si="70"/>
        <v/>
      </c>
      <c r="P407" s="10"/>
      <c r="Q407" s="17" t="str">
        <f t="shared" si="73"/>
        <v/>
      </c>
      <c r="R407" s="12">
        <f t="shared" si="76"/>
        <v>0</v>
      </c>
      <c r="S407" s="193" t="str">
        <f t="shared" si="77"/>
        <v/>
      </c>
      <c r="U407" s="183"/>
      <c r="V407" s="183"/>
      <c r="X407" s="200"/>
      <c r="Y407" s="210"/>
      <c r="Z407" s="181" t="str">
        <f t="shared" si="78"/>
        <v/>
      </c>
      <c r="AA407" s="155" t="str">
        <f t="shared" si="79"/>
        <v/>
      </c>
      <c r="AB407" s="14"/>
      <c r="AC407" s="14"/>
      <c r="AD407" s="187"/>
      <c r="AE407" s="189"/>
      <c r="AF407" s="199" t="str">
        <f t="shared" si="80"/>
        <v/>
      </c>
      <c r="AG407" s="218" t="str">
        <f t="shared" si="81"/>
        <v/>
      </c>
      <c r="AH407" s="217"/>
    </row>
    <row r="408" spans="1:34" hidden="1" outlineLevel="1" x14ac:dyDescent="0.3">
      <c r="A408" s="19"/>
      <c r="B408" s="9"/>
      <c r="C408" s="9"/>
      <c r="D408" s="190" t="str">
        <f>IF(ISERROR(VLOOKUP(C408,KPIs!$F$91:$G$94,2,FALSE)),"",(VLOOKUP(C408,KPIs!$F$91:$G$94,2,FALSE)))</f>
        <v/>
      </c>
      <c r="E408" s="191" t="str">
        <f>IF(ISERROR(VLOOKUP(C408,KPIs!$H$91:$I$94,2,FALSE)),"",(VLOOKUP(C408,KPIs!$H$91:$I$94,2,FALSE)))</f>
        <v/>
      </c>
      <c r="F408" s="14"/>
      <c r="G408" s="10"/>
      <c r="H408" s="10"/>
      <c r="I408" s="155">
        <f t="shared" si="74"/>
        <v>0</v>
      </c>
      <c r="J408" s="12" t="str" cm="1">
        <f t="array" ref="J408">IFERROR((_xlfn.IFS(E408-I408&lt;=0,0,E408-I408&lt;=0,0,E408-I408&gt;=2,2,E408-I408&lt;2,E408-I408)),"")</f>
        <v/>
      </c>
      <c r="K408" s="12" cm="1">
        <f t="array" ref="K408">_xlfn.IFS(I408=0,0,I408&gt;=0,I408+J408)</f>
        <v>0</v>
      </c>
      <c r="L408" s="12" t="str">
        <f t="shared" si="69"/>
        <v/>
      </c>
      <c r="M408" s="12" cm="1">
        <f t="array" ref="M408">_xlfn.IFS(K408=0,0,K408&gt;=0,K408+L408)</f>
        <v>0</v>
      </c>
      <c r="N408" s="157" t="str">
        <f t="shared" si="75"/>
        <v/>
      </c>
      <c r="O408" s="157" t="str">
        <f t="shared" si="70"/>
        <v/>
      </c>
      <c r="P408" s="10"/>
      <c r="Q408" s="17" t="str">
        <f t="shared" si="73"/>
        <v/>
      </c>
      <c r="R408" s="12">
        <f t="shared" si="76"/>
        <v>0</v>
      </c>
      <c r="S408" s="193" t="str">
        <f t="shared" si="77"/>
        <v/>
      </c>
      <c r="U408" s="183"/>
      <c r="V408" s="183"/>
      <c r="X408" s="200"/>
      <c r="Y408" s="210"/>
      <c r="Z408" s="181" t="str">
        <f t="shared" si="78"/>
        <v/>
      </c>
      <c r="AA408" s="155" t="str">
        <f t="shared" si="79"/>
        <v/>
      </c>
      <c r="AB408" s="14"/>
      <c r="AC408" s="14"/>
      <c r="AD408" s="187"/>
      <c r="AE408" s="188"/>
      <c r="AF408" s="199" t="str">
        <f t="shared" si="80"/>
        <v/>
      </c>
      <c r="AG408" s="218" t="str">
        <f t="shared" si="81"/>
        <v/>
      </c>
      <c r="AH408" s="217"/>
    </row>
    <row r="409" spans="1:34" hidden="1" outlineLevel="1" x14ac:dyDescent="0.3">
      <c r="A409" s="19"/>
      <c r="B409" s="9"/>
      <c r="C409" s="9"/>
      <c r="D409" s="153" t="str">
        <f>IF(ISERROR(VLOOKUP(C409,KPIs!$F$91:$G$94,2,FALSE)),"",(VLOOKUP(C409,KPIs!$F$91:$G$94,2,FALSE)))</f>
        <v/>
      </c>
      <c r="E409" s="153" t="str">
        <f>IF(ISERROR(VLOOKUP(C409,KPIs!$H$91:$I$94,2,FALSE)),"",(VLOOKUP(C409,KPIs!$H$91:$I$94,2,FALSE)))</f>
        <v/>
      </c>
      <c r="F409" s="14"/>
      <c r="G409" s="10"/>
      <c r="H409" s="10"/>
      <c r="I409" s="155">
        <f t="shared" si="74"/>
        <v>0</v>
      </c>
      <c r="J409" s="12" t="str" cm="1">
        <f t="array" ref="J409">IFERROR((_xlfn.IFS(E409-I409&lt;=0,0,E409-I409&lt;=0,0,E409-I409&gt;=2,2,E409-I409&lt;2,E409-I409)),"")</f>
        <v/>
      </c>
      <c r="K409" s="12" cm="1">
        <f t="array" ref="K409">_xlfn.IFS(I409=0,0,I409&gt;=0,I409+J409)</f>
        <v>0</v>
      </c>
      <c r="L409" s="12" t="str">
        <f t="shared" si="69"/>
        <v/>
      </c>
      <c r="M409" s="12" cm="1">
        <f t="array" ref="M409">_xlfn.IFS(K409=0,0,K409&gt;=0,K409+L409)</f>
        <v>0</v>
      </c>
      <c r="N409" s="157" t="str">
        <f t="shared" si="75"/>
        <v/>
      </c>
      <c r="O409" s="157" t="str">
        <f t="shared" si="70"/>
        <v/>
      </c>
      <c r="P409" s="10"/>
      <c r="Q409" s="17" t="str">
        <f t="shared" si="72"/>
        <v/>
      </c>
      <c r="R409" s="12">
        <f t="shared" si="76"/>
        <v>0</v>
      </c>
      <c r="S409" s="193" t="str">
        <f t="shared" si="77"/>
        <v/>
      </c>
      <c r="U409" s="183" t="str">
        <f>IFERROR(Table1[[#This Row],[2024 Total Wage Increase + Wage Floor ]]+Z409,"")</f>
        <v/>
      </c>
      <c r="V409" s="183">
        <f>IFERROR(Table1[[#This Row],[Mandatory Benefits]]+AC409,"")</f>
        <v>0</v>
      </c>
      <c r="X409" s="200"/>
      <c r="Y409" s="210"/>
      <c r="Z409" s="181" t="str">
        <f t="shared" si="78"/>
        <v/>
      </c>
      <c r="AA409" s="155" t="str">
        <f t="shared" si="79"/>
        <v/>
      </c>
      <c r="AB409" s="14"/>
      <c r="AC409" s="14"/>
      <c r="AD409" s="187" t="str">
        <f t="shared" si="31"/>
        <v/>
      </c>
      <c r="AE409" s="189" t="str">
        <f t="shared" si="32"/>
        <v/>
      </c>
      <c r="AF409" s="199" t="str">
        <f t="shared" si="80"/>
        <v/>
      </c>
      <c r="AG409" s="218" t="str">
        <f t="shared" si="81"/>
        <v/>
      </c>
      <c r="AH409" s="217"/>
    </row>
    <row r="410" spans="1:34" hidden="1" outlineLevel="1" x14ac:dyDescent="0.3">
      <c r="A410" s="19"/>
      <c r="B410" s="9"/>
      <c r="C410" s="9"/>
      <c r="D410" s="153" t="str">
        <f>IF(ISERROR(VLOOKUP(C410,KPIs!$F$91:$G$94,2,FALSE)),"",(VLOOKUP(C410,KPIs!$F$91:$G$94,2,FALSE)))</f>
        <v/>
      </c>
      <c r="E410" s="153" t="str">
        <f>IF(ISERROR(VLOOKUP(C410,KPIs!$H$91:$I$94,2,FALSE)),"",(VLOOKUP(C410,KPIs!$H$91:$I$94,2,FALSE)))</f>
        <v/>
      </c>
      <c r="F410" s="14"/>
      <c r="G410" s="10"/>
      <c r="H410" s="10"/>
      <c r="I410" s="155">
        <f t="shared" si="74"/>
        <v>0</v>
      </c>
      <c r="J410" s="12" t="str" cm="1">
        <f t="array" ref="J410">IFERROR((_xlfn.IFS(E410-I410&lt;=0,0,E410-I410&lt;=0,0,E410-I410&gt;=2,2,E410-I410&lt;2,E410-I410)),"")</f>
        <v/>
      </c>
      <c r="K410" s="12" cm="1">
        <f t="array" ref="K410">_xlfn.IFS(I410=0,0,I410&gt;=0,I410+J410)</f>
        <v>0</v>
      </c>
      <c r="L410" s="12" t="str">
        <f t="shared" si="69"/>
        <v/>
      </c>
      <c r="M410" s="12" cm="1">
        <f t="array" ref="M410">_xlfn.IFS(K410=0,0,K410&gt;=0,K410+L410)</f>
        <v>0</v>
      </c>
      <c r="N410" s="157" t="str">
        <f t="shared" si="75"/>
        <v/>
      </c>
      <c r="O410" s="157" t="str">
        <f t="shared" si="70"/>
        <v/>
      </c>
      <c r="P410" s="10"/>
      <c r="Q410" s="17" t="str">
        <f t="shared" si="72"/>
        <v/>
      </c>
      <c r="R410" s="12">
        <f t="shared" si="76"/>
        <v>0</v>
      </c>
      <c r="S410" s="193" t="str">
        <f t="shared" si="77"/>
        <v/>
      </c>
      <c r="U410" s="183" t="str">
        <f>IFERROR(Table1[[#This Row],[2024 Total Wage Increase + Wage Floor ]]+Z410,"")</f>
        <v/>
      </c>
      <c r="V410" s="183">
        <f>IFERROR(Table1[[#This Row],[Mandatory Benefits]]+AC410,"")</f>
        <v>0</v>
      </c>
      <c r="X410" s="200"/>
      <c r="Y410" s="210"/>
      <c r="Z410" s="181" t="str">
        <f t="shared" si="78"/>
        <v/>
      </c>
      <c r="AA410" s="155" t="str">
        <f t="shared" si="79"/>
        <v/>
      </c>
      <c r="AB410" s="14"/>
      <c r="AC410" s="14"/>
      <c r="AD410" s="187" t="str">
        <f t="shared" si="31"/>
        <v/>
      </c>
      <c r="AE410" s="188" t="str">
        <f t="shared" si="32"/>
        <v/>
      </c>
      <c r="AF410" s="199" t="str">
        <f t="shared" si="80"/>
        <v/>
      </c>
      <c r="AG410" s="218" t="str">
        <f t="shared" si="81"/>
        <v/>
      </c>
      <c r="AH410" s="217"/>
    </row>
    <row r="411" spans="1:34" hidden="1" outlineLevel="1" x14ac:dyDescent="0.3">
      <c r="A411" s="19"/>
      <c r="B411" s="9"/>
      <c r="C411" s="9"/>
      <c r="D411" s="153" t="str">
        <f>IF(ISERROR(VLOOKUP(C411,KPIs!$F$91:$G$94,2,FALSE)),"",(VLOOKUP(C411,KPIs!$F$91:$G$94,2,FALSE)))</f>
        <v/>
      </c>
      <c r="E411" s="153" t="str">
        <f>IF(ISERROR(VLOOKUP(C411,KPIs!$H$91:$I$94,2,FALSE)),"",(VLOOKUP(C411,KPIs!$H$91:$I$94,2,FALSE)))</f>
        <v/>
      </c>
      <c r="F411" s="14"/>
      <c r="G411" s="10"/>
      <c r="H411" s="10"/>
      <c r="I411" s="155">
        <f t="shared" si="74"/>
        <v>0</v>
      </c>
      <c r="J411" s="12" t="str" cm="1">
        <f t="array" ref="J411">IFERROR((_xlfn.IFS(E411-I411&lt;=0,0,E411-I411&lt;=0,0,E411-I411&gt;=2,2,E411-I411&lt;2,E411-I411)),"")</f>
        <v/>
      </c>
      <c r="K411" s="12" cm="1">
        <f t="array" ref="K411">_xlfn.IFS(I411=0,0,I411&gt;=0,I411+J411)</f>
        <v>0</v>
      </c>
      <c r="L411" s="12" t="str">
        <f t="shared" si="69"/>
        <v/>
      </c>
      <c r="M411" s="12" cm="1">
        <f t="array" ref="M411">_xlfn.IFS(K411=0,0,K411&gt;=0,K411+L411)</f>
        <v>0</v>
      </c>
      <c r="N411" s="157" t="str">
        <f t="shared" si="75"/>
        <v/>
      </c>
      <c r="O411" s="157" t="str">
        <f t="shared" si="70"/>
        <v/>
      </c>
      <c r="P411" s="10"/>
      <c r="Q411" s="17" t="str">
        <f t="shared" si="72"/>
        <v/>
      </c>
      <c r="R411" s="12">
        <f t="shared" si="76"/>
        <v>0</v>
      </c>
      <c r="S411" s="193" t="str">
        <f t="shared" si="77"/>
        <v/>
      </c>
      <c r="U411" s="183" t="str">
        <f>IFERROR(Table1[[#This Row],[2024 Total Wage Increase + Wage Floor ]]+Z411,"")</f>
        <v/>
      </c>
      <c r="V411" s="183">
        <f>IFERROR(Table1[[#This Row],[Mandatory Benefits]]+AC411,"")</f>
        <v>0</v>
      </c>
      <c r="X411" s="200"/>
      <c r="Y411" s="210"/>
      <c r="Z411" s="181" t="str">
        <f t="shared" si="78"/>
        <v/>
      </c>
      <c r="AA411" s="155" t="str">
        <f t="shared" si="79"/>
        <v/>
      </c>
      <c r="AB411" s="14"/>
      <c r="AC411" s="14"/>
      <c r="AD411" s="187" t="str">
        <f t="shared" si="31"/>
        <v/>
      </c>
      <c r="AE411" s="189" t="str">
        <f t="shared" si="32"/>
        <v/>
      </c>
      <c r="AF411" s="199" t="str">
        <f t="shared" si="80"/>
        <v/>
      </c>
      <c r="AG411" s="218" t="str">
        <f t="shared" si="81"/>
        <v/>
      </c>
      <c r="AH411" s="217"/>
    </row>
    <row r="412" spans="1:34" hidden="1" outlineLevel="1" x14ac:dyDescent="0.3">
      <c r="A412" s="19"/>
      <c r="B412" s="9"/>
      <c r="C412" s="9"/>
      <c r="D412" s="153" t="str">
        <f>IF(ISERROR(VLOOKUP(C412,KPIs!$F$91:$G$94,2,FALSE)),"",(VLOOKUP(C412,KPIs!$F$91:$G$94,2,FALSE)))</f>
        <v/>
      </c>
      <c r="E412" s="153" t="str">
        <f>IF(ISERROR(VLOOKUP(C412,KPIs!$H$91:$I$94,2,FALSE)),"",(VLOOKUP(C412,KPIs!$H$91:$I$94,2,FALSE)))</f>
        <v/>
      </c>
      <c r="F412" s="14"/>
      <c r="G412" s="10"/>
      <c r="H412" s="10"/>
      <c r="I412" s="155">
        <f t="shared" si="74"/>
        <v>0</v>
      </c>
      <c r="J412" s="12" t="str" cm="1">
        <f t="array" ref="J412">IFERROR((_xlfn.IFS(E412-I412&lt;=0,0,E412-I412&lt;=0,0,E412-I412&gt;=2,2,E412-I412&lt;2,E412-I412)),"")</f>
        <v/>
      </c>
      <c r="K412" s="12" cm="1">
        <f t="array" ref="K412">_xlfn.IFS(I412=0,0,I412&gt;=0,I412+J412)</f>
        <v>0</v>
      </c>
      <c r="L412" s="12" t="str">
        <f t="shared" si="69"/>
        <v/>
      </c>
      <c r="M412" s="12" cm="1">
        <f t="array" ref="M412">_xlfn.IFS(K412=0,0,K412&gt;=0,K412+L412)</f>
        <v>0</v>
      </c>
      <c r="N412" s="157" t="str">
        <f t="shared" si="75"/>
        <v/>
      </c>
      <c r="O412" s="157" t="str">
        <f t="shared" si="70"/>
        <v/>
      </c>
      <c r="P412" s="10"/>
      <c r="Q412" s="17" t="str">
        <f t="shared" si="72"/>
        <v/>
      </c>
      <c r="R412" s="12">
        <f t="shared" si="76"/>
        <v>0</v>
      </c>
      <c r="S412" s="193" t="str">
        <f t="shared" si="77"/>
        <v/>
      </c>
      <c r="U412" s="183" t="str">
        <f>IFERROR(Table1[[#This Row],[2024 Total Wage Increase + Wage Floor ]]+Z412,"")</f>
        <v/>
      </c>
      <c r="V412" s="183">
        <f>IFERROR(Table1[[#This Row],[Mandatory Benefits]]+AC412,"")</f>
        <v>0</v>
      </c>
      <c r="X412" s="200"/>
      <c r="Y412" s="210"/>
      <c r="Z412" s="181" t="str">
        <f t="shared" si="78"/>
        <v/>
      </c>
      <c r="AA412" s="155" t="str">
        <f t="shared" si="79"/>
        <v/>
      </c>
      <c r="AB412" s="14"/>
      <c r="AC412" s="14"/>
      <c r="AD412" s="187" t="str">
        <f t="shared" si="31"/>
        <v/>
      </c>
      <c r="AE412" s="188" t="str">
        <f t="shared" si="32"/>
        <v/>
      </c>
      <c r="AF412" s="199" t="str">
        <f t="shared" si="80"/>
        <v/>
      </c>
      <c r="AG412" s="218" t="str">
        <f t="shared" si="81"/>
        <v/>
      </c>
      <c r="AH412" s="217"/>
    </row>
    <row r="413" spans="1:34" hidden="1" outlineLevel="1" x14ac:dyDescent="0.3">
      <c r="A413" s="19"/>
      <c r="B413" s="9"/>
      <c r="C413" s="9"/>
      <c r="D413" s="153" t="str">
        <f>IF(ISERROR(VLOOKUP(C413,KPIs!$F$91:$G$94,2,FALSE)),"",(VLOOKUP(C413,KPIs!$F$91:$G$94,2,FALSE)))</f>
        <v/>
      </c>
      <c r="E413" s="153" t="str">
        <f>IF(ISERROR(VLOOKUP(C413,KPIs!$H$91:$I$94,2,FALSE)),"",(VLOOKUP(C413,KPIs!$H$91:$I$94,2,FALSE)))</f>
        <v/>
      </c>
      <c r="F413" s="14"/>
      <c r="G413" s="10"/>
      <c r="H413" s="10"/>
      <c r="I413" s="155">
        <f t="shared" si="74"/>
        <v>0</v>
      </c>
      <c r="J413" s="12" t="str" cm="1">
        <f t="array" ref="J413">IFERROR((_xlfn.IFS(E413-I413&lt;=0,0,E413-I413&lt;=0,0,E413-I413&gt;=2,2,E413-I413&lt;2,E413-I413)),"")</f>
        <v/>
      </c>
      <c r="K413" s="12" cm="1">
        <f t="array" ref="K413">_xlfn.IFS(I413=0,0,I413&gt;=0,I413+J413)</f>
        <v>0</v>
      </c>
      <c r="L413" s="12" t="str">
        <f t="shared" si="69"/>
        <v/>
      </c>
      <c r="M413" s="12" cm="1">
        <f t="array" ref="M413">_xlfn.IFS(K413=0,0,K413&gt;=0,K413+L413)</f>
        <v>0</v>
      </c>
      <c r="N413" s="157" t="str">
        <f t="shared" si="75"/>
        <v/>
      </c>
      <c r="O413" s="157" t="str">
        <f t="shared" si="70"/>
        <v/>
      </c>
      <c r="P413" s="10"/>
      <c r="Q413" s="17" t="str">
        <f t="shared" si="72"/>
        <v/>
      </c>
      <c r="R413" s="12">
        <f t="shared" si="76"/>
        <v>0</v>
      </c>
      <c r="S413" s="193" t="str">
        <f t="shared" si="77"/>
        <v/>
      </c>
      <c r="U413" s="183" t="str">
        <f>IFERROR(Table1[[#This Row],[2024 Total Wage Increase + Wage Floor ]]+Z413,"")</f>
        <v/>
      </c>
      <c r="V413" s="183">
        <f>IFERROR(Table1[[#This Row],[Mandatory Benefits]]+AC413,"")</f>
        <v>0</v>
      </c>
      <c r="X413" s="200"/>
      <c r="Y413" s="210"/>
      <c r="Z413" s="181" t="str">
        <f t="shared" si="78"/>
        <v/>
      </c>
      <c r="AA413" s="155" t="str">
        <f t="shared" si="79"/>
        <v/>
      </c>
      <c r="AB413" s="14"/>
      <c r="AC413" s="14"/>
      <c r="AD413" s="187" t="str">
        <f t="shared" ref="AD413:AD500" si="82">IFERROR(AC413/(AB413),"")</f>
        <v/>
      </c>
      <c r="AE413" s="189" t="str">
        <f t="shared" ref="AE413:AE500" si="83">IF(AD413="","",IF(AC413&gt;17.5%,"Benefits should not be more than 17.5% ",""))</f>
        <v/>
      </c>
      <c r="AF413" s="199" t="str">
        <f t="shared" si="80"/>
        <v/>
      </c>
      <c r="AG413" s="218" t="str">
        <f t="shared" si="81"/>
        <v/>
      </c>
      <c r="AH413" s="217"/>
    </row>
    <row r="414" spans="1:34" hidden="1" outlineLevel="1" x14ac:dyDescent="0.3">
      <c r="A414" s="19"/>
      <c r="B414" s="9"/>
      <c r="C414" s="9"/>
      <c r="D414" s="153" t="str">
        <f>IF(ISERROR(VLOOKUP(C414,KPIs!$F$91:$G$94,2,FALSE)),"",(VLOOKUP(C414,KPIs!$F$91:$G$94,2,FALSE)))</f>
        <v/>
      </c>
      <c r="E414" s="153" t="str">
        <f>IF(ISERROR(VLOOKUP(C414,KPIs!$H$91:$I$94,2,FALSE)),"",(VLOOKUP(C414,KPIs!$H$91:$I$94,2,FALSE)))</f>
        <v/>
      </c>
      <c r="F414" s="14"/>
      <c r="G414" s="10"/>
      <c r="H414" s="10"/>
      <c r="I414" s="155">
        <f t="shared" si="74"/>
        <v>0</v>
      </c>
      <c r="J414" s="12" t="str" cm="1">
        <f t="array" ref="J414">IFERROR((_xlfn.IFS(E414-I414&lt;=0,0,E414-I414&lt;=0,0,E414-I414&gt;=2,2,E414-I414&lt;2,E414-I414)),"")</f>
        <v/>
      </c>
      <c r="K414" s="12" cm="1">
        <f t="array" ref="K414">_xlfn.IFS(I414=0,0,I414&gt;=0,I414+J414)</f>
        <v>0</v>
      </c>
      <c r="L414" s="12" t="str">
        <f t="shared" si="69"/>
        <v/>
      </c>
      <c r="M414" s="12" cm="1">
        <f t="array" ref="M414">_xlfn.IFS(K414=0,0,K414&gt;=0,K414+L414)</f>
        <v>0</v>
      </c>
      <c r="N414" s="157" t="str">
        <f t="shared" si="75"/>
        <v/>
      </c>
      <c r="O414" s="157" t="str">
        <f t="shared" si="70"/>
        <v/>
      </c>
      <c r="P414" s="10"/>
      <c r="Q414" s="17" t="str">
        <f t="shared" si="72"/>
        <v/>
      </c>
      <c r="R414" s="12">
        <f t="shared" si="76"/>
        <v>0</v>
      </c>
      <c r="S414" s="193" t="str">
        <f t="shared" si="77"/>
        <v/>
      </c>
      <c r="U414" s="183" t="str">
        <f>IFERROR(Table1[[#This Row],[2024 Total Wage Increase + Wage Floor ]]+Z414,"")</f>
        <v/>
      </c>
      <c r="V414" s="183">
        <f>IFERROR(Table1[[#This Row],[Mandatory Benefits]]+AC414,"")</f>
        <v>0</v>
      </c>
      <c r="X414" s="200"/>
      <c r="Y414" s="210"/>
      <c r="Z414" s="181" t="str">
        <f t="shared" si="78"/>
        <v/>
      </c>
      <c r="AA414" s="155" t="str">
        <f t="shared" si="79"/>
        <v/>
      </c>
      <c r="AB414" s="14"/>
      <c r="AC414" s="14"/>
      <c r="AD414" s="187" t="str">
        <f t="shared" si="82"/>
        <v/>
      </c>
      <c r="AE414" s="188" t="str">
        <f t="shared" si="83"/>
        <v/>
      </c>
      <c r="AF414" s="199" t="str">
        <f t="shared" si="80"/>
        <v/>
      </c>
      <c r="AG414" s="218" t="str">
        <f t="shared" si="81"/>
        <v/>
      </c>
      <c r="AH414" s="217"/>
    </row>
    <row r="415" spans="1:34" hidden="1" outlineLevel="1" x14ac:dyDescent="0.3">
      <c r="A415" s="19"/>
      <c r="B415" s="9"/>
      <c r="C415" s="9"/>
      <c r="D415" s="153" t="str">
        <f>IF(ISERROR(VLOOKUP(C415,KPIs!$F$91:$G$94,2,FALSE)),"",(VLOOKUP(C415,KPIs!$F$91:$G$94,2,FALSE)))</f>
        <v/>
      </c>
      <c r="E415" s="153" t="str">
        <f>IF(ISERROR(VLOOKUP(C415,KPIs!$H$91:$I$94,2,FALSE)),"",(VLOOKUP(C415,KPIs!$H$91:$I$94,2,FALSE)))</f>
        <v/>
      </c>
      <c r="F415" s="14"/>
      <c r="G415" s="10"/>
      <c r="H415" s="10"/>
      <c r="I415" s="155">
        <f t="shared" si="74"/>
        <v>0</v>
      </c>
      <c r="J415" s="12" t="str" cm="1">
        <f t="array" ref="J415">IFERROR((_xlfn.IFS(E415-I415&lt;=0,0,E415-I415&lt;=0,0,E415-I415&gt;=2,2,E415-I415&lt;2,E415-I415)),"")</f>
        <v/>
      </c>
      <c r="K415" s="12" cm="1">
        <f t="array" ref="K415">_xlfn.IFS(I415=0,0,I415&gt;=0,I415+J415)</f>
        <v>0</v>
      </c>
      <c r="L415" s="12" t="str">
        <f t="shared" si="69"/>
        <v/>
      </c>
      <c r="M415" s="12" cm="1">
        <f t="array" ref="M415">_xlfn.IFS(K415=0,0,K415&gt;=0,K415+L415)</f>
        <v>0</v>
      </c>
      <c r="N415" s="157" t="str">
        <f t="shared" si="75"/>
        <v/>
      </c>
      <c r="O415" s="157" t="str">
        <f t="shared" si="70"/>
        <v/>
      </c>
      <c r="P415" s="10"/>
      <c r="Q415" s="17" t="str">
        <f t="shared" si="72"/>
        <v/>
      </c>
      <c r="R415" s="12">
        <f t="shared" si="76"/>
        <v>0</v>
      </c>
      <c r="S415" s="193" t="str">
        <f t="shared" si="77"/>
        <v/>
      </c>
      <c r="U415" s="183" t="str">
        <f>IFERROR(Table1[[#This Row],[2024 Total Wage Increase + Wage Floor ]]+Z415,"")</f>
        <v/>
      </c>
      <c r="V415" s="183">
        <f>IFERROR(Table1[[#This Row],[Mandatory Benefits]]+AC415,"")</f>
        <v>0</v>
      </c>
      <c r="X415" s="200"/>
      <c r="Y415" s="210"/>
      <c r="Z415" s="181" t="str">
        <f t="shared" si="78"/>
        <v/>
      </c>
      <c r="AA415" s="155" t="str">
        <f t="shared" si="79"/>
        <v/>
      </c>
      <c r="AB415" s="14"/>
      <c r="AC415" s="14"/>
      <c r="AD415" s="187" t="str">
        <f t="shared" si="82"/>
        <v/>
      </c>
      <c r="AE415" s="189" t="str">
        <f t="shared" si="83"/>
        <v/>
      </c>
      <c r="AF415" s="199" t="str">
        <f t="shared" si="80"/>
        <v/>
      </c>
      <c r="AG415" s="218" t="str">
        <f t="shared" si="81"/>
        <v/>
      </c>
      <c r="AH415" s="217"/>
    </row>
    <row r="416" spans="1:34" hidden="1" outlineLevel="1" x14ac:dyDescent="0.3">
      <c r="A416" s="19"/>
      <c r="B416" s="9"/>
      <c r="C416" s="9"/>
      <c r="D416" s="153" t="str">
        <f>IF(ISERROR(VLOOKUP(C416,KPIs!$F$91:$G$94,2,FALSE)),"",(VLOOKUP(C416,KPIs!$F$91:$G$94,2,FALSE)))</f>
        <v/>
      </c>
      <c r="E416" s="153" t="str">
        <f>IF(ISERROR(VLOOKUP(C416,KPIs!$H$91:$I$94,2,FALSE)),"",(VLOOKUP(C416,KPIs!$H$91:$I$94,2,FALSE)))</f>
        <v/>
      </c>
      <c r="F416" s="14"/>
      <c r="G416" s="10"/>
      <c r="H416" s="10"/>
      <c r="I416" s="155">
        <f t="shared" si="74"/>
        <v>0</v>
      </c>
      <c r="J416" s="12" t="str" cm="1">
        <f t="array" ref="J416">IFERROR((_xlfn.IFS(E416-I416&lt;=0,0,E416-I416&lt;=0,0,E416-I416&gt;=2,2,E416-I416&lt;2,E416-I416)),"")</f>
        <v/>
      </c>
      <c r="K416" s="12" cm="1">
        <f t="array" ref="K416">_xlfn.IFS(I416=0,0,I416&gt;=0,I416+J416)</f>
        <v>0</v>
      </c>
      <c r="L416" s="12" t="str">
        <f t="shared" si="69"/>
        <v/>
      </c>
      <c r="M416" s="12" cm="1">
        <f t="array" ref="M416">_xlfn.IFS(K416=0,0,K416&gt;=0,K416+L416)</f>
        <v>0</v>
      </c>
      <c r="N416" s="157" t="str">
        <f t="shared" si="75"/>
        <v/>
      </c>
      <c r="O416" s="157" t="str">
        <f t="shared" si="70"/>
        <v/>
      </c>
      <c r="P416" s="10"/>
      <c r="Q416" s="17" t="str">
        <f t="shared" si="72"/>
        <v/>
      </c>
      <c r="R416" s="12">
        <f t="shared" si="76"/>
        <v>0</v>
      </c>
      <c r="S416" s="193" t="str">
        <f t="shared" si="77"/>
        <v/>
      </c>
      <c r="U416" s="183" t="str">
        <f>IFERROR(Table1[[#This Row],[2024 Total Wage Increase + Wage Floor ]]+Z416,"")</f>
        <v/>
      </c>
      <c r="V416" s="183">
        <f>IFERROR(Table1[[#This Row],[Mandatory Benefits]]+AC416,"")</f>
        <v>0</v>
      </c>
      <c r="X416" s="200"/>
      <c r="Y416" s="210"/>
      <c r="Z416" s="181" t="str">
        <f t="shared" si="78"/>
        <v/>
      </c>
      <c r="AA416" s="155" t="str">
        <f t="shared" si="79"/>
        <v/>
      </c>
      <c r="AB416" s="14"/>
      <c r="AC416" s="14"/>
      <c r="AD416" s="187" t="str">
        <f t="shared" si="82"/>
        <v/>
      </c>
      <c r="AE416" s="188" t="str">
        <f t="shared" si="83"/>
        <v/>
      </c>
      <c r="AF416" s="199" t="str">
        <f t="shared" si="80"/>
        <v/>
      </c>
      <c r="AG416" s="218" t="str">
        <f t="shared" si="81"/>
        <v/>
      </c>
      <c r="AH416" s="217"/>
    </row>
    <row r="417" spans="1:34" hidden="1" outlineLevel="1" x14ac:dyDescent="0.3">
      <c r="A417" s="19"/>
      <c r="B417" s="9"/>
      <c r="C417" s="9"/>
      <c r="D417" s="190" t="str">
        <f>IF(ISERROR(VLOOKUP(C417,KPIs!$F$91:$G$94,2,FALSE)),"",(VLOOKUP(C417,KPIs!$F$91:$G$94,2,FALSE)))</f>
        <v/>
      </c>
      <c r="E417" s="191" t="str">
        <f>IF(ISERROR(VLOOKUP(C417,KPIs!$H$91:$I$94,2,FALSE)),"",(VLOOKUP(C417,KPIs!$H$91:$I$94,2,FALSE)))</f>
        <v/>
      </c>
      <c r="F417" s="14"/>
      <c r="G417" s="10"/>
      <c r="H417" s="10"/>
      <c r="I417" s="155">
        <f t="shared" si="74"/>
        <v>0</v>
      </c>
      <c r="J417" s="12" t="str" cm="1">
        <f t="array" ref="J417">IFERROR((_xlfn.IFS(E417-I417&lt;=0,0,E417-I417&lt;=0,0,E417-I417&gt;=2,2,E417-I417&lt;2,E417-I417)),"")</f>
        <v/>
      </c>
      <c r="K417" s="12" cm="1">
        <f t="array" ref="K417">_xlfn.IFS(I417=0,0,I417&gt;=0,I417+J417)</f>
        <v>0</v>
      </c>
      <c r="L417" s="12" t="str">
        <f t="shared" si="69"/>
        <v/>
      </c>
      <c r="M417" s="12" cm="1">
        <f t="array" ref="M417">_xlfn.IFS(K417=0,0,K417&gt;=0,K417+L417)</f>
        <v>0</v>
      </c>
      <c r="N417" s="157" t="str">
        <f t="shared" si="75"/>
        <v/>
      </c>
      <c r="O417" s="157" t="str">
        <f t="shared" si="70"/>
        <v/>
      </c>
      <c r="P417" s="10"/>
      <c r="Q417" s="17" t="str">
        <f t="shared" ref="Q417:Q438" si="84">IFERROR(P417/(O417),"")</f>
        <v/>
      </c>
      <c r="R417" s="12">
        <f t="shared" si="76"/>
        <v>0</v>
      </c>
      <c r="S417" s="193" t="str">
        <f t="shared" si="77"/>
        <v/>
      </c>
      <c r="U417" s="183"/>
      <c r="V417" s="183"/>
      <c r="X417" s="200"/>
      <c r="Y417" s="210"/>
      <c r="Z417" s="181" t="str">
        <f t="shared" si="78"/>
        <v/>
      </c>
      <c r="AA417" s="155" t="str">
        <f t="shared" si="79"/>
        <v/>
      </c>
      <c r="AB417" s="14"/>
      <c r="AC417" s="14"/>
      <c r="AD417" s="187"/>
      <c r="AE417" s="189"/>
      <c r="AF417" s="199" t="str">
        <f t="shared" si="80"/>
        <v/>
      </c>
      <c r="AG417" s="218" t="str">
        <f t="shared" si="81"/>
        <v/>
      </c>
      <c r="AH417" s="217"/>
    </row>
    <row r="418" spans="1:34" hidden="1" outlineLevel="1" x14ac:dyDescent="0.3">
      <c r="A418" s="19"/>
      <c r="B418" s="9"/>
      <c r="C418" s="9"/>
      <c r="D418" s="190" t="str">
        <f>IF(ISERROR(VLOOKUP(C418,KPIs!$F$91:$G$94,2,FALSE)),"",(VLOOKUP(C418,KPIs!$F$91:$G$94,2,FALSE)))</f>
        <v/>
      </c>
      <c r="E418" s="191" t="str">
        <f>IF(ISERROR(VLOOKUP(C418,KPIs!$H$91:$I$94,2,FALSE)),"",(VLOOKUP(C418,KPIs!$H$91:$I$94,2,FALSE)))</f>
        <v/>
      </c>
      <c r="F418" s="14"/>
      <c r="G418" s="10"/>
      <c r="H418" s="10"/>
      <c r="I418" s="155">
        <f t="shared" si="74"/>
        <v>0</v>
      </c>
      <c r="J418" s="12" t="str" cm="1">
        <f t="array" ref="J418">IFERROR((_xlfn.IFS(E418-I418&lt;=0,0,E418-I418&lt;=0,0,E418-I418&gt;=2,2,E418-I418&lt;2,E418-I418)),"")</f>
        <v/>
      </c>
      <c r="K418" s="12" cm="1">
        <f t="array" ref="K418">_xlfn.IFS(I418=0,0,I418&gt;=0,I418+J418)</f>
        <v>0</v>
      </c>
      <c r="L418" s="12" t="str">
        <f t="shared" si="69"/>
        <v/>
      </c>
      <c r="M418" s="12" cm="1">
        <f t="array" ref="M418">_xlfn.IFS(K418=0,0,K418&gt;=0,K418+L418)</f>
        <v>0</v>
      </c>
      <c r="N418" s="157" t="str">
        <f t="shared" si="75"/>
        <v/>
      </c>
      <c r="O418" s="157" t="str">
        <f t="shared" si="70"/>
        <v/>
      </c>
      <c r="P418" s="10"/>
      <c r="Q418" s="17" t="str">
        <f t="shared" si="84"/>
        <v/>
      </c>
      <c r="R418" s="12">
        <f t="shared" si="76"/>
        <v>0</v>
      </c>
      <c r="S418" s="193" t="str">
        <f t="shared" si="77"/>
        <v/>
      </c>
      <c r="U418" s="183"/>
      <c r="V418" s="183"/>
      <c r="X418" s="200"/>
      <c r="Y418" s="210"/>
      <c r="Z418" s="181" t="str">
        <f t="shared" si="78"/>
        <v/>
      </c>
      <c r="AA418" s="155" t="str">
        <f t="shared" si="79"/>
        <v/>
      </c>
      <c r="AB418" s="14"/>
      <c r="AC418" s="14"/>
      <c r="AD418" s="187"/>
      <c r="AE418" s="188"/>
      <c r="AF418" s="199" t="str">
        <f t="shared" si="80"/>
        <v/>
      </c>
      <c r="AG418" s="218" t="str">
        <f t="shared" si="81"/>
        <v/>
      </c>
      <c r="AH418" s="217"/>
    </row>
    <row r="419" spans="1:34" hidden="1" outlineLevel="1" x14ac:dyDescent="0.3">
      <c r="A419" s="19"/>
      <c r="B419" s="9"/>
      <c r="C419" s="9"/>
      <c r="D419" s="190" t="str">
        <f>IF(ISERROR(VLOOKUP(C419,KPIs!$F$91:$G$94,2,FALSE)),"",(VLOOKUP(C419,KPIs!$F$91:$G$94,2,FALSE)))</f>
        <v/>
      </c>
      <c r="E419" s="191" t="str">
        <f>IF(ISERROR(VLOOKUP(C419,KPIs!$H$91:$I$94,2,FALSE)),"",(VLOOKUP(C419,KPIs!$H$91:$I$94,2,FALSE)))</f>
        <v/>
      </c>
      <c r="F419" s="14"/>
      <c r="G419" s="10"/>
      <c r="H419" s="10"/>
      <c r="I419" s="155">
        <f t="shared" si="74"/>
        <v>0</v>
      </c>
      <c r="J419" s="12" t="str" cm="1">
        <f t="array" ref="J419">IFERROR((_xlfn.IFS(E419-I419&lt;=0,0,E419-I419&lt;=0,0,E419-I419&gt;=2,2,E419-I419&lt;2,E419-I419)),"")</f>
        <v/>
      </c>
      <c r="K419" s="12" cm="1">
        <f t="array" ref="K419">_xlfn.IFS(I419=0,0,I419&gt;=0,I419+J419)</f>
        <v>0</v>
      </c>
      <c r="L419" s="12" t="str">
        <f t="shared" si="69"/>
        <v/>
      </c>
      <c r="M419" s="12" cm="1">
        <f t="array" ref="M419">_xlfn.IFS(K419=0,0,K419&gt;=0,K419+L419)</f>
        <v>0</v>
      </c>
      <c r="N419" s="157" t="str">
        <f t="shared" si="75"/>
        <v/>
      </c>
      <c r="O419" s="157" t="str">
        <f t="shared" si="70"/>
        <v/>
      </c>
      <c r="P419" s="10"/>
      <c r="Q419" s="17" t="str">
        <f t="shared" si="84"/>
        <v/>
      </c>
      <c r="R419" s="12">
        <f t="shared" si="76"/>
        <v>0</v>
      </c>
      <c r="S419" s="193" t="str">
        <f t="shared" si="77"/>
        <v/>
      </c>
      <c r="U419" s="183"/>
      <c r="V419" s="183"/>
      <c r="X419" s="200"/>
      <c r="Y419" s="210"/>
      <c r="Z419" s="181" t="str">
        <f t="shared" si="78"/>
        <v/>
      </c>
      <c r="AA419" s="155" t="str">
        <f t="shared" si="79"/>
        <v/>
      </c>
      <c r="AB419" s="14"/>
      <c r="AC419" s="14"/>
      <c r="AD419" s="187"/>
      <c r="AE419" s="189"/>
      <c r="AF419" s="199" t="str">
        <f t="shared" si="80"/>
        <v/>
      </c>
      <c r="AG419" s="218" t="str">
        <f t="shared" si="81"/>
        <v/>
      </c>
      <c r="AH419" s="217"/>
    </row>
    <row r="420" spans="1:34" hidden="1" outlineLevel="1" x14ac:dyDescent="0.3">
      <c r="A420" s="19"/>
      <c r="B420" s="9"/>
      <c r="C420" s="9"/>
      <c r="D420" s="190" t="str">
        <f>IF(ISERROR(VLOOKUP(C420,KPIs!$F$91:$G$94,2,FALSE)),"",(VLOOKUP(C420,KPIs!$F$91:$G$94,2,FALSE)))</f>
        <v/>
      </c>
      <c r="E420" s="191" t="str">
        <f>IF(ISERROR(VLOOKUP(C420,KPIs!$H$91:$I$94,2,FALSE)),"",(VLOOKUP(C420,KPIs!$H$91:$I$94,2,FALSE)))</f>
        <v/>
      </c>
      <c r="F420" s="14"/>
      <c r="G420" s="10"/>
      <c r="H420" s="10"/>
      <c r="I420" s="155">
        <f t="shared" si="74"/>
        <v>0</v>
      </c>
      <c r="J420" s="12" t="str" cm="1">
        <f t="array" ref="J420">IFERROR((_xlfn.IFS(E420-I420&lt;=0,0,E420-I420&lt;=0,0,E420-I420&gt;=2,2,E420-I420&lt;2,E420-I420)),"")</f>
        <v/>
      </c>
      <c r="K420" s="12" cm="1">
        <f t="array" ref="K420">_xlfn.IFS(I420=0,0,I420&gt;=0,I420+J420)</f>
        <v>0</v>
      </c>
      <c r="L420" s="12" t="str">
        <f t="shared" si="69"/>
        <v/>
      </c>
      <c r="M420" s="12" cm="1">
        <f t="array" ref="M420">_xlfn.IFS(K420=0,0,K420&gt;=0,K420+L420)</f>
        <v>0</v>
      </c>
      <c r="N420" s="157" t="str">
        <f t="shared" si="75"/>
        <v/>
      </c>
      <c r="O420" s="157" t="str">
        <f t="shared" si="70"/>
        <v/>
      </c>
      <c r="P420" s="10"/>
      <c r="Q420" s="17" t="str">
        <f t="shared" si="84"/>
        <v/>
      </c>
      <c r="R420" s="12">
        <f t="shared" si="76"/>
        <v>0</v>
      </c>
      <c r="S420" s="193" t="str">
        <f t="shared" si="77"/>
        <v/>
      </c>
      <c r="U420" s="183"/>
      <c r="V420" s="183"/>
      <c r="X420" s="200"/>
      <c r="Y420" s="210"/>
      <c r="Z420" s="181" t="str">
        <f t="shared" si="78"/>
        <v/>
      </c>
      <c r="AA420" s="155" t="str">
        <f t="shared" si="79"/>
        <v/>
      </c>
      <c r="AB420" s="14"/>
      <c r="AC420" s="14"/>
      <c r="AD420" s="187"/>
      <c r="AE420" s="188"/>
      <c r="AF420" s="199" t="str">
        <f t="shared" si="80"/>
        <v/>
      </c>
      <c r="AG420" s="218" t="str">
        <f t="shared" si="81"/>
        <v/>
      </c>
      <c r="AH420" s="217"/>
    </row>
    <row r="421" spans="1:34" hidden="1" outlineLevel="1" x14ac:dyDescent="0.3">
      <c r="A421" s="19"/>
      <c r="B421" s="9"/>
      <c r="C421" s="9"/>
      <c r="D421" s="190" t="str">
        <f>IF(ISERROR(VLOOKUP(C421,KPIs!$F$91:$G$94,2,FALSE)),"",(VLOOKUP(C421,KPIs!$F$91:$G$94,2,FALSE)))</f>
        <v/>
      </c>
      <c r="E421" s="191" t="str">
        <f>IF(ISERROR(VLOOKUP(C421,KPIs!$H$91:$I$94,2,FALSE)),"",(VLOOKUP(C421,KPIs!$H$91:$I$94,2,FALSE)))</f>
        <v/>
      </c>
      <c r="F421" s="14"/>
      <c r="G421" s="10"/>
      <c r="H421" s="10"/>
      <c r="I421" s="155">
        <f t="shared" si="74"/>
        <v>0</v>
      </c>
      <c r="J421" s="12" t="str" cm="1">
        <f t="array" ref="J421">IFERROR((_xlfn.IFS(E421-I421&lt;=0,0,E421-I421&lt;=0,0,E421-I421&gt;=2,2,E421-I421&lt;2,E421-I421)),"")</f>
        <v/>
      </c>
      <c r="K421" s="12" cm="1">
        <f t="array" ref="K421">_xlfn.IFS(I421=0,0,I421&gt;=0,I421+J421)</f>
        <v>0</v>
      </c>
      <c r="L421" s="12" t="str">
        <f t="shared" si="69"/>
        <v/>
      </c>
      <c r="M421" s="12" cm="1">
        <f t="array" ref="M421">_xlfn.IFS(K421=0,0,K421&gt;=0,K421+L421)</f>
        <v>0</v>
      </c>
      <c r="N421" s="157" t="str">
        <f t="shared" si="75"/>
        <v/>
      </c>
      <c r="O421" s="157" t="str">
        <f t="shared" si="70"/>
        <v/>
      </c>
      <c r="P421" s="10"/>
      <c r="Q421" s="17" t="str">
        <f t="shared" si="84"/>
        <v/>
      </c>
      <c r="R421" s="12">
        <f t="shared" si="76"/>
        <v>0</v>
      </c>
      <c r="S421" s="193" t="str">
        <f t="shared" si="77"/>
        <v/>
      </c>
      <c r="U421" s="183"/>
      <c r="V421" s="183"/>
      <c r="X421" s="200"/>
      <c r="Y421" s="210"/>
      <c r="Z421" s="181" t="str">
        <f t="shared" si="78"/>
        <v/>
      </c>
      <c r="AA421" s="155" t="str">
        <f t="shared" si="79"/>
        <v/>
      </c>
      <c r="AB421" s="14"/>
      <c r="AC421" s="14"/>
      <c r="AD421" s="187"/>
      <c r="AE421" s="189"/>
      <c r="AF421" s="199" t="str">
        <f t="shared" si="80"/>
        <v/>
      </c>
      <c r="AG421" s="218" t="str">
        <f t="shared" si="81"/>
        <v/>
      </c>
      <c r="AH421" s="217"/>
    </row>
    <row r="422" spans="1:34" hidden="1" outlineLevel="1" x14ac:dyDescent="0.3">
      <c r="A422" s="19"/>
      <c r="B422" s="9"/>
      <c r="C422" s="9"/>
      <c r="D422" s="190" t="str">
        <f>IF(ISERROR(VLOOKUP(C422,KPIs!$F$91:$G$94,2,FALSE)),"",(VLOOKUP(C422,KPIs!$F$91:$G$94,2,FALSE)))</f>
        <v/>
      </c>
      <c r="E422" s="191" t="str">
        <f>IF(ISERROR(VLOOKUP(C422,KPIs!$H$91:$I$94,2,FALSE)),"",(VLOOKUP(C422,KPIs!$H$91:$I$94,2,FALSE)))</f>
        <v/>
      </c>
      <c r="F422" s="14"/>
      <c r="G422" s="10"/>
      <c r="H422" s="10"/>
      <c r="I422" s="155">
        <f t="shared" si="74"/>
        <v>0</v>
      </c>
      <c r="J422" s="12" t="str" cm="1">
        <f t="array" ref="J422">IFERROR((_xlfn.IFS(E422-I422&lt;=0,0,E422-I422&lt;=0,0,E422-I422&gt;=2,2,E422-I422&lt;2,E422-I422)),"")</f>
        <v/>
      </c>
      <c r="K422" s="12" cm="1">
        <f t="array" ref="K422">_xlfn.IFS(I422=0,0,I422&gt;=0,I422+J422)</f>
        <v>0</v>
      </c>
      <c r="L422" s="12" t="str">
        <f t="shared" si="69"/>
        <v/>
      </c>
      <c r="M422" s="12" cm="1">
        <f t="array" ref="M422">_xlfn.IFS(K422=0,0,K422&gt;=0,K422+L422)</f>
        <v>0</v>
      </c>
      <c r="N422" s="157" t="str">
        <f t="shared" si="75"/>
        <v/>
      </c>
      <c r="O422" s="157" t="str">
        <f t="shared" si="70"/>
        <v/>
      </c>
      <c r="P422" s="10"/>
      <c r="Q422" s="17" t="str">
        <f t="shared" si="84"/>
        <v/>
      </c>
      <c r="R422" s="12">
        <f t="shared" si="76"/>
        <v>0</v>
      </c>
      <c r="S422" s="193" t="str">
        <f t="shared" si="77"/>
        <v/>
      </c>
      <c r="U422" s="183"/>
      <c r="V422" s="183"/>
      <c r="X422" s="200"/>
      <c r="Y422" s="210"/>
      <c r="Z422" s="181" t="str">
        <f t="shared" si="78"/>
        <v/>
      </c>
      <c r="AA422" s="155" t="str">
        <f t="shared" si="79"/>
        <v/>
      </c>
      <c r="AB422" s="14"/>
      <c r="AC422" s="14"/>
      <c r="AD422" s="187"/>
      <c r="AE422" s="188"/>
      <c r="AF422" s="199" t="str">
        <f t="shared" si="80"/>
        <v/>
      </c>
      <c r="AG422" s="218" t="str">
        <f t="shared" si="81"/>
        <v/>
      </c>
      <c r="AH422" s="217"/>
    </row>
    <row r="423" spans="1:34" hidden="1" outlineLevel="1" x14ac:dyDescent="0.3">
      <c r="A423" s="19"/>
      <c r="B423" s="9"/>
      <c r="C423" s="9"/>
      <c r="D423" s="190" t="str">
        <f>IF(ISERROR(VLOOKUP(C423,KPIs!$F$91:$G$94,2,FALSE)),"",(VLOOKUP(C423,KPIs!$F$91:$G$94,2,FALSE)))</f>
        <v/>
      </c>
      <c r="E423" s="191" t="str">
        <f>IF(ISERROR(VLOOKUP(C423,KPIs!$H$91:$I$94,2,FALSE)),"",(VLOOKUP(C423,KPIs!$H$91:$I$94,2,FALSE)))</f>
        <v/>
      </c>
      <c r="F423" s="14"/>
      <c r="G423" s="10"/>
      <c r="H423" s="10"/>
      <c r="I423" s="155">
        <f t="shared" si="74"/>
        <v>0</v>
      </c>
      <c r="J423" s="12" t="str" cm="1">
        <f t="array" ref="J423">IFERROR((_xlfn.IFS(E423-I423&lt;=0,0,E423-I423&lt;=0,0,E423-I423&gt;=2,2,E423-I423&lt;2,E423-I423)),"")</f>
        <v/>
      </c>
      <c r="K423" s="12" cm="1">
        <f t="array" ref="K423">_xlfn.IFS(I423=0,0,I423&gt;=0,I423+J423)</f>
        <v>0</v>
      </c>
      <c r="L423" s="12" t="str">
        <f t="shared" si="69"/>
        <v/>
      </c>
      <c r="M423" s="12" cm="1">
        <f t="array" ref="M423">_xlfn.IFS(K423=0,0,K423&gt;=0,K423+L423)</f>
        <v>0</v>
      </c>
      <c r="N423" s="157" t="str">
        <f t="shared" si="75"/>
        <v/>
      </c>
      <c r="O423" s="157" t="str">
        <f t="shared" si="70"/>
        <v/>
      </c>
      <c r="P423" s="10"/>
      <c r="Q423" s="17" t="str">
        <f t="shared" si="84"/>
        <v/>
      </c>
      <c r="R423" s="12">
        <f t="shared" si="76"/>
        <v>0</v>
      </c>
      <c r="S423" s="193" t="str">
        <f t="shared" si="77"/>
        <v/>
      </c>
      <c r="U423" s="183"/>
      <c r="V423" s="183"/>
      <c r="X423" s="200"/>
      <c r="Y423" s="210"/>
      <c r="Z423" s="181" t="str">
        <f t="shared" si="78"/>
        <v/>
      </c>
      <c r="AA423" s="155" t="str">
        <f t="shared" si="79"/>
        <v/>
      </c>
      <c r="AB423" s="14"/>
      <c r="AC423" s="14"/>
      <c r="AD423" s="187"/>
      <c r="AE423" s="189"/>
      <c r="AF423" s="199" t="str">
        <f t="shared" si="80"/>
        <v/>
      </c>
      <c r="AG423" s="218" t="str">
        <f t="shared" si="81"/>
        <v/>
      </c>
      <c r="AH423" s="217"/>
    </row>
    <row r="424" spans="1:34" hidden="1" outlineLevel="1" x14ac:dyDescent="0.3">
      <c r="A424" s="19"/>
      <c r="B424" s="9"/>
      <c r="C424" s="9"/>
      <c r="D424" s="190" t="str">
        <f>IF(ISERROR(VLOOKUP(C424,KPIs!$F$91:$G$94,2,FALSE)),"",(VLOOKUP(C424,KPIs!$F$91:$G$94,2,FALSE)))</f>
        <v/>
      </c>
      <c r="E424" s="191" t="str">
        <f>IF(ISERROR(VLOOKUP(C424,KPIs!$H$91:$I$94,2,FALSE)),"",(VLOOKUP(C424,KPIs!$H$91:$I$94,2,FALSE)))</f>
        <v/>
      </c>
      <c r="F424" s="14"/>
      <c r="G424" s="10"/>
      <c r="H424" s="10"/>
      <c r="I424" s="155">
        <f t="shared" si="74"/>
        <v>0</v>
      </c>
      <c r="J424" s="12" t="str" cm="1">
        <f t="array" ref="J424">IFERROR((_xlfn.IFS(E424-I424&lt;=0,0,E424-I424&lt;=0,0,E424-I424&gt;=2,2,E424-I424&lt;2,E424-I424)),"")</f>
        <v/>
      </c>
      <c r="K424" s="12" cm="1">
        <f t="array" ref="K424">_xlfn.IFS(I424=0,0,I424&gt;=0,I424+J424)</f>
        <v>0</v>
      </c>
      <c r="L424" s="12" t="str">
        <f t="shared" si="69"/>
        <v/>
      </c>
      <c r="M424" s="12" cm="1">
        <f t="array" ref="M424">_xlfn.IFS(K424=0,0,K424&gt;=0,K424+L424)</f>
        <v>0</v>
      </c>
      <c r="N424" s="157" t="str">
        <f t="shared" si="75"/>
        <v/>
      </c>
      <c r="O424" s="157" t="str">
        <f t="shared" si="70"/>
        <v/>
      </c>
      <c r="P424" s="10"/>
      <c r="Q424" s="17" t="str">
        <f t="shared" si="84"/>
        <v/>
      </c>
      <c r="R424" s="12">
        <f t="shared" si="76"/>
        <v>0</v>
      </c>
      <c r="S424" s="193" t="str">
        <f t="shared" si="77"/>
        <v/>
      </c>
      <c r="U424" s="183"/>
      <c r="V424" s="183"/>
      <c r="X424" s="200"/>
      <c r="Y424" s="210"/>
      <c r="Z424" s="181" t="str">
        <f t="shared" si="78"/>
        <v/>
      </c>
      <c r="AA424" s="155" t="str">
        <f t="shared" si="79"/>
        <v/>
      </c>
      <c r="AB424" s="14"/>
      <c r="AC424" s="14"/>
      <c r="AD424" s="187"/>
      <c r="AE424" s="188"/>
      <c r="AF424" s="199" t="str">
        <f t="shared" si="80"/>
        <v/>
      </c>
      <c r="AG424" s="218" t="str">
        <f t="shared" si="81"/>
        <v/>
      </c>
      <c r="AH424" s="217"/>
    </row>
    <row r="425" spans="1:34" hidden="1" outlineLevel="1" x14ac:dyDescent="0.3">
      <c r="A425" s="19"/>
      <c r="B425" s="9"/>
      <c r="C425" s="9"/>
      <c r="D425" s="190" t="str">
        <f>IF(ISERROR(VLOOKUP(C425,KPIs!$F$91:$G$94,2,FALSE)),"",(VLOOKUP(C425,KPIs!$F$91:$G$94,2,FALSE)))</f>
        <v/>
      </c>
      <c r="E425" s="191" t="str">
        <f>IF(ISERROR(VLOOKUP(C425,KPIs!$H$91:$I$94,2,FALSE)),"",(VLOOKUP(C425,KPIs!$H$91:$I$94,2,FALSE)))</f>
        <v/>
      </c>
      <c r="F425" s="14"/>
      <c r="G425" s="10"/>
      <c r="H425" s="10"/>
      <c r="I425" s="155">
        <f t="shared" si="74"/>
        <v>0</v>
      </c>
      <c r="J425" s="12" t="str" cm="1">
        <f t="array" ref="J425">IFERROR((_xlfn.IFS(E425-I425&lt;=0,0,E425-I425&lt;=0,0,E425-I425&gt;=2,2,E425-I425&lt;2,E425-I425)),"")</f>
        <v/>
      </c>
      <c r="K425" s="12" cm="1">
        <f t="array" ref="K425">_xlfn.IFS(I425=0,0,I425&gt;=0,I425+J425)</f>
        <v>0</v>
      </c>
      <c r="L425" s="12" t="str">
        <f t="shared" si="69"/>
        <v/>
      </c>
      <c r="M425" s="12" cm="1">
        <f t="array" ref="M425">_xlfn.IFS(K425=0,0,K425&gt;=0,K425+L425)</f>
        <v>0</v>
      </c>
      <c r="N425" s="157" t="str">
        <f t="shared" si="75"/>
        <v/>
      </c>
      <c r="O425" s="157" t="str">
        <f t="shared" si="70"/>
        <v/>
      </c>
      <c r="P425" s="10"/>
      <c r="Q425" s="17" t="str">
        <f t="shared" si="84"/>
        <v/>
      </c>
      <c r="R425" s="12">
        <f t="shared" si="76"/>
        <v>0</v>
      </c>
      <c r="S425" s="193" t="str">
        <f t="shared" si="77"/>
        <v/>
      </c>
      <c r="U425" s="183"/>
      <c r="V425" s="183"/>
      <c r="X425" s="200"/>
      <c r="Y425" s="210"/>
      <c r="Z425" s="181" t="str">
        <f t="shared" si="78"/>
        <v/>
      </c>
      <c r="AA425" s="155" t="str">
        <f t="shared" si="79"/>
        <v/>
      </c>
      <c r="AB425" s="14"/>
      <c r="AC425" s="14"/>
      <c r="AD425" s="187"/>
      <c r="AE425" s="189"/>
      <c r="AF425" s="199" t="str">
        <f t="shared" si="80"/>
        <v/>
      </c>
      <c r="AG425" s="218" t="str">
        <f t="shared" si="81"/>
        <v/>
      </c>
      <c r="AH425" s="217"/>
    </row>
    <row r="426" spans="1:34" hidden="1" outlineLevel="1" x14ac:dyDescent="0.3">
      <c r="A426" s="19"/>
      <c r="B426" s="9"/>
      <c r="C426" s="9"/>
      <c r="D426" s="190" t="str">
        <f>IF(ISERROR(VLOOKUP(C426,KPIs!$F$91:$G$94,2,FALSE)),"",(VLOOKUP(C426,KPIs!$F$91:$G$94,2,FALSE)))</f>
        <v/>
      </c>
      <c r="E426" s="191" t="str">
        <f>IF(ISERROR(VLOOKUP(C426,KPIs!$H$91:$I$94,2,FALSE)),"",(VLOOKUP(C426,KPIs!$H$91:$I$94,2,FALSE)))</f>
        <v/>
      </c>
      <c r="F426" s="14"/>
      <c r="G426" s="10"/>
      <c r="H426" s="10"/>
      <c r="I426" s="155">
        <f t="shared" si="74"/>
        <v>0</v>
      </c>
      <c r="J426" s="12" t="str" cm="1">
        <f t="array" ref="J426">IFERROR((_xlfn.IFS(E426-I426&lt;=0,0,E426-I426&lt;=0,0,E426-I426&gt;=2,2,E426-I426&lt;2,E426-I426)),"")</f>
        <v/>
      </c>
      <c r="K426" s="12" cm="1">
        <f t="array" ref="K426">_xlfn.IFS(I426=0,0,I426&gt;=0,I426+J426)</f>
        <v>0</v>
      </c>
      <c r="L426" s="12" t="str">
        <f t="shared" si="69"/>
        <v/>
      </c>
      <c r="M426" s="12" cm="1">
        <f t="array" ref="M426">_xlfn.IFS(K426=0,0,K426&gt;=0,K426+L426)</f>
        <v>0</v>
      </c>
      <c r="N426" s="157" t="str">
        <f t="shared" si="75"/>
        <v/>
      </c>
      <c r="O426" s="157" t="str">
        <f t="shared" si="70"/>
        <v/>
      </c>
      <c r="P426" s="10"/>
      <c r="Q426" s="17" t="str">
        <f t="shared" si="84"/>
        <v/>
      </c>
      <c r="R426" s="12">
        <f t="shared" si="76"/>
        <v>0</v>
      </c>
      <c r="S426" s="193" t="str">
        <f t="shared" si="77"/>
        <v/>
      </c>
      <c r="U426" s="183"/>
      <c r="V426" s="183"/>
      <c r="X426" s="200"/>
      <c r="Y426" s="210"/>
      <c r="Z426" s="181" t="str">
        <f t="shared" si="78"/>
        <v/>
      </c>
      <c r="AA426" s="155" t="str">
        <f t="shared" si="79"/>
        <v/>
      </c>
      <c r="AB426" s="14"/>
      <c r="AC426" s="14"/>
      <c r="AD426" s="187"/>
      <c r="AE426" s="188"/>
      <c r="AF426" s="199" t="str">
        <f t="shared" si="80"/>
        <v/>
      </c>
      <c r="AG426" s="218" t="str">
        <f t="shared" si="81"/>
        <v/>
      </c>
      <c r="AH426" s="217"/>
    </row>
    <row r="427" spans="1:34" hidden="1" outlineLevel="1" x14ac:dyDescent="0.3">
      <c r="A427" s="19"/>
      <c r="B427" s="9"/>
      <c r="C427" s="9"/>
      <c r="D427" s="190" t="str">
        <f>IF(ISERROR(VLOOKUP(C427,KPIs!$F$91:$G$94,2,FALSE)),"",(VLOOKUP(C427,KPIs!$F$91:$G$94,2,FALSE)))</f>
        <v/>
      </c>
      <c r="E427" s="191" t="str">
        <f>IF(ISERROR(VLOOKUP(C427,KPIs!$H$91:$I$94,2,FALSE)),"",(VLOOKUP(C427,KPIs!$H$91:$I$94,2,FALSE)))</f>
        <v/>
      </c>
      <c r="F427" s="14"/>
      <c r="G427" s="10"/>
      <c r="H427" s="10"/>
      <c r="I427" s="155">
        <f t="shared" si="74"/>
        <v>0</v>
      </c>
      <c r="J427" s="12" t="str" cm="1">
        <f t="array" ref="J427">IFERROR((_xlfn.IFS(E427-I427&lt;=0,0,E427-I427&lt;=0,0,E427-I427&gt;=2,2,E427-I427&lt;2,E427-I427)),"")</f>
        <v/>
      </c>
      <c r="K427" s="12" cm="1">
        <f t="array" ref="K427">_xlfn.IFS(I427=0,0,I427&gt;=0,I427+J427)</f>
        <v>0</v>
      </c>
      <c r="L427" s="12" t="str">
        <f t="shared" ref="L427:L490" si="85">IF(ISERROR(IF(K427&lt;D427,D427-K427,0)),"",IF(K427&lt;D427,D427-K427,0))</f>
        <v/>
      </c>
      <c r="M427" s="12" cm="1">
        <f t="array" ref="M427">_xlfn.IFS(K427=0,0,K427&gt;=0,K427+L427)</f>
        <v>0</v>
      </c>
      <c r="N427" s="157" t="str">
        <f t="shared" si="75"/>
        <v/>
      </c>
      <c r="O427" s="157" t="str">
        <f t="shared" ref="O427:O490" si="86">IFERROR(N427*F427,"")</f>
        <v/>
      </c>
      <c r="P427" s="10"/>
      <c r="Q427" s="17" t="str">
        <f t="shared" si="84"/>
        <v/>
      </c>
      <c r="R427" s="12">
        <f t="shared" si="76"/>
        <v>0</v>
      </c>
      <c r="S427" s="193" t="str">
        <f t="shared" si="77"/>
        <v/>
      </c>
      <c r="U427" s="183"/>
      <c r="V427" s="183"/>
      <c r="X427" s="200"/>
      <c r="Y427" s="210"/>
      <c r="Z427" s="181" t="str">
        <f t="shared" si="78"/>
        <v/>
      </c>
      <c r="AA427" s="155" t="str">
        <f t="shared" si="79"/>
        <v/>
      </c>
      <c r="AB427" s="14"/>
      <c r="AC427" s="14"/>
      <c r="AD427" s="187"/>
      <c r="AE427" s="189"/>
      <c r="AF427" s="199" t="str">
        <f t="shared" si="80"/>
        <v/>
      </c>
      <c r="AG427" s="218" t="str">
        <f t="shared" si="81"/>
        <v/>
      </c>
      <c r="AH427" s="217"/>
    </row>
    <row r="428" spans="1:34" hidden="1" outlineLevel="1" x14ac:dyDescent="0.3">
      <c r="A428" s="19"/>
      <c r="B428" s="9"/>
      <c r="C428" s="9"/>
      <c r="D428" s="190" t="str">
        <f>IF(ISERROR(VLOOKUP(C428,KPIs!$F$91:$G$94,2,FALSE)),"",(VLOOKUP(C428,KPIs!$F$91:$G$94,2,FALSE)))</f>
        <v/>
      </c>
      <c r="E428" s="191" t="str">
        <f>IF(ISERROR(VLOOKUP(C428,KPIs!$H$91:$I$94,2,FALSE)),"",(VLOOKUP(C428,KPIs!$H$91:$I$94,2,FALSE)))</f>
        <v/>
      </c>
      <c r="F428" s="14"/>
      <c r="G428" s="10"/>
      <c r="H428" s="10"/>
      <c r="I428" s="155">
        <f t="shared" si="74"/>
        <v>0</v>
      </c>
      <c r="J428" s="12" t="str" cm="1">
        <f t="array" ref="J428">IFERROR((_xlfn.IFS(E428-I428&lt;=0,0,E428-I428&lt;=0,0,E428-I428&gt;=2,2,E428-I428&lt;2,E428-I428)),"")</f>
        <v/>
      </c>
      <c r="K428" s="12" cm="1">
        <f t="array" ref="K428">_xlfn.IFS(I428=0,0,I428&gt;=0,I428+J428)</f>
        <v>0</v>
      </c>
      <c r="L428" s="12" t="str">
        <f t="shared" si="85"/>
        <v/>
      </c>
      <c r="M428" s="12" cm="1">
        <f t="array" ref="M428">_xlfn.IFS(K428=0,0,K428&gt;=0,K428+L428)</f>
        <v>0</v>
      </c>
      <c r="N428" s="157" t="str">
        <f t="shared" si="75"/>
        <v/>
      </c>
      <c r="O428" s="157" t="str">
        <f t="shared" si="86"/>
        <v/>
      </c>
      <c r="P428" s="10"/>
      <c r="Q428" s="17" t="str">
        <f t="shared" si="84"/>
        <v/>
      </c>
      <c r="R428" s="12">
        <f t="shared" si="76"/>
        <v>0</v>
      </c>
      <c r="S428" s="193" t="str">
        <f t="shared" si="77"/>
        <v/>
      </c>
      <c r="U428" s="183"/>
      <c r="V428" s="183"/>
      <c r="X428" s="200"/>
      <c r="Y428" s="210"/>
      <c r="Z428" s="181" t="str">
        <f t="shared" si="78"/>
        <v/>
      </c>
      <c r="AA428" s="155" t="str">
        <f t="shared" si="79"/>
        <v/>
      </c>
      <c r="AB428" s="14"/>
      <c r="AC428" s="14"/>
      <c r="AD428" s="187"/>
      <c r="AE428" s="188"/>
      <c r="AF428" s="199" t="str">
        <f t="shared" si="80"/>
        <v/>
      </c>
      <c r="AG428" s="218" t="str">
        <f t="shared" si="81"/>
        <v/>
      </c>
      <c r="AH428" s="217"/>
    </row>
    <row r="429" spans="1:34" hidden="1" outlineLevel="1" x14ac:dyDescent="0.3">
      <c r="A429" s="19"/>
      <c r="B429" s="9"/>
      <c r="C429" s="9"/>
      <c r="D429" s="190" t="str">
        <f>IF(ISERROR(VLOOKUP(C429,KPIs!$F$91:$G$94,2,FALSE)),"",(VLOOKUP(C429,KPIs!$F$91:$G$94,2,FALSE)))</f>
        <v/>
      </c>
      <c r="E429" s="191" t="str">
        <f>IF(ISERROR(VLOOKUP(C429,KPIs!$H$91:$I$94,2,FALSE)),"",(VLOOKUP(C429,KPIs!$H$91:$I$94,2,FALSE)))</f>
        <v/>
      </c>
      <c r="F429" s="14"/>
      <c r="G429" s="10"/>
      <c r="H429" s="10"/>
      <c r="I429" s="155">
        <f t="shared" si="74"/>
        <v>0</v>
      </c>
      <c r="J429" s="12" t="str" cm="1">
        <f t="array" ref="J429">IFERROR((_xlfn.IFS(E429-I429&lt;=0,0,E429-I429&lt;=0,0,E429-I429&gt;=2,2,E429-I429&lt;2,E429-I429)),"")</f>
        <v/>
      </c>
      <c r="K429" s="12" cm="1">
        <f t="array" ref="K429">_xlfn.IFS(I429=0,0,I429&gt;=0,I429+J429)</f>
        <v>0</v>
      </c>
      <c r="L429" s="12" t="str">
        <f t="shared" si="85"/>
        <v/>
      </c>
      <c r="M429" s="12" cm="1">
        <f t="array" ref="M429">_xlfn.IFS(K429=0,0,K429&gt;=0,K429+L429)</f>
        <v>0</v>
      </c>
      <c r="N429" s="157" t="str">
        <f t="shared" si="75"/>
        <v/>
      </c>
      <c r="O429" s="157" t="str">
        <f t="shared" si="86"/>
        <v/>
      </c>
      <c r="P429" s="10"/>
      <c r="Q429" s="17" t="str">
        <f t="shared" si="84"/>
        <v/>
      </c>
      <c r="R429" s="12">
        <f t="shared" si="76"/>
        <v>0</v>
      </c>
      <c r="S429" s="193" t="str">
        <f t="shared" si="77"/>
        <v/>
      </c>
      <c r="U429" s="183"/>
      <c r="V429" s="183"/>
      <c r="X429" s="200"/>
      <c r="Y429" s="210"/>
      <c r="Z429" s="181" t="str">
        <f t="shared" si="78"/>
        <v/>
      </c>
      <c r="AA429" s="155" t="str">
        <f t="shared" si="79"/>
        <v/>
      </c>
      <c r="AB429" s="14"/>
      <c r="AC429" s="14"/>
      <c r="AD429" s="187"/>
      <c r="AE429" s="189"/>
      <c r="AF429" s="199" t="str">
        <f t="shared" si="80"/>
        <v/>
      </c>
      <c r="AG429" s="218" t="str">
        <f t="shared" si="81"/>
        <v/>
      </c>
      <c r="AH429" s="217"/>
    </row>
    <row r="430" spans="1:34" hidden="1" outlineLevel="1" x14ac:dyDescent="0.3">
      <c r="A430" s="19"/>
      <c r="B430" s="9"/>
      <c r="C430" s="9"/>
      <c r="D430" s="190" t="str">
        <f>IF(ISERROR(VLOOKUP(C430,KPIs!$F$91:$G$94,2,FALSE)),"",(VLOOKUP(C430,KPIs!$F$91:$G$94,2,FALSE)))</f>
        <v/>
      </c>
      <c r="E430" s="191" t="str">
        <f>IF(ISERROR(VLOOKUP(C430,KPIs!$H$91:$I$94,2,FALSE)),"",(VLOOKUP(C430,KPIs!$H$91:$I$94,2,FALSE)))</f>
        <v/>
      </c>
      <c r="F430" s="14"/>
      <c r="G430" s="10"/>
      <c r="H430" s="10"/>
      <c r="I430" s="155">
        <f t="shared" si="74"/>
        <v>0</v>
      </c>
      <c r="J430" s="12" t="str" cm="1">
        <f t="array" ref="J430">IFERROR((_xlfn.IFS(E430-I430&lt;=0,0,E430-I430&lt;=0,0,E430-I430&gt;=2,2,E430-I430&lt;2,E430-I430)),"")</f>
        <v/>
      </c>
      <c r="K430" s="12" cm="1">
        <f t="array" ref="K430">_xlfn.IFS(I430=0,0,I430&gt;=0,I430+J430)</f>
        <v>0</v>
      </c>
      <c r="L430" s="12" t="str">
        <f t="shared" si="85"/>
        <v/>
      </c>
      <c r="M430" s="12" cm="1">
        <f t="array" ref="M430">_xlfn.IFS(K430=0,0,K430&gt;=0,K430+L430)</f>
        <v>0</v>
      </c>
      <c r="N430" s="157" t="str">
        <f t="shared" si="75"/>
        <v/>
      </c>
      <c r="O430" s="157" t="str">
        <f t="shared" si="86"/>
        <v/>
      </c>
      <c r="P430" s="10"/>
      <c r="Q430" s="17" t="str">
        <f t="shared" si="84"/>
        <v/>
      </c>
      <c r="R430" s="12">
        <f t="shared" si="76"/>
        <v>0</v>
      </c>
      <c r="S430" s="193" t="str">
        <f t="shared" si="77"/>
        <v/>
      </c>
      <c r="U430" s="183"/>
      <c r="V430" s="183"/>
      <c r="X430" s="200"/>
      <c r="Y430" s="210"/>
      <c r="Z430" s="181" t="str">
        <f t="shared" si="78"/>
        <v/>
      </c>
      <c r="AA430" s="155" t="str">
        <f t="shared" si="79"/>
        <v/>
      </c>
      <c r="AB430" s="14"/>
      <c r="AC430" s="14"/>
      <c r="AD430" s="187"/>
      <c r="AE430" s="188"/>
      <c r="AF430" s="199" t="str">
        <f t="shared" si="80"/>
        <v/>
      </c>
      <c r="AG430" s="218" t="str">
        <f t="shared" si="81"/>
        <v/>
      </c>
      <c r="AH430" s="217"/>
    </row>
    <row r="431" spans="1:34" hidden="1" outlineLevel="1" x14ac:dyDescent="0.3">
      <c r="A431" s="19"/>
      <c r="B431" s="9"/>
      <c r="C431" s="9"/>
      <c r="D431" s="190" t="str">
        <f>IF(ISERROR(VLOOKUP(C431,KPIs!$F$91:$G$94,2,FALSE)),"",(VLOOKUP(C431,KPIs!$F$91:$G$94,2,FALSE)))</f>
        <v/>
      </c>
      <c r="E431" s="191" t="str">
        <f>IF(ISERROR(VLOOKUP(C431,KPIs!$H$91:$I$94,2,FALSE)),"",(VLOOKUP(C431,KPIs!$H$91:$I$94,2,FALSE)))</f>
        <v/>
      </c>
      <c r="F431" s="14"/>
      <c r="G431" s="10"/>
      <c r="H431" s="10"/>
      <c r="I431" s="155">
        <f t="shared" si="74"/>
        <v>0</v>
      </c>
      <c r="J431" s="12" t="str" cm="1">
        <f t="array" ref="J431">IFERROR((_xlfn.IFS(E431-I431&lt;=0,0,E431-I431&lt;=0,0,E431-I431&gt;=2,2,E431-I431&lt;2,E431-I431)),"")</f>
        <v/>
      </c>
      <c r="K431" s="12" cm="1">
        <f t="array" ref="K431">_xlfn.IFS(I431=0,0,I431&gt;=0,I431+J431)</f>
        <v>0</v>
      </c>
      <c r="L431" s="12" t="str">
        <f t="shared" si="85"/>
        <v/>
      </c>
      <c r="M431" s="12" cm="1">
        <f t="array" ref="M431">_xlfn.IFS(K431=0,0,K431&gt;=0,K431+L431)</f>
        <v>0</v>
      </c>
      <c r="N431" s="157" t="str">
        <f t="shared" si="75"/>
        <v/>
      </c>
      <c r="O431" s="157" t="str">
        <f t="shared" si="86"/>
        <v/>
      </c>
      <c r="P431" s="10"/>
      <c r="Q431" s="17" t="str">
        <f t="shared" si="84"/>
        <v/>
      </c>
      <c r="R431" s="12">
        <f t="shared" si="76"/>
        <v>0</v>
      </c>
      <c r="S431" s="193" t="str">
        <f t="shared" si="77"/>
        <v/>
      </c>
      <c r="U431" s="183"/>
      <c r="V431" s="183"/>
      <c r="X431" s="200"/>
      <c r="Y431" s="210"/>
      <c r="Z431" s="181" t="str">
        <f t="shared" si="78"/>
        <v/>
      </c>
      <c r="AA431" s="155" t="str">
        <f t="shared" si="79"/>
        <v/>
      </c>
      <c r="AB431" s="14"/>
      <c r="AC431" s="14"/>
      <c r="AD431" s="187"/>
      <c r="AE431" s="189"/>
      <c r="AF431" s="199" t="str">
        <f t="shared" si="80"/>
        <v/>
      </c>
      <c r="AG431" s="218" t="str">
        <f t="shared" si="81"/>
        <v/>
      </c>
      <c r="AH431" s="217"/>
    </row>
    <row r="432" spans="1:34" hidden="1" outlineLevel="1" x14ac:dyDescent="0.3">
      <c r="A432" s="19"/>
      <c r="B432" s="9"/>
      <c r="C432" s="9"/>
      <c r="D432" s="190" t="str">
        <f>IF(ISERROR(VLOOKUP(C432,KPIs!$F$91:$G$94,2,FALSE)),"",(VLOOKUP(C432,KPIs!$F$91:$G$94,2,FALSE)))</f>
        <v/>
      </c>
      <c r="E432" s="191" t="str">
        <f>IF(ISERROR(VLOOKUP(C432,KPIs!$H$91:$I$94,2,FALSE)),"",(VLOOKUP(C432,KPIs!$H$91:$I$94,2,FALSE)))</f>
        <v/>
      </c>
      <c r="F432" s="14"/>
      <c r="G432" s="10"/>
      <c r="H432" s="10"/>
      <c r="I432" s="155">
        <f t="shared" si="74"/>
        <v>0</v>
      </c>
      <c r="J432" s="12" t="str" cm="1">
        <f t="array" ref="J432">IFERROR((_xlfn.IFS(E432-I432&lt;=0,0,E432-I432&lt;=0,0,E432-I432&gt;=2,2,E432-I432&lt;2,E432-I432)),"")</f>
        <v/>
      </c>
      <c r="K432" s="12" cm="1">
        <f t="array" ref="K432">_xlfn.IFS(I432=0,0,I432&gt;=0,I432+J432)</f>
        <v>0</v>
      </c>
      <c r="L432" s="12" t="str">
        <f t="shared" si="85"/>
        <v/>
      </c>
      <c r="M432" s="12" cm="1">
        <f t="array" ref="M432">_xlfn.IFS(K432=0,0,K432&gt;=0,K432+L432)</f>
        <v>0</v>
      </c>
      <c r="N432" s="157" t="str">
        <f t="shared" si="75"/>
        <v/>
      </c>
      <c r="O432" s="157" t="str">
        <f t="shared" si="86"/>
        <v/>
      </c>
      <c r="P432" s="10"/>
      <c r="Q432" s="17" t="str">
        <f t="shared" si="84"/>
        <v/>
      </c>
      <c r="R432" s="12">
        <f t="shared" si="76"/>
        <v>0</v>
      </c>
      <c r="S432" s="193" t="str">
        <f t="shared" si="77"/>
        <v/>
      </c>
      <c r="U432" s="183"/>
      <c r="V432" s="183"/>
      <c r="X432" s="200"/>
      <c r="Y432" s="210"/>
      <c r="Z432" s="181" t="str">
        <f t="shared" si="78"/>
        <v/>
      </c>
      <c r="AA432" s="155" t="str">
        <f t="shared" si="79"/>
        <v/>
      </c>
      <c r="AB432" s="14"/>
      <c r="AC432" s="14"/>
      <c r="AD432" s="187"/>
      <c r="AE432" s="188"/>
      <c r="AF432" s="199" t="str">
        <f t="shared" si="80"/>
        <v/>
      </c>
      <c r="AG432" s="218" t="str">
        <f t="shared" si="81"/>
        <v/>
      </c>
      <c r="AH432" s="217"/>
    </row>
    <row r="433" spans="1:34" hidden="1" outlineLevel="1" x14ac:dyDescent="0.3">
      <c r="A433" s="19"/>
      <c r="B433" s="9"/>
      <c r="C433" s="9"/>
      <c r="D433" s="190" t="str">
        <f>IF(ISERROR(VLOOKUP(C433,KPIs!$F$91:$G$94,2,FALSE)),"",(VLOOKUP(C433,KPIs!$F$91:$G$94,2,FALSE)))</f>
        <v/>
      </c>
      <c r="E433" s="191" t="str">
        <f>IF(ISERROR(VLOOKUP(C433,KPIs!$H$91:$I$94,2,FALSE)),"",(VLOOKUP(C433,KPIs!$H$91:$I$94,2,FALSE)))</f>
        <v/>
      </c>
      <c r="F433" s="14"/>
      <c r="G433" s="10"/>
      <c r="H433" s="10"/>
      <c r="I433" s="155">
        <f t="shared" si="74"/>
        <v>0</v>
      </c>
      <c r="J433" s="12" t="str" cm="1">
        <f t="array" ref="J433">IFERROR((_xlfn.IFS(E433-I433&lt;=0,0,E433-I433&lt;=0,0,E433-I433&gt;=2,2,E433-I433&lt;2,E433-I433)),"")</f>
        <v/>
      </c>
      <c r="K433" s="12" cm="1">
        <f t="array" ref="K433">_xlfn.IFS(I433=0,0,I433&gt;=0,I433+J433)</f>
        <v>0</v>
      </c>
      <c r="L433" s="12" t="str">
        <f t="shared" si="85"/>
        <v/>
      </c>
      <c r="M433" s="12" cm="1">
        <f t="array" ref="M433">_xlfn.IFS(K433=0,0,K433&gt;=0,K433+L433)</f>
        <v>0</v>
      </c>
      <c r="N433" s="157" t="str">
        <f t="shared" si="75"/>
        <v/>
      </c>
      <c r="O433" s="157" t="str">
        <f t="shared" si="86"/>
        <v/>
      </c>
      <c r="P433" s="10"/>
      <c r="Q433" s="17" t="str">
        <f t="shared" si="84"/>
        <v/>
      </c>
      <c r="R433" s="12">
        <f t="shared" si="76"/>
        <v>0</v>
      </c>
      <c r="S433" s="193" t="str">
        <f t="shared" si="77"/>
        <v/>
      </c>
      <c r="U433" s="183"/>
      <c r="V433" s="183"/>
      <c r="X433" s="200"/>
      <c r="Y433" s="210"/>
      <c r="Z433" s="181" t="str">
        <f t="shared" si="78"/>
        <v/>
      </c>
      <c r="AA433" s="155" t="str">
        <f t="shared" si="79"/>
        <v/>
      </c>
      <c r="AB433" s="14"/>
      <c r="AC433" s="14"/>
      <c r="AD433" s="187"/>
      <c r="AE433" s="189"/>
      <c r="AF433" s="199" t="str">
        <f t="shared" si="80"/>
        <v/>
      </c>
      <c r="AG433" s="218" t="str">
        <f t="shared" si="81"/>
        <v/>
      </c>
      <c r="AH433" s="217"/>
    </row>
    <row r="434" spans="1:34" hidden="1" outlineLevel="1" x14ac:dyDescent="0.3">
      <c r="A434" s="19"/>
      <c r="B434" s="9"/>
      <c r="C434" s="9"/>
      <c r="D434" s="190" t="str">
        <f>IF(ISERROR(VLOOKUP(C434,KPIs!$F$91:$G$94,2,FALSE)),"",(VLOOKUP(C434,KPIs!$F$91:$G$94,2,FALSE)))</f>
        <v/>
      </c>
      <c r="E434" s="191" t="str">
        <f>IF(ISERROR(VLOOKUP(C434,KPIs!$H$91:$I$94,2,FALSE)),"",(VLOOKUP(C434,KPIs!$H$91:$I$94,2,FALSE)))</f>
        <v/>
      </c>
      <c r="F434" s="14"/>
      <c r="G434" s="10"/>
      <c r="H434" s="10"/>
      <c r="I434" s="155">
        <f t="shared" si="74"/>
        <v>0</v>
      </c>
      <c r="J434" s="12" t="str" cm="1">
        <f t="array" ref="J434">IFERROR((_xlfn.IFS(E434-I434&lt;=0,0,E434-I434&lt;=0,0,E434-I434&gt;=2,2,E434-I434&lt;2,E434-I434)),"")</f>
        <v/>
      </c>
      <c r="K434" s="12" cm="1">
        <f t="array" ref="K434">_xlfn.IFS(I434=0,0,I434&gt;=0,I434+J434)</f>
        <v>0</v>
      </c>
      <c r="L434" s="12" t="str">
        <f t="shared" si="85"/>
        <v/>
      </c>
      <c r="M434" s="12" cm="1">
        <f t="array" ref="M434">_xlfn.IFS(K434=0,0,K434&gt;=0,K434+L434)</f>
        <v>0</v>
      </c>
      <c r="N434" s="157" t="str">
        <f t="shared" si="75"/>
        <v/>
      </c>
      <c r="O434" s="157" t="str">
        <f t="shared" si="86"/>
        <v/>
      </c>
      <c r="P434" s="10"/>
      <c r="Q434" s="17" t="str">
        <f t="shared" si="84"/>
        <v/>
      </c>
      <c r="R434" s="12">
        <f t="shared" si="76"/>
        <v>0</v>
      </c>
      <c r="S434" s="193" t="str">
        <f t="shared" si="77"/>
        <v/>
      </c>
      <c r="U434" s="183"/>
      <c r="V434" s="183"/>
      <c r="X434" s="200"/>
      <c r="Y434" s="210"/>
      <c r="Z434" s="181" t="str">
        <f t="shared" si="78"/>
        <v/>
      </c>
      <c r="AA434" s="155" t="str">
        <f t="shared" si="79"/>
        <v/>
      </c>
      <c r="AB434" s="14"/>
      <c r="AC434" s="14"/>
      <c r="AD434" s="187"/>
      <c r="AE434" s="188"/>
      <c r="AF434" s="199" t="str">
        <f t="shared" si="80"/>
        <v/>
      </c>
      <c r="AG434" s="218" t="str">
        <f t="shared" si="81"/>
        <v/>
      </c>
      <c r="AH434" s="217"/>
    </row>
    <row r="435" spans="1:34" hidden="1" outlineLevel="1" x14ac:dyDescent="0.3">
      <c r="A435" s="19"/>
      <c r="B435" s="9"/>
      <c r="C435" s="9"/>
      <c r="D435" s="190" t="str">
        <f>IF(ISERROR(VLOOKUP(C435,KPIs!$F$91:$G$94,2,FALSE)),"",(VLOOKUP(C435,KPIs!$F$91:$G$94,2,FALSE)))</f>
        <v/>
      </c>
      <c r="E435" s="191" t="str">
        <f>IF(ISERROR(VLOOKUP(C435,KPIs!$H$91:$I$94,2,FALSE)),"",(VLOOKUP(C435,KPIs!$H$91:$I$94,2,FALSE)))</f>
        <v/>
      </c>
      <c r="F435" s="14"/>
      <c r="G435" s="10"/>
      <c r="H435" s="10"/>
      <c r="I435" s="155">
        <f t="shared" si="74"/>
        <v>0</v>
      </c>
      <c r="J435" s="12" t="str" cm="1">
        <f t="array" ref="J435">IFERROR((_xlfn.IFS(E435-I435&lt;=0,0,E435-I435&lt;=0,0,E435-I435&gt;=2,2,E435-I435&lt;2,E435-I435)),"")</f>
        <v/>
      </c>
      <c r="K435" s="12" cm="1">
        <f t="array" ref="K435">_xlfn.IFS(I435=0,0,I435&gt;=0,I435+J435)</f>
        <v>0</v>
      </c>
      <c r="L435" s="12" t="str">
        <f t="shared" si="85"/>
        <v/>
      </c>
      <c r="M435" s="12" cm="1">
        <f t="array" ref="M435">_xlfn.IFS(K435=0,0,K435&gt;=0,K435+L435)</f>
        <v>0</v>
      </c>
      <c r="N435" s="157" t="str">
        <f t="shared" si="75"/>
        <v/>
      </c>
      <c r="O435" s="157" t="str">
        <f t="shared" si="86"/>
        <v/>
      </c>
      <c r="P435" s="10"/>
      <c r="Q435" s="17" t="str">
        <f t="shared" si="84"/>
        <v/>
      </c>
      <c r="R435" s="12">
        <f t="shared" si="76"/>
        <v>0</v>
      </c>
      <c r="S435" s="193" t="str">
        <f t="shared" si="77"/>
        <v/>
      </c>
      <c r="U435" s="183"/>
      <c r="V435" s="183"/>
      <c r="X435" s="200"/>
      <c r="Y435" s="210"/>
      <c r="Z435" s="181" t="str">
        <f t="shared" si="78"/>
        <v/>
      </c>
      <c r="AA435" s="155" t="str">
        <f t="shared" si="79"/>
        <v/>
      </c>
      <c r="AB435" s="14"/>
      <c r="AC435" s="14"/>
      <c r="AD435" s="187"/>
      <c r="AE435" s="189"/>
      <c r="AF435" s="199" t="str">
        <f t="shared" si="80"/>
        <v/>
      </c>
      <c r="AG435" s="218" t="str">
        <f t="shared" si="81"/>
        <v/>
      </c>
      <c r="AH435" s="217"/>
    </row>
    <row r="436" spans="1:34" hidden="1" outlineLevel="1" x14ac:dyDescent="0.3">
      <c r="A436" s="19"/>
      <c r="B436" s="9"/>
      <c r="C436" s="9"/>
      <c r="D436" s="190" t="str">
        <f>IF(ISERROR(VLOOKUP(C436,KPIs!$F$91:$G$94,2,FALSE)),"",(VLOOKUP(C436,KPIs!$F$91:$G$94,2,FALSE)))</f>
        <v/>
      </c>
      <c r="E436" s="191" t="str">
        <f>IF(ISERROR(VLOOKUP(C436,KPIs!$H$91:$I$94,2,FALSE)),"",(VLOOKUP(C436,KPIs!$H$91:$I$94,2,FALSE)))</f>
        <v/>
      </c>
      <c r="F436" s="14"/>
      <c r="G436" s="10"/>
      <c r="H436" s="10"/>
      <c r="I436" s="155">
        <f t="shared" si="74"/>
        <v>0</v>
      </c>
      <c r="J436" s="12" t="str" cm="1">
        <f t="array" ref="J436">IFERROR((_xlfn.IFS(E436-I436&lt;=0,0,E436-I436&lt;=0,0,E436-I436&gt;=2,2,E436-I436&lt;2,E436-I436)),"")</f>
        <v/>
      </c>
      <c r="K436" s="12" cm="1">
        <f t="array" ref="K436">_xlfn.IFS(I436=0,0,I436&gt;=0,I436+J436)</f>
        <v>0</v>
      </c>
      <c r="L436" s="12" t="str">
        <f t="shared" si="85"/>
        <v/>
      </c>
      <c r="M436" s="12" cm="1">
        <f t="array" ref="M436">_xlfn.IFS(K436=0,0,K436&gt;=0,K436+L436)</f>
        <v>0</v>
      </c>
      <c r="N436" s="157" t="str">
        <f t="shared" si="75"/>
        <v/>
      </c>
      <c r="O436" s="157" t="str">
        <f t="shared" si="86"/>
        <v/>
      </c>
      <c r="P436" s="10"/>
      <c r="Q436" s="17" t="str">
        <f t="shared" si="84"/>
        <v/>
      </c>
      <c r="R436" s="12">
        <f t="shared" si="76"/>
        <v>0</v>
      </c>
      <c r="S436" s="193" t="str">
        <f t="shared" si="77"/>
        <v/>
      </c>
      <c r="U436" s="183"/>
      <c r="V436" s="183"/>
      <c r="X436" s="200"/>
      <c r="Y436" s="210"/>
      <c r="Z436" s="181" t="str">
        <f t="shared" si="78"/>
        <v/>
      </c>
      <c r="AA436" s="155" t="str">
        <f t="shared" si="79"/>
        <v/>
      </c>
      <c r="AB436" s="14"/>
      <c r="AC436" s="14"/>
      <c r="AD436" s="187"/>
      <c r="AE436" s="188"/>
      <c r="AF436" s="199" t="str">
        <f t="shared" si="80"/>
        <v/>
      </c>
      <c r="AG436" s="218" t="str">
        <f t="shared" si="81"/>
        <v/>
      </c>
      <c r="AH436" s="217"/>
    </row>
    <row r="437" spans="1:34" hidden="1" outlineLevel="1" x14ac:dyDescent="0.3">
      <c r="A437" s="19"/>
      <c r="B437" s="9"/>
      <c r="C437" s="9"/>
      <c r="D437" s="190" t="str">
        <f>IF(ISERROR(VLOOKUP(C437,KPIs!$F$91:$G$94,2,FALSE)),"",(VLOOKUP(C437,KPIs!$F$91:$G$94,2,FALSE)))</f>
        <v/>
      </c>
      <c r="E437" s="191" t="str">
        <f>IF(ISERROR(VLOOKUP(C437,KPIs!$H$91:$I$94,2,FALSE)),"",(VLOOKUP(C437,KPIs!$H$91:$I$94,2,FALSE)))</f>
        <v/>
      </c>
      <c r="F437" s="14"/>
      <c r="G437" s="10"/>
      <c r="H437" s="10"/>
      <c r="I437" s="155">
        <f t="shared" si="74"/>
        <v>0</v>
      </c>
      <c r="J437" s="12" t="str" cm="1">
        <f t="array" ref="J437">IFERROR((_xlfn.IFS(E437-I437&lt;=0,0,E437-I437&lt;=0,0,E437-I437&gt;=2,2,E437-I437&lt;2,E437-I437)),"")</f>
        <v/>
      </c>
      <c r="K437" s="12" cm="1">
        <f t="array" ref="K437">_xlfn.IFS(I437=0,0,I437&gt;=0,I437+J437)</f>
        <v>0</v>
      </c>
      <c r="L437" s="12" t="str">
        <f t="shared" si="85"/>
        <v/>
      </c>
      <c r="M437" s="12" cm="1">
        <f t="array" ref="M437">_xlfn.IFS(K437=0,0,K437&gt;=0,K437+L437)</f>
        <v>0</v>
      </c>
      <c r="N437" s="157" t="str">
        <f t="shared" si="75"/>
        <v/>
      </c>
      <c r="O437" s="157" t="str">
        <f t="shared" si="86"/>
        <v/>
      </c>
      <c r="P437" s="10"/>
      <c r="Q437" s="17" t="str">
        <f t="shared" si="84"/>
        <v/>
      </c>
      <c r="R437" s="12">
        <f t="shared" si="76"/>
        <v>0</v>
      </c>
      <c r="S437" s="193" t="str">
        <f t="shared" si="77"/>
        <v/>
      </c>
      <c r="U437" s="183"/>
      <c r="V437" s="183"/>
      <c r="X437" s="200"/>
      <c r="Y437" s="210"/>
      <c r="Z437" s="181" t="str">
        <f t="shared" si="78"/>
        <v/>
      </c>
      <c r="AA437" s="155" t="str">
        <f t="shared" si="79"/>
        <v/>
      </c>
      <c r="AB437" s="14"/>
      <c r="AC437" s="14"/>
      <c r="AD437" s="187"/>
      <c r="AE437" s="189"/>
      <c r="AF437" s="199" t="str">
        <f t="shared" si="80"/>
        <v/>
      </c>
      <c r="AG437" s="218" t="str">
        <f t="shared" si="81"/>
        <v/>
      </c>
      <c r="AH437" s="217"/>
    </row>
    <row r="438" spans="1:34" hidden="1" outlineLevel="1" x14ac:dyDescent="0.3">
      <c r="A438" s="19"/>
      <c r="B438" s="9"/>
      <c r="C438" s="9"/>
      <c r="D438" s="190" t="str">
        <f>IF(ISERROR(VLOOKUP(C438,KPIs!$F$91:$G$94,2,FALSE)),"",(VLOOKUP(C438,KPIs!$F$91:$G$94,2,FALSE)))</f>
        <v/>
      </c>
      <c r="E438" s="191" t="str">
        <f>IF(ISERROR(VLOOKUP(C438,KPIs!$H$91:$I$94,2,FALSE)),"",(VLOOKUP(C438,KPIs!$H$91:$I$94,2,FALSE)))</f>
        <v/>
      </c>
      <c r="F438" s="14"/>
      <c r="G438" s="10"/>
      <c r="H438" s="10"/>
      <c r="I438" s="155">
        <f t="shared" si="74"/>
        <v>0</v>
      </c>
      <c r="J438" s="12" t="str" cm="1">
        <f t="array" ref="J438">IFERROR((_xlfn.IFS(E438-I438&lt;=0,0,E438-I438&lt;=0,0,E438-I438&gt;=2,2,E438-I438&lt;2,E438-I438)),"")</f>
        <v/>
      </c>
      <c r="K438" s="12" cm="1">
        <f t="array" ref="K438">_xlfn.IFS(I438=0,0,I438&gt;=0,I438+J438)</f>
        <v>0</v>
      </c>
      <c r="L438" s="12" t="str">
        <f t="shared" si="85"/>
        <v/>
      </c>
      <c r="M438" s="12" cm="1">
        <f t="array" ref="M438">_xlfn.IFS(K438=0,0,K438&gt;=0,K438+L438)</f>
        <v>0</v>
      </c>
      <c r="N438" s="157" t="str">
        <f t="shared" si="75"/>
        <v/>
      </c>
      <c r="O438" s="157" t="str">
        <f t="shared" si="86"/>
        <v/>
      </c>
      <c r="P438" s="10"/>
      <c r="Q438" s="17" t="str">
        <f t="shared" si="84"/>
        <v/>
      </c>
      <c r="R438" s="12">
        <f t="shared" si="76"/>
        <v>0</v>
      </c>
      <c r="S438" s="193" t="str">
        <f t="shared" si="77"/>
        <v/>
      </c>
      <c r="U438" s="183"/>
      <c r="V438" s="183"/>
      <c r="X438" s="200"/>
      <c r="Y438" s="210"/>
      <c r="Z438" s="181" t="str">
        <f t="shared" si="78"/>
        <v/>
      </c>
      <c r="AA438" s="155" t="str">
        <f t="shared" si="79"/>
        <v/>
      </c>
      <c r="AB438" s="14"/>
      <c r="AC438" s="14"/>
      <c r="AD438" s="187"/>
      <c r="AE438" s="188"/>
      <c r="AF438" s="199" t="str">
        <f t="shared" si="80"/>
        <v/>
      </c>
      <c r="AG438" s="218" t="str">
        <f t="shared" si="81"/>
        <v/>
      </c>
      <c r="AH438" s="217"/>
    </row>
    <row r="439" spans="1:34" hidden="1" outlineLevel="1" x14ac:dyDescent="0.3">
      <c r="A439" s="19"/>
      <c r="B439" s="9"/>
      <c r="C439" s="9"/>
      <c r="D439" s="153" t="str">
        <f>IF(ISERROR(VLOOKUP(C439,KPIs!$F$91:$G$94,2,FALSE)),"",(VLOOKUP(C439,KPIs!$F$91:$G$94,2,FALSE)))</f>
        <v/>
      </c>
      <c r="E439" s="153" t="str">
        <f>IF(ISERROR(VLOOKUP(C439,KPIs!$H$91:$I$94,2,FALSE)),"",(VLOOKUP(C439,KPIs!$H$91:$I$94,2,FALSE)))</f>
        <v/>
      </c>
      <c r="F439" s="14"/>
      <c r="G439" s="10"/>
      <c r="H439" s="10"/>
      <c r="I439" s="155">
        <f t="shared" si="74"/>
        <v>0</v>
      </c>
      <c r="J439" s="12" t="str" cm="1">
        <f t="array" ref="J439">IFERROR((_xlfn.IFS(E439-I439&lt;=0,0,E439-I439&lt;=0,0,E439-I439&gt;=2,2,E439-I439&lt;2,E439-I439)),"")</f>
        <v/>
      </c>
      <c r="K439" s="12" cm="1">
        <f t="array" ref="K439">_xlfn.IFS(I439=0,0,I439&gt;=0,I439+J439)</f>
        <v>0</v>
      </c>
      <c r="L439" s="12" t="str">
        <f t="shared" si="85"/>
        <v/>
      </c>
      <c r="M439" s="12" cm="1">
        <f t="array" ref="M439">_xlfn.IFS(K439=0,0,K439&gt;=0,K439+L439)</f>
        <v>0</v>
      </c>
      <c r="N439" s="157" t="str">
        <f t="shared" si="75"/>
        <v/>
      </c>
      <c r="O439" s="157" t="str">
        <f t="shared" si="86"/>
        <v/>
      </c>
      <c r="P439" s="10"/>
      <c r="Q439" s="17" t="str">
        <f t="shared" si="72"/>
        <v/>
      </c>
      <c r="R439" s="12">
        <f t="shared" si="76"/>
        <v>0</v>
      </c>
      <c r="S439" s="193" t="str">
        <f t="shared" si="77"/>
        <v/>
      </c>
      <c r="U439" s="183" t="str">
        <f>IFERROR(Table1[[#This Row],[2024 Total Wage Increase + Wage Floor ]]+Z439,"")</f>
        <v/>
      </c>
      <c r="V439" s="183">
        <f>IFERROR(Table1[[#This Row],[Mandatory Benefits]]+AC439,"")</f>
        <v>0</v>
      </c>
      <c r="X439" s="200"/>
      <c r="Y439" s="210"/>
      <c r="Z439" s="181" t="str">
        <f t="shared" si="78"/>
        <v/>
      </c>
      <c r="AA439" s="155" t="str">
        <f t="shared" si="79"/>
        <v/>
      </c>
      <c r="AB439" s="14"/>
      <c r="AC439" s="14"/>
      <c r="AD439" s="187" t="str">
        <f t="shared" si="82"/>
        <v/>
      </c>
      <c r="AE439" s="189" t="str">
        <f t="shared" si="83"/>
        <v/>
      </c>
      <c r="AF439" s="199" t="str">
        <f t="shared" si="80"/>
        <v/>
      </c>
      <c r="AG439" s="218" t="str">
        <f t="shared" si="81"/>
        <v/>
      </c>
      <c r="AH439" s="217"/>
    </row>
    <row r="440" spans="1:34" hidden="1" outlineLevel="1" x14ac:dyDescent="0.3">
      <c r="A440" s="19"/>
      <c r="B440" s="9"/>
      <c r="C440" s="9"/>
      <c r="D440" s="190" t="str">
        <f>IF(ISERROR(VLOOKUP(C440,KPIs!$F$91:$G$94,2,FALSE)),"",(VLOOKUP(C440,KPIs!$F$91:$G$94,2,FALSE)))</f>
        <v/>
      </c>
      <c r="E440" s="191" t="str">
        <f>IF(ISERROR(VLOOKUP(C440,KPIs!$H$91:$I$94,2,FALSE)),"",(VLOOKUP(C440,KPIs!$H$91:$I$94,2,FALSE)))</f>
        <v/>
      </c>
      <c r="F440" s="14"/>
      <c r="G440" s="10"/>
      <c r="H440" s="10"/>
      <c r="I440" s="155">
        <f t="shared" si="74"/>
        <v>0</v>
      </c>
      <c r="J440" s="12" t="str" cm="1">
        <f t="array" ref="J440">IFERROR((_xlfn.IFS(E440-I440&lt;=0,0,E440-I440&lt;=0,0,E440-I440&gt;=2,2,E440-I440&lt;2,E440-I440)),"")</f>
        <v/>
      </c>
      <c r="K440" s="12" cm="1">
        <f t="array" ref="K440">_xlfn.IFS(I440=0,0,I440&gt;=0,I440+J440)</f>
        <v>0</v>
      </c>
      <c r="L440" s="12" t="str">
        <f t="shared" si="85"/>
        <v/>
      </c>
      <c r="M440" s="12" cm="1">
        <f t="array" ref="M440">_xlfn.IFS(K440=0,0,K440&gt;=0,K440+L440)</f>
        <v>0</v>
      </c>
      <c r="N440" s="157" t="str">
        <f t="shared" si="75"/>
        <v/>
      </c>
      <c r="O440" s="157" t="str">
        <f t="shared" si="86"/>
        <v/>
      </c>
      <c r="P440" s="10"/>
      <c r="Q440" s="17" t="str">
        <f t="shared" ref="Q440:Q460" si="87">IFERROR(P440/(O440),"")</f>
        <v/>
      </c>
      <c r="R440" s="12">
        <f t="shared" si="76"/>
        <v>0</v>
      </c>
      <c r="S440" s="193" t="str">
        <f t="shared" si="77"/>
        <v/>
      </c>
      <c r="U440" s="183"/>
      <c r="V440" s="183"/>
      <c r="X440" s="200"/>
      <c r="Y440" s="210"/>
      <c r="Z440" s="181" t="str">
        <f t="shared" si="78"/>
        <v/>
      </c>
      <c r="AA440" s="155" t="str">
        <f t="shared" si="79"/>
        <v/>
      </c>
      <c r="AB440" s="14"/>
      <c r="AC440" s="14"/>
      <c r="AD440" s="187"/>
      <c r="AE440" s="188"/>
      <c r="AF440" s="199" t="str">
        <f t="shared" si="80"/>
        <v/>
      </c>
      <c r="AG440" s="218" t="str">
        <f t="shared" si="81"/>
        <v/>
      </c>
      <c r="AH440" s="217"/>
    </row>
    <row r="441" spans="1:34" hidden="1" outlineLevel="1" x14ac:dyDescent="0.3">
      <c r="A441" s="19"/>
      <c r="B441" s="9"/>
      <c r="C441" s="9"/>
      <c r="D441" s="190" t="str">
        <f>IF(ISERROR(VLOOKUP(C441,KPIs!$F$91:$G$94,2,FALSE)),"",(VLOOKUP(C441,KPIs!$F$91:$G$94,2,FALSE)))</f>
        <v/>
      </c>
      <c r="E441" s="191" t="str">
        <f>IF(ISERROR(VLOOKUP(C441,KPIs!$H$91:$I$94,2,FALSE)),"",(VLOOKUP(C441,KPIs!$H$91:$I$94,2,FALSE)))</f>
        <v/>
      </c>
      <c r="F441" s="14"/>
      <c r="G441" s="10"/>
      <c r="H441" s="10"/>
      <c r="I441" s="155">
        <f t="shared" si="74"/>
        <v>0</v>
      </c>
      <c r="J441" s="12" t="str" cm="1">
        <f t="array" ref="J441">IFERROR((_xlfn.IFS(E441-I441&lt;=0,0,E441-I441&lt;=0,0,E441-I441&gt;=2,2,E441-I441&lt;2,E441-I441)),"")</f>
        <v/>
      </c>
      <c r="K441" s="12" cm="1">
        <f t="array" ref="K441">_xlfn.IFS(I441=0,0,I441&gt;=0,I441+J441)</f>
        <v>0</v>
      </c>
      <c r="L441" s="12" t="str">
        <f t="shared" si="85"/>
        <v/>
      </c>
      <c r="M441" s="12" cm="1">
        <f t="array" ref="M441">_xlfn.IFS(K441=0,0,K441&gt;=0,K441+L441)</f>
        <v>0</v>
      </c>
      <c r="N441" s="157" t="str">
        <f t="shared" si="75"/>
        <v/>
      </c>
      <c r="O441" s="157" t="str">
        <f t="shared" si="86"/>
        <v/>
      </c>
      <c r="P441" s="10"/>
      <c r="Q441" s="17" t="str">
        <f t="shared" si="87"/>
        <v/>
      </c>
      <c r="R441" s="12">
        <f t="shared" si="76"/>
        <v>0</v>
      </c>
      <c r="S441" s="193" t="str">
        <f t="shared" si="77"/>
        <v/>
      </c>
      <c r="U441" s="183"/>
      <c r="V441" s="183"/>
      <c r="X441" s="200"/>
      <c r="Y441" s="210"/>
      <c r="Z441" s="181" t="str">
        <f t="shared" si="78"/>
        <v/>
      </c>
      <c r="AA441" s="155" t="str">
        <f t="shared" si="79"/>
        <v/>
      </c>
      <c r="AB441" s="14"/>
      <c r="AC441" s="14"/>
      <c r="AD441" s="187"/>
      <c r="AE441" s="189"/>
      <c r="AF441" s="199" t="str">
        <f t="shared" si="80"/>
        <v/>
      </c>
      <c r="AG441" s="218" t="str">
        <f t="shared" si="81"/>
        <v/>
      </c>
      <c r="AH441" s="217"/>
    </row>
    <row r="442" spans="1:34" hidden="1" outlineLevel="1" x14ac:dyDescent="0.3">
      <c r="A442" s="19"/>
      <c r="B442" s="9"/>
      <c r="C442" s="9"/>
      <c r="D442" s="190" t="str">
        <f>IF(ISERROR(VLOOKUP(C442,KPIs!$F$91:$G$94,2,FALSE)),"",(VLOOKUP(C442,KPIs!$F$91:$G$94,2,FALSE)))</f>
        <v/>
      </c>
      <c r="E442" s="191" t="str">
        <f>IF(ISERROR(VLOOKUP(C442,KPIs!$H$91:$I$94,2,FALSE)),"",(VLOOKUP(C442,KPIs!$H$91:$I$94,2,FALSE)))</f>
        <v/>
      </c>
      <c r="F442" s="14"/>
      <c r="G442" s="10"/>
      <c r="H442" s="10"/>
      <c r="I442" s="155">
        <f t="shared" si="74"/>
        <v>0</v>
      </c>
      <c r="J442" s="12" t="str" cm="1">
        <f t="array" ref="J442">IFERROR((_xlfn.IFS(E442-I442&lt;=0,0,E442-I442&lt;=0,0,E442-I442&gt;=2,2,E442-I442&lt;2,E442-I442)),"")</f>
        <v/>
      </c>
      <c r="K442" s="12" cm="1">
        <f t="array" ref="K442">_xlfn.IFS(I442=0,0,I442&gt;=0,I442+J442)</f>
        <v>0</v>
      </c>
      <c r="L442" s="12" t="str">
        <f t="shared" si="85"/>
        <v/>
      </c>
      <c r="M442" s="12" cm="1">
        <f t="array" ref="M442">_xlfn.IFS(K442=0,0,K442&gt;=0,K442+L442)</f>
        <v>0</v>
      </c>
      <c r="N442" s="157" t="str">
        <f t="shared" si="75"/>
        <v/>
      </c>
      <c r="O442" s="157" t="str">
        <f t="shared" si="86"/>
        <v/>
      </c>
      <c r="P442" s="10"/>
      <c r="Q442" s="17" t="str">
        <f t="shared" si="87"/>
        <v/>
      </c>
      <c r="R442" s="12">
        <f t="shared" si="76"/>
        <v>0</v>
      </c>
      <c r="S442" s="193" t="str">
        <f t="shared" si="77"/>
        <v/>
      </c>
      <c r="U442" s="183"/>
      <c r="V442" s="183"/>
      <c r="X442" s="200"/>
      <c r="Y442" s="210"/>
      <c r="Z442" s="181" t="str">
        <f t="shared" si="78"/>
        <v/>
      </c>
      <c r="AA442" s="155" t="str">
        <f t="shared" si="79"/>
        <v/>
      </c>
      <c r="AB442" s="14"/>
      <c r="AC442" s="14"/>
      <c r="AD442" s="187"/>
      <c r="AE442" s="188"/>
      <c r="AF442" s="199" t="str">
        <f t="shared" si="80"/>
        <v/>
      </c>
      <c r="AG442" s="218" t="str">
        <f t="shared" si="81"/>
        <v/>
      </c>
      <c r="AH442" s="217"/>
    </row>
    <row r="443" spans="1:34" hidden="1" outlineLevel="1" x14ac:dyDescent="0.3">
      <c r="A443" s="19"/>
      <c r="B443" s="9"/>
      <c r="C443" s="9"/>
      <c r="D443" s="190" t="str">
        <f>IF(ISERROR(VLOOKUP(C443,KPIs!$F$91:$G$94,2,FALSE)),"",(VLOOKUP(C443,KPIs!$F$91:$G$94,2,FALSE)))</f>
        <v/>
      </c>
      <c r="E443" s="191" t="str">
        <f>IF(ISERROR(VLOOKUP(C443,KPIs!$H$91:$I$94,2,FALSE)),"",(VLOOKUP(C443,KPIs!$H$91:$I$94,2,FALSE)))</f>
        <v/>
      </c>
      <c r="F443" s="14"/>
      <c r="G443" s="10"/>
      <c r="H443" s="10"/>
      <c r="I443" s="155">
        <f t="shared" si="74"/>
        <v>0</v>
      </c>
      <c r="J443" s="12" t="str" cm="1">
        <f t="array" ref="J443">IFERROR((_xlfn.IFS(E443-I443&lt;=0,0,E443-I443&lt;=0,0,E443-I443&gt;=2,2,E443-I443&lt;2,E443-I443)),"")</f>
        <v/>
      </c>
      <c r="K443" s="12" cm="1">
        <f t="array" ref="K443">_xlfn.IFS(I443=0,0,I443&gt;=0,I443+J443)</f>
        <v>0</v>
      </c>
      <c r="L443" s="12" t="str">
        <f t="shared" si="85"/>
        <v/>
      </c>
      <c r="M443" s="12" cm="1">
        <f t="array" ref="M443">_xlfn.IFS(K443=0,0,K443&gt;=0,K443+L443)</f>
        <v>0</v>
      </c>
      <c r="N443" s="157" t="str">
        <f t="shared" si="75"/>
        <v/>
      </c>
      <c r="O443" s="157" t="str">
        <f t="shared" si="86"/>
        <v/>
      </c>
      <c r="P443" s="10"/>
      <c r="Q443" s="17" t="str">
        <f t="shared" si="87"/>
        <v/>
      </c>
      <c r="R443" s="12">
        <f t="shared" si="76"/>
        <v>0</v>
      </c>
      <c r="S443" s="193" t="str">
        <f t="shared" si="77"/>
        <v/>
      </c>
      <c r="U443" s="183"/>
      <c r="V443" s="183"/>
      <c r="X443" s="200"/>
      <c r="Y443" s="210"/>
      <c r="Z443" s="181" t="str">
        <f t="shared" si="78"/>
        <v/>
      </c>
      <c r="AA443" s="155" t="str">
        <f t="shared" si="79"/>
        <v/>
      </c>
      <c r="AB443" s="14"/>
      <c r="AC443" s="14"/>
      <c r="AD443" s="187"/>
      <c r="AE443" s="189"/>
      <c r="AF443" s="199" t="str">
        <f t="shared" si="80"/>
        <v/>
      </c>
      <c r="AG443" s="218" t="str">
        <f t="shared" si="81"/>
        <v/>
      </c>
      <c r="AH443" s="217"/>
    </row>
    <row r="444" spans="1:34" hidden="1" outlineLevel="1" x14ac:dyDescent="0.3">
      <c r="A444" s="19"/>
      <c r="B444" s="9"/>
      <c r="C444" s="9"/>
      <c r="D444" s="190" t="str">
        <f>IF(ISERROR(VLOOKUP(C444,KPIs!$F$91:$G$94,2,FALSE)),"",(VLOOKUP(C444,KPIs!$F$91:$G$94,2,FALSE)))</f>
        <v/>
      </c>
      <c r="E444" s="191" t="str">
        <f>IF(ISERROR(VLOOKUP(C444,KPIs!$H$91:$I$94,2,FALSE)),"",(VLOOKUP(C444,KPIs!$H$91:$I$94,2,FALSE)))</f>
        <v/>
      </c>
      <c r="F444" s="14"/>
      <c r="G444" s="10"/>
      <c r="H444" s="10"/>
      <c r="I444" s="155">
        <f t="shared" si="74"/>
        <v>0</v>
      </c>
      <c r="J444" s="12" t="str" cm="1">
        <f t="array" ref="J444">IFERROR((_xlfn.IFS(E444-I444&lt;=0,0,E444-I444&lt;=0,0,E444-I444&gt;=2,2,E444-I444&lt;2,E444-I444)),"")</f>
        <v/>
      </c>
      <c r="K444" s="12" cm="1">
        <f t="array" ref="K444">_xlfn.IFS(I444=0,0,I444&gt;=0,I444+J444)</f>
        <v>0</v>
      </c>
      <c r="L444" s="12" t="str">
        <f t="shared" si="85"/>
        <v/>
      </c>
      <c r="M444" s="12" cm="1">
        <f t="array" ref="M444">_xlfn.IFS(K444=0,0,K444&gt;=0,K444+L444)</f>
        <v>0</v>
      </c>
      <c r="N444" s="157" t="str">
        <f t="shared" si="75"/>
        <v/>
      </c>
      <c r="O444" s="157" t="str">
        <f t="shared" si="86"/>
        <v/>
      </c>
      <c r="P444" s="10"/>
      <c r="Q444" s="17" t="str">
        <f t="shared" si="87"/>
        <v/>
      </c>
      <c r="R444" s="12">
        <f t="shared" si="76"/>
        <v>0</v>
      </c>
      <c r="S444" s="193" t="str">
        <f t="shared" si="77"/>
        <v/>
      </c>
      <c r="U444" s="183"/>
      <c r="V444" s="183"/>
      <c r="X444" s="200"/>
      <c r="Y444" s="210"/>
      <c r="Z444" s="181" t="str">
        <f t="shared" si="78"/>
        <v/>
      </c>
      <c r="AA444" s="155" t="str">
        <f t="shared" si="79"/>
        <v/>
      </c>
      <c r="AB444" s="14"/>
      <c r="AC444" s="14"/>
      <c r="AD444" s="187"/>
      <c r="AE444" s="188"/>
      <c r="AF444" s="199" t="str">
        <f t="shared" si="80"/>
        <v/>
      </c>
      <c r="AG444" s="218" t="str">
        <f t="shared" si="81"/>
        <v/>
      </c>
      <c r="AH444" s="217"/>
    </row>
    <row r="445" spans="1:34" hidden="1" outlineLevel="1" x14ac:dyDescent="0.3">
      <c r="A445" s="19"/>
      <c r="B445" s="9"/>
      <c r="C445" s="9"/>
      <c r="D445" s="190" t="str">
        <f>IF(ISERROR(VLOOKUP(C445,KPIs!$F$91:$G$94,2,FALSE)),"",(VLOOKUP(C445,KPIs!$F$91:$G$94,2,FALSE)))</f>
        <v/>
      </c>
      <c r="E445" s="191" t="str">
        <f>IF(ISERROR(VLOOKUP(C445,KPIs!$H$91:$I$94,2,FALSE)),"",(VLOOKUP(C445,KPIs!$H$91:$I$94,2,FALSE)))</f>
        <v/>
      </c>
      <c r="F445" s="14"/>
      <c r="G445" s="10"/>
      <c r="H445" s="10"/>
      <c r="I445" s="155">
        <f t="shared" si="74"/>
        <v>0</v>
      </c>
      <c r="J445" s="12" t="str" cm="1">
        <f t="array" ref="J445">IFERROR((_xlfn.IFS(E445-I445&lt;=0,0,E445-I445&lt;=0,0,E445-I445&gt;=2,2,E445-I445&lt;2,E445-I445)),"")</f>
        <v/>
      </c>
      <c r="K445" s="12" cm="1">
        <f t="array" ref="K445">_xlfn.IFS(I445=0,0,I445&gt;=0,I445+J445)</f>
        <v>0</v>
      </c>
      <c r="L445" s="12" t="str">
        <f t="shared" si="85"/>
        <v/>
      </c>
      <c r="M445" s="12" cm="1">
        <f t="array" ref="M445">_xlfn.IFS(K445=0,0,K445&gt;=0,K445+L445)</f>
        <v>0</v>
      </c>
      <c r="N445" s="157" t="str">
        <f t="shared" si="75"/>
        <v/>
      </c>
      <c r="O445" s="157" t="str">
        <f t="shared" si="86"/>
        <v/>
      </c>
      <c r="P445" s="10"/>
      <c r="Q445" s="17" t="str">
        <f t="shared" si="87"/>
        <v/>
      </c>
      <c r="R445" s="12">
        <f t="shared" si="76"/>
        <v>0</v>
      </c>
      <c r="S445" s="193" t="str">
        <f t="shared" si="77"/>
        <v/>
      </c>
      <c r="U445" s="183"/>
      <c r="V445" s="183"/>
      <c r="X445" s="200"/>
      <c r="Y445" s="210"/>
      <c r="Z445" s="181" t="str">
        <f t="shared" si="78"/>
        <v/>
      </c>
      <c r="AA445" s="155" t="str">
        <f t="shared" si="79"/>
        <v/>
      </c>
      <c r="AB445" s="14"/>
      <c r="AC445" s="14"/>
      <c r="AD445" s="187"/>
      <c r="AE445" s="189"/>
      <c r="AF445" s="199" t="str">
        <f t="shared" si="80"/>
        <v/>
      </c>
      <c r="AG445" s="218" t="str">
        <f t="shared" si="81"/>
        <v/>
      </c>
      <c r="AH445" s="217"/>
    </row>
    <row r="446" spans="1:34" hidden="1" outlineLevel="1" x14ac:dyDescent="0.3">
      <c r="A446" s="19"/>
      <c r="B446" s="9"/>
      <c r="C446" s="9"/>
      <c r="D446" s="190" t="str">
        <f>IF(ISERROR(VLOOKUP(C446,KPIs!$F$91:$G$94,2,FALSE)),"",(VLOOKUP(C446,KPIs!$F$91:$G$94,2,FALSE)))</f>
        <v/>
      </c>
      <c r="E446" s="191" t="str">
        <f>IF(ISERROR(VLOOKUP(C446,KPIs!$H$91:$I$94,2,FALSE)),"",(VLOOKUP(C446,KPIs!$H$91:$I$94,2,FALSE)))</f>
        <v/>
      </c>
      <c r="F446" s="14"/>
      <c r="G446" s="10"/>
      <c r="H446" s="10"/>
      <c r="I446" s="155">
        <f t="shared" si="74"/>
        <v>0</v>
      </c>
      <c r="J446" s="12" t="str" cm="1">
        <f t="array" ref="J446">IFERROR((_xlfn.IFS(E446-I446&lt;=0,0,E446-I446&lt;=0,0,E446-I446&gt;=2,2,E446-I446&lt;2,E446-I446)),"")</f>
        <v/>
      </c>
      <c r="K446" s="12" cm="1">
        <f t="array" ref="K446">_xlfn.IFS(I446=0,0,I446&gt;=0,I446+J446)</f>
        <v>0</v>
      </c>
      <c r="L446" s="12" t="str">
        <f t="shared" si="85"/>
        <v/>
      </c>
      <c r="M446" s="12" cm="1">
        <f t="array" ref="M446">_xlfn.IFS(K446=0,0,K446&gt;=0,K446+L446)</f>
        <v>0</v>
      </c>
      <c r="N446" s="157" t="str">
        <f t="shared" si="75"/>
        <v/>
      </c>
      <c r="O446" s="157" t="str">
        <f t="shared" si="86"/>
        <v/>
      </c>
      <c r="P446" s="10"/>
      <c r="Q446" s="17" t="str">
        <f t="shared" si="87"/>
        <v/>
      </c>
      <c r="R446" s="12">
        <f t="shared" si="76"/>
        <v>0</v>
      </c>
      <c r="S446" s="193" t="str">
        <f t="shared" si="77"/>
        <v/>
      </c>
      <c r="U446" s="183"/>
      <c r="V446" s="183"/>
      <c r="X446" s="200"/>
      <c r="Y446" s="210"/>
      <c r="Z446" s="181" t="str">
        <f t="shared" si="78"/>
        <v/>
      </c>
      <c r="AA446" s="155" t="str">
        <f t="shared" si="79"/>
        <v/>
      </c>
      <c r="AB446" s="14"/>
      <c r="AC446" s="14"/>
      <c r="AD446" s="187"/>
      <c r="AE446" s="188"/>
      <c r="AF446" s="199" t="str">
        <f t="shared" si="80"/>
        <v/>
      </c>
      <c r="AG446" s="218" t="str">
        <f t="shared" si="81"/>
        <v/>
      </c>
      <c r="AH446" s="217"/>
    </row>
    <row r="447" spans="1:34" hidden="1" outlineLevel="1" x14ac:dyDescent="0.3">
      <c r="A447" s="19"/>
      <c r="B447" s="9"/>
      <c r="C447" s="9"/>
      <c r="D447" s="190" t="str">
        <f>IF(ISERROR(VLOOKUP(C447,KPIs!$F$91:$G$94,2,FALSE)),"",(VLOOKUP(C447,KPIs!$F$91:$G$94,2,FALSE)))</f>
        <v/>
      </c>
      <c r="E447" s="191" t="str">
        <f>IF(ISERROR(VLOOKUP(C447,KPIs!$H$91:$I$94,2,FALSE)),"",(VLOOKUP(C447,KPIs!$H$91:$I$94,2,FALSE)))</f>
        <v/>
      </c>
      <c r="F447" s="14"/>
      <c r="G447" s="10"/>
      <c r="H447" s="10"/>
      <c r="I447" s="155">
        <f t="shared" si="74"/>
        <v>0</v>
      </c>
      <c r="J447" s="12" t="str" cm="1">
        <f t="array" ref="J447">IFERROR((_xlfn.IFS(E447-I447&lt;=0,0,E447-I447&lt;=0,0,E447-I447&gt;=2,2,E447-I447&lt;2,E447-I447)),"")</f>
        <v/>
      </c>
      <c r="K447" s="12" cm="1">
        <f t="array" ref="K447">_xlfn.IFS(I447=0,0,I447&gt;=0,I447+J447)</f>
        <v>0</v>
      </c>
      <c r="L447" s="12" t="str">
        <f t="shared" si="85"/>
        <v/>
      </c>
      <c r="M447" s="12" cm="1">
        <f t="array" ref="M447">_xlfn.IFS(K447=0,0,K447&gt;=0,K447+L447)</f>
        <v>0</v>
      </c>
      <c r="N447" s="157" t="str">
        <f t="shared" si="75"/>
        <v/>
      </c>
      <c r="O447" s="157" t="str">
        <f t="shared" si="86"/>
        <v/>
      </c>
      <c r="P447" s="10"/>
      <c r="Q447" s="17" t="str">
        <f t="shared" si="87"/>
        <v/>
      </c>
      <c r="R447" s="12">
        <f t="shared" si="76"/>
        <v>0</v>
      </c>
      <c r="S447" s="193" t="str">
        <f t="shared" si="77"/>
        <v/>
      </c>
      <c r="U447" s="183"/>
      <c r="V447" s="183"/>
      <c r="X447" s="200"/>
      <c r="Y447" s="210"/>
      <c r="Z447" s="181" t="str">
        <f t="shared" si="78"/>
        <v/>
      </c>
      <c r="AA447" s="155" t="str">
        <f t="shared" si="79"/>
        <v/>
      </c>
      <c r="AB447" s="14"/>
      <c r="AC447" s="14"/>
      <c r="AD447" s="187"/>
      <c r="AE447" s="189"/>
      <c r="AF447" s="199" t="str">
        <f t="shared" si="80"/>
        <v/>
      </c>
      <c r="AG447" s="218" t="str">
        <f t="shared" si="81"/>
        <v/>
      </c>
      <c r="AH447" s="217"/>
    </row>
    <row r="448" spans="1:34" hidden="1" outlineLevel="1" x14ac:dyDescent="0.3">
      <c r="A448" s="19"/>
      <c r="B448" s="9"/>
      <c r="C448" s="9"/>
      <c r="D448" s="190" t="str">
        <f>IF(ISERROR(VLOOKUP(C448,KPIs!$F$91:$G$94,2,FALSE)),"",(VLOOKUP(C448,KPIs!$F$91:$G$94,2,FALSE)))</f>
        <v/>
      </c>
      <c r="E448" s="191" t="str">
        <f>IF(ISERROR(VLOOKUP(C448,KPIs!$H$91:$I$94,2,FALSE)),"",(VLOOKUP(C448,KPIs!$H$91:$I$94,2,FALSE)))</f>
        <v/>
      </c>
      <c r="F448" s="14"/>
      <c r="G448" s="10"/>
      <c r="H448" s="10"/>
      <c r="I448" s="155">
        <f t="shared" si="74"/>
        <v>0</v>
      </c>
      <c r="J448" s="12" t="str" cm="1">
        <f t="array" ref="J448">IFERROR((_xlfn.IFS(E448-I448&lt;=0,0,E448-I448&lt;=0,0,E448-I448&gt;=2,2,E448-I448&lt;2,E448-I448)),"")</f>
        <v/>
      </c>
      <c r="K448" s="12" cm="1">
        <f t="array" ref="K448">_xlfn.IFS(I448=0,0,I448&gt;=0,I448+J448)</f>
        <v>0</v>
      </c>
      <c r="L448" s="12" t="str">
        <f t="shared" si="85"/>
        <v/>
      </c>
      <c r="M448" s="12" cm="1">
        <f t="array" ref="M448">_xlfn.IFS(K448=0,0,K448&gt;=0,K448+L448)</f>
        <v>0</v>
      </c>
      <c r="N448" s="157" t="str">
        <f t="shared" si="75"/>
        <v/>
      </c>
      <c r="O448" s="157" t="str">
        <f t="shared" si="86"/>
        <v/>
      </c>
      <c r="P448" s="10"/>
      <c r="Q448" s="17" t="str">
        <f t="shared" si="87"/>
        <v/>
      </c>
      <c r="R448" s="12">
        <f t="shared" si="76"/>
        <v>0</v>
      </c>
      <c r="S448" s="193" t="str">
        <f t="shared" si="77"/>
        <v/>
      </c>
      <c r="U448" s="183"/>
      <c r="V448" s="183"/>
      <c r="X448" s="200"/>
      <c r="Y448" s="210"/>
      <c r="Z448" s="181" t="str">
        <f t="shared" si="78"/>
        <v/>
      </c>
      <c r="AA448" s="155" t="str">
        <f t="shared" si="79"/>
        <v/>
      </c>
      <c r="AB448" s="14"/>
      <c r="AC448" s="14"/>
      <c r="AD448" s="187"/>
      <c r="AE448" s="188"/>
      <c r="AF448" s="199" t="str">
        <f t="shared" si="80"/>
        <v/>
      </c>
      <c r="AG448" s="218" t="str">
        <f t="shared" si="81"/>
        <v/>
      </c>
      <c r="AH448" s="217"/>
    </row>
    <row r="449" spans="1:34" hidden="1" outlineLevel="1" x14ac:dyDescent="0.3">
      <c r="A449" s="19"/>
      <c r="B449" s="9"/>
      <c r="C449" s="9"/>
      <c r="D449" s="190" t="str">
        <f>IF(ISERROR(VLOOKUP(C449,KPIs!$F$91:$G$94,2,FALSE)),"",(VLOOKUP(C449,KPIs!$F$91:$G$94,2,FALSE)))</f>
        <v/>
      </c>
      <c r="E449" s="191" t="str">
        <f>IF(ISERROR(VLOOKUP(C449,KPIs!$H$91:$I$94,2,FALSE)),"",(VLOOKUP(C449,KPIs!$H$91:$I$94,2,FALSE)))</f>
        <v/>
      </c>
      <c r="F449" s="14"/>
      <c r="G449" s="10"/>
      <c r="H449" s="10"/>
      <c r="I449" s="155">
        <f t="shared" si="74"/>
        <v>0</v>
      </c>
      <c r="J449" s="12" t="str" cm="1">
        <f t="array" ref="J449">IFERROR((_xlfn.IFS(E449-I449&lt;=0,0,E449-I449&lt;=0,0,E449-I449&gt;=2,2,E449-I449&lt;2,E449-I449)),"")</f>
        <v/>
      </c>
      <c r="K449" s="12" cm="1">
        <f t="array" ref="K449">_xlfn.IFS(I449=0,0,I449&gt;=0,I449+J449)</f>
        <v>0</v>
      </c>
      <c r="L449" s="12" t="str">
        <f t="shared" si="85"/>
        <v/>
      </c>
      <c r="M449" s="12" cm="1">
        <f t="array" ref="M449">_xlfn.IFS(K449=0,0,K449&gt;=0,K449+L449)</f>
        <v>0</v>
      </c>
      <c r="N449" s="157" t="str">
        <f t="shared" si="75"/>
        <v/>
      </c>
      <c r="O449" s="157" t="str">
        <f t="shared" si="86"/>
        <v/>
      </c>
      <c r="P449" s="10"/>
      <c r="Q449" s="17" t="str">
        <f t="shared" si="87"/>
        <v/>
      </c>
      <c r="R449" s="12">
        <f t="shared" si="76"/>
        <v>0</v>
      </c>
      <c r="S449" s="193" t="str">
        <f t="shared" si="77"/>
        <v/>
      </c>
      <c r="U449" s="183"/>
      <c r="V449" s="183"/>
      <c r="X449" s="200"/>
      <c r="Y449" s="210"/>
      <c r="Z449" s="181" t="str">
        <f t="shared" si="78"/>
        <v/>
      </c>
      <c r="AA449" s="155" t="str">
        <f t="shared" si="79"/>
        <v/>
      </c>
      <c r="AB449" s="14"/>
      <c r="AC449" s="14"/>
      <c r="AD449" s="187"/>
      <c r="AE449" s="189"/>
      <c r="AF449" s="199" t="str">
        <f t="shared" si="80"/>
        <v/>
      </c>
      <c r="AG449" s="218" t="str">
        <f t="shared" si="81"/>
        <v/>
      </c>
      <c r="AH449" s="217"/>
    </row>
    <row r="450" spans="1:34" hidden="1" outlineLevel="1" x14ac:dyDescent="0.3">
      <c r="A450" s="19"/>
      <c r="B450" s="9"/>
      <c r="C450" s="9"/>
      <c r="D450" s="190" t="str">
        <f>IF(ISERROR(VLOOKUP(C450,KPIs!$F$91:$G$94,2,FALSE)),"",(VLOOKUP(C450,KPIs!$F$91:$G$94,2,FALSE)))</f>
        <v/>
      </c>
      <c r="E450" s="191" t="str">
        <f>IF(ISERROR(VLOOKUP(C450,KPIs!$H$91:$I$94,2,FALSE)),"",(VLOOKUP(C450,KPIs!$H$91:$I$94,2,FALSE)))</f>
        <v/>
      </c>
      <c r="F450" s="14"/>
      <c r="G450" s="10"/>
      <c r="H450" s="10"/>
      <c r="I450" s="155">
        <f t="shared" si="74"/>
        <v>0</v>
      </c>
      <c r="J450" s="12" t="str" cm="1">
        <f t="array" ref="J450">IFERROR((_xlfn.IFS(E450-I450&lt;=0,0,E450-I450&lt;=0,0,E450-I450&gt;=2,2,E450-I450&lt;2,E450-I450)),"")</f>
        <v/>
      </c>
      <c r="K450" s="12" cm="1">
        <f t="array" ref="K450">_xlfn.IFS(I450=0,0,I450&gt;=0,I450+J450)</f>
        <v>0</v>
      </c>
      <c r="L450" s="12" t="str">
        <f t="shared" si="85"/>
        <v/>
      </c>
      <c r="M450" s="12" cm="1">
        <f t="array" ref="M450">_xlfn.IFS(K450=0,0,K450&gt;=0,K450+L450)</f>
        <v>0</v>
      </c>
      <c r="N450" s="157" t="str">
        <f t="shared" si="75"/>
        <v/>
      </c>
      <c r="O450" s="157" t="str">
        <f t="shared" si="86"/>
        <v/>
      </c>
      <c r="P450" s="10"/>
      <c r="Q450" s="17" t="str">
        <f t="shared" si="87"/>
        <v/>
      </c>
      <c r="R450" s="12">
        <f t="shared" si="76"/>
        <v>0</v>
      </c>
      <c r="S450" s="193" t="str">
        <f t="shared" si="77"/>
        <v/>
      </c>
      <c r="U450" s="183"/>
      <c r="V450" s="183"/>
      <c r="X450" s="200"/>
      <c r="Y450" s="210"/>
      <c r="Z450" s="181" t="str">
        <f t="shared" si="78"/>
        <v/>
      </c>
      <c r="AA450" s="155" t="str">
        <f t="shared" si="79"/>
        <v/>
      </c>
      <c r="AB450" s="14"/>
      <c r="AC450" s="14"/>
      <c r="AD450" s="187"/>
      <c r="AE450" s="188"/>
      <c r="AF450" s="199" t="str">
        <f t="shared" si="80"/>
        <v/>
      </c>
      <c r="AG450" s="218" t="str">
        <f t="shared" si="81"/>
        <v/>
      </c>
      <c r="AH450" s="217"/>
    </row>
    <row r="451" spans="1:34" hidden="1" outlineLevel="1" x14ac:dyDescent="0.3">
      <c r="A451" s="19"/>
      <c r="B451" s="9"/>
      <c r="C451" s="9"/>
      <c r="D451" s="190" t="str">
        <f>IF(ISERROR(VLOOKUP(C451,KPIs!$F$91:$G$94,2,FALSE)),"",(VLOOKUP(C451,KPIs!$F$91:$G$94,2,FALSE)))</f>
        <v/>
      </c>
      <c r="E451" s="191" t="str">
        <f>IF(ISERROR(VLOOKUP(C451,KPIs!$H$91:$I$94,2,FALSE)),"",(VLOOKUP(C451,KPIs!$H$91:$I$94,2,FALSE)))</f>
        <v/>
      </c>
      <c r="F451" s="14"/>
      <c r="G451" s="10"/>
      <c r="H451" s="10"/>
      <c r="I451" s="155">
        <f t="shared" si="74"/>
        <v>0</v>
      </c>
      <c r="J451" s="12" t="str" cm="1">
        <f t="array" ref="J451">IFERROR((_xlfn.IFS(E451-I451&lt;=0,0,E451-I451&lt;=0,0,E451-I451&gt;=2,2,E451-I451&lt;2,E451-I451)),"")</f>
        <v/>
      </c>
      <c r="K451" s="12" cm="1">
        <f t="array" ref="K451">_xlfn.IFS(I451=0,0,I451&gt;=0,I451+J451)</f>
        <v>0</v>
      </c>
      <c r="L451" s="12" t="str">
        <f t="shared" si="85"/>
        <v/>
      </c>
      <c r="M451" s="12" cm="1">
        <f t="array" ref="M451">_xlfn.IFS(K451=0,0,K451&gt;=0,K451+L451)</f>
        <v>0</v>
      </c>
      <c r="N451" s="157" t="str">
        <f t="shared" si="75"/>
        <v/>
      </c>
      <c r="O451" s="157" t="str">
        <f t="shared" si="86"/>
        <v/>
      </c>
      <c r="P451" s="10"/>
      <c r="Q451" s="17" t="str">
        <f t="shared" si="87"/>
        <v/>
      </c>
      <c r="R451" s="12">
        <f t="shared" si="76"/>
        <v>0</v>
      </c>
      <c r="S451" s="193" t="str">
        <f t="shared" si="77"/>
        <v/>
      </c>
      <c r="U451" s="183"/>
      <c r="V451" s="183"/>
      <c r="X451" s="200"/>
      <c r="Y451" s="210"/>
      <c r="Z451" s="181" t="str">
        <f t="shared" si="78"/>
        <v/>
      </c>
      <c r="AA451" s="155" t="str">
        <f t="shared" si="79"/>
        <v/>
      </c>
      <c r="AB451" s="14"/>
      <c r="AC451" s="14"/>
      <c r="AD451" s="187"/>
      <c r="AE451" s="189"/>
      <c r="AF451" s="199" t="str">
        <f t="shared" si="80"/>
        <v/>
      </c>
      <c r="AG451" s="218" t="str">
        <f t="shared" si="81"/>
        <v/>
      </c>
      <c r="AH451" s="217"/>
    </row>
    <row r="452" spans="1:34" hidden="1" outlineLevel="1" x14ac:dyDescent="0.3">
      <c r="A452" s="19"/>
      <c r="B452" s="9"/>
      <c r="C452" s="9"/>
      <c r="D452" s="190" t="str">
        <f>IF(ISERROR(VLOOKUP(C452,KPIs!$F$91:$G$94,2,FALSE)),"",(VLOOKUP(C452,KPIs!$F$91:$G$94,2,FALSE)))</f>
        <v/>
      </c>
      <c r="E452" s="191" t="str">
        <f>IF(ISERROR(VLOOKUP(C452,KPIs!$H$91:$I$94,2,FALSE)),"",(VLOOKUP(C452,KPIs!$H$91:$I$94,2,FALSE)))</f>
        <v/>
      </c>
      <c r="F452" s="14"/>
      <c r="G452" s="10"/>
      <c r="H452" s="10"/>
      <c r="I452" s="155">
        <f t="shared" si="74"/>
        <v>0</v>
      </c>
      <c r="J452" s="12" t="str" cm="1">
        <f t="array" ref="J452">IFERROR((_xlfn.IFS(E452-I452&lt;=0,0,E452-I452&lt;=0,0,E452-I452&gt;=2,2,E452-I452&lt;2,E452-I452)),"")</f>
        <v/>
      </c>
      <c r="K452" s="12" cm="1">
        <f t="array" ref="K452">_xlfn.IFS(I452=0,0,I452&gt;=0,I452+J452)</f>
        <v>0</v>
      </c>
      <c r="L452" s="12" t="str">
        <f t="shared" si="85"/>
        <v/>
      </c>
      <c r="M452" s="12" cm="1">
        <f t="array" ref="M452">_xlfn.IFS(K452=0,0,K452&gt;=0,K452+L452)</f>
        <v>0</v>
      </c>
      <c r="N452" s="157" t="str">
        <f t="shared" si="75"/>
        <v/>
      </c>
      <c r="O452" s="157" t="str">
        <f t="shared" si="86"/>
        <v/>
      </c>
      <c r="P452" s="10"/>
      <c r="Q452" s="17" t="str">
        <f t="shared" si="87"/>
        <v/>
      </c>
      <c r="R452" s="12">
        <f t="shared" si="76"/>
        <v>0</v>
      </c>
      <c r="S452" s="193" t="str">
        <f t="shared" si="77"/>
        <v/>
      </c>
      <c r="U452" s="183"/>
      <c r="V452" s="183"/>
      <c r="X452" s="200"/>
      <c r="Y452" s="210"/>
      <c r="Z452" s="181" t="str">
        <f t="shared" si="78"/>
        <v/>
      </c>
      <c r="AA452" s="155" t="str">
        <f t="shared" si="79"/>
        <v/>
      </c>
      <c r="AB452" s="14"/>
      <c r="AC452" s="14"/>
      <c r="AD452" s="187"/>
      <c r="AE452" s="188"/>
      <c r="AF452" s="199" t="str">
        <f t="shared" si="80"/>
        <v/>
      </c>
      <c r="AG452" s="218" t="str">
        <f t="shared" si="81"/>
        <v/>
      </c>
      <c r="AH452" s="217"/>
    </row>
    <row r="453" spans="1:34" hidden="1" outlineLevel="1" x14ac:dyDescent="0.3">
      <c r="A453" s="19"/>
      <c r="B453" s="9"/>
      <c r="C453" s="9"/>
      <c r="D453" s="190" t="str">
        <f>IF(ISERROR(VLOOKUP(C453,KPIs!$F$91:$G$94,2,FALSE)),"",(VLOOKUP(C453,KPIs!$F$91:$G$94,2,FALSE)))</f>
        <v/>
      </c>
      <c r="E453" s="191" t="str">
        <f>IF(ISERROR(VLOOKUP(C453,KPIs!$H$91:$I$94,2,FALSE)),"",(VLOOKUP(C453,KPIs!$H$91:$I$94,2,FALSE)))</f>
        <v/>
      </c>
      <c r="F453" s="14"/>
      <c r="G453" s="10"/>
      <c r="H453" s="10"/>
      <c r="I453" s="155">
        <f t="shared" si="74"/>
        <v>0</v>
      </c>
      <c r="J453" s="12" t="str" cm="1">
        <f t="array" ref="J453">IFERROR((_xlfn.IFS(E453-I453&lt;=0,0,E453-I453&lt;=0,0,E453-I453&gt;=2,2,E453-I453&lt;2,E453-I453)),"")</f>
        <v/>
      </c>
      <c r="K453" s="12" cm="1">
        <f t="array" ref="K453">_xlfn.IFS(I453=0,0,I453&gt;=0,I453+J453)</f>
        <v>0</v>
      </c>
      <c r="L453" s="12" t="str">
        <f t="shared" si="85"/>
        <v/>
      </c>
      <c r="M453" s="12" cm="1">
        <f t="array" ref="M453">_xlfn.IFS(K453=0,0,K453&gt;=0,K453+L453)</f>
        <v>0</v>
      </c>
      <c r="N453" s="157" t="str">
        <f t="shared" si="75"/>
        <v/>
      </c>
      <c r="O453" s="157" t="str">
        <f t="shared" si="86"/>
        <v/>
      </c>
      <c r="P453" s="10"/>
      <c r="Q453" s="17" t="str">
        <f t="shared" si="87"/>
        <v/>
      </c>
      <c r="R453" s="12">
        <f t="shared" si="76"/>
        <v>0</v>
      </c>
      <c r="S453" s="193" t="str">
        <f t="shared" si="77"/>
        <v/>
      </c>
      <c r="U453" s="183"/>
      <c r="V453" s="183"/>
      <c r="X453" s="200"/>
      <c r="Y453" s="210"/>
      <c r="Z453" s="181" t="str">
        <f t="shared" si="78"/>
        <v/>
      </c>
      <c r="AA453" s="155" t="str">
        <f t="shared" si="79"/>
        <v/>
      </c>
      <c r="AB453" s="14"/>
      <c r="AC453" s="14"/>
      <c r="AD453" s="187"/>
      <c r="AE453" s="189"/>
      <c r="AF453" s="199" t="str">
        <f t="shared" si="80"/>
        <v/>
      </c>
      <c r="AG453" s="218" t="str">
        <f t="shared" si="81"/>
        <v/>
      </c>
      <c r="AH453" s="217"/>
    </row>
    <row r="454" spans="1:34" hidden="1" outlineLevel="1" x14ac:dyDescent="0.3">
      <c r="A454" s="19"/>
      <c r="B454" s="9"/>
      <c r="C454" s="9"/>
      <c r="D454" s="190" t="str">
        <f>IF(ISERROR(VLOOKUP(C454,KPIs!$F$91:$G$94,2,FALSE)),"",(VLOOKUP(C454,KPIs!$F$91:$G$94,2,FALSE)))</f>
        <v/>
      </c>
      <c r="E454" s="191" t="str">
        <f>IF(ISERROR(VLOOKUP(C454,KPIs!$H$91:$I$94,2,FALSE)),"",(VLOOKUP(C454,KPIs!$H$91:$I$94,2,FALSE)))</f>
        <v/>
      </c>
      <c r="F454" s="14"/>
      <c r="G454" s="10"/>
      <c r="H454" s="10"/>
      <c r="I454" s="155">
        <f t="shared" si="74"/>
        <v>0</v>
      </c>
      <c r="J454" s="12" t="str" cm="1">
        <f t="array" ref="J454">IFERROR((_xlfn.IFS(E454-I454&lt;=0,0,E454-I454&lt;=0,0,E454-I454&gt;=2,2,E454-I454&lt;2,E454-I454)),"")</f>
        <v/>
      </c>
      <c r="K454" s="12" cm="1">
        <f t="array" ref="K454">_xlfn.IFS(I454=0,0,I454&gt;=0,I454+J454)</f>
        <v>0</v>
      </c>
      <c r="L454" s="12" t="str">
        <f t="shared" si="85"/>
        <v/>
      </c>
      <c r="M454" s="12" cm="1">
        <f t="array" ref="M454">_xlfn.IFS(K454=0,0,K454&gt;=0,K454+L454)</f>
        <v>0</v>
      </c>
      <c r="N454" s="157" t="str">
        <f t="shared" si="75"/>
        <v/>
      </c>
      <c r="O454" s="157" t="str">
        <f t="shared" si="86"/>
        <v/>
      </c>
      <c r="P454" s="10"/>
      <c r="Q454" s="17" t="str">
        <f t="shared" si="87"/>
        <v/>
      </c>
      <c r="R454" s="12">
        <f t="shared" si="76"/>
        <v>0</v>
      </c>
      <c r="S454" s="193" t="str">
        <f t="shared" si="77"/>
        <v/>
      </c>
      <c r="U454" s="183"/>
      <c r="V454" s="183"/>
      <c r="X454" s="200"/>
      <c r="Y454" s="210"/>
      <c r="Z454" s="181" t="str">
        <f t="shared" si="78"/>
        <v/>
      </c>
      <c r="AA454" s="155" t="str">
        <f t="shared" si="79"/>
        <v/>
      </c>
      <c r="AB454" s="14"/>
      <c r="AC454" s="14"/>
      <c r="AD454" s="187"/>
      <c r="AE454" s="188"/>
      <c r="AF454" s="199" t="str">
        <f t="shared" si="80"/>
        <v/>
      </c>
      <c r="AG454" s="218" t="str">
        <f t="shared" si="81"/>
        <v/>
      </c>
      <c r="AH454" s="217"/>
    </row>
    <row r="455" spans="1:34" hidden="1" outlineLevel="1" x14ac:dyDescent="0.3">
      <c r="A455" s="19"/>
      <c r="B455" s="9"/>
      <c r="C455" s="9"/>
      <c r="D455" s="190" t="str">
        <f>IF(ISERROR(VLOOKUP(C455,KPIs!$F$91:$G$94,2,FALSE)),"",(VLOOKUP(C455,KPIs!$F$91:$G$94,2,FALSE)))</f>
        <v/>
      </c>
      <c r="E455" s="191" t="str">
        <f>IF(ISERROR(VLOOKUP(C455,KPIs!$H$91:$I$94,2,FALSE)),"",(VLOOKUP(C455,KPIs!$H$91:$I$94,2,FALSE)))</f>
        <v/>
      </c>
      <c r="F455" s="14"/>
      <c r="G455" s="10"/>
      <c r="H455" s="10"/>
      <c r="I455" s="155">
        <f t="shared" si="74"/>
        <v>0</v>
      </c>
      <c r="J455" s="12" t="str" cm="1">
        <f t="array" ref="J455">IFERROR((_xlfn.IFS(E455-I455&lt;=0,0,E455-I455&lt;=0,0,E455-I455&gt;=2,2,E455-I455&lt;2,E455-I455)),"")</f>
        <v/>
      </c>
      <c r="K455" s="12" cm="1">
        <f t="array" ref="K455">_xlfn.IFS(I455=0,0,I455&gt;=0,I455+J455)</f>
        <v>0</v>
      </c>
      <c r="L455" s="12" t="str">
        <f t="shared" si="85"/>
        <v/>
      </c>
      <c r="M455" s="12" cm="1">
        <f t="array" ref="M455">_xlfn.IFS(K455=0,0,K455&gt;=0,K455+L455)</f>
        <v>0</v>
      </c>
      <c r="N455" s="157" t="str">
        <f t="shared" si="75"/>
        <v/>
      </c>
      <c r="O455" s="157" t="str">
        <f t="shared" si="86"/>
        <v/>
      </c>
      <c r="P455" s="10"/>
      <c r="Q455" s="17" t="str">
        <f t="shared" si="87"/>
        <v/>
      </c>
      <c r="R455" s="12">
        <f t="shared" si="76"/>
        <v>0</v>
      </c>
      <c r="S455" s="193" t="str">
        <f t="shared" si="77"/>
        <v/>
      </c>
      <c r="U455" s="183"/>
      <c r="V455" s="183"/>
      <c r="X455" s="200"/>
      <c r="Y455" s="210"/>
      <c r="Z455" s="181" t="str">
        <f t="shared" si="78"/>
        <v/>
      </c>
      <c r="AA455" s="155" t="str">
        <f t="shared" si="79"/>
        <v/>
      </c>
      <c r="AB455" s="14"/>
      <c r="AC455" s="14"/>
      <c r="AD455" s="187"/>
      <c r="AE455" s="189"/>
      <c r="AF455" s="199" t="str">
        <f t="shared" si="80"/>
        <v/>
      </c>
      <c r="AG455" s="218" t="str">
        <f t="shared" si="81"/>
        <v/>
      </c>
      <c r="AH455" s="217"/>
    </row>
    <row r="456" spans="1:34" hidden="1" outlineLevel="1" x14ac:dyDescent="0.3">
      <c r="A456" s="19"/>
      <c r="B456" s="9"/>
      <c r="C456" s="9"/>
      <c r="D456" s="190" t="str">
        <f>IF(ISERROR(VLOOKUP(C456,KPIs!$F$91:$G$94,2,FALSE)),"",(VLOOKUP(C456,KPIs!$F$91:$G$94,2,FALSE)))</f>
        <v/>
      </c>
      <c r="E456" s="191" t="str">
        <f>IF(ISERROR(VLOOKUP(C456,KPIs!$H$91:$I$94,2,FALSE)),"",(VLOOKUP(C456,KPIs!$H$91:$I$94,2,FALSE)))</f>
        <v/>
      </c>
      <c r="F456" s="14"/>
      <c r="G456" s="10"/>
      <c r="H456" s="10"/>
      <c r="I456" s="155">
        <f t="shared" si="74"/>
        <v>0</v>
      </c>
      <c r="J456" s="12" t="str" cm="1">
        <f t="array" ref="J456">IFERROR((_xlfn.IFS(E456-I456&lt;=0,0,E456-I456&lt;=0,0,E456-I456&gt;=2,2,E456-I456&lt;2,E456-I456)),"")</f>
        <v/>
      </c>
      <c r="K456" s="12" cm="1">
        <f t="array" ref="K456">_xlfn.IFS(I456=0,0,I456&gt;=0,I456+J456)</f>
        <v>0</v>
      </c>
      <c r="L456" s="12" t="str">
        <f t="shared" si="85"/>
        <v/>
      </c>
      <c r="M456" s="12" cm="1">
        <f t="array" ref="M456">_xlfn.IFS(K456=0,0,K456&gt;=0,K456+L456)</f>
        <v>0</v>
      </c>
      <c r="N456" s="157" t="str">
        <f t="shared" si="75"/>
        <v/>
      </c>
      <c r="O456" s="157" t="str">
        <f t="shared" si="86"/>
        <v/>
      </c>
      <c r="P456" s="10"/>
      <c r="Q456" s="17" t="str">
        <f t="shared" si="87"/>
        <v/>
      </c>
      <c r="R456" s="12">
        <f t="shared" si="76"/>
        <v>0</v>
      </c>
      <c r="S456" s="193" t="str">
        <f t="shared" si="77"/>
        <v/>
      </c>
      <c r="U456" s="183"/>
      <c r="V456" s="183"/>
      <c r="X456" s="200"/>
      <c r="Y456" s="210"/>
      <c r="Z456" s="181" t="str">
        <f t="shared" si="78"/>
        <v/>
      </c>
      <c r="AA456" s="155" t="str">
        <f t="shared" si="79"/>
        <v/>
      </c>
      <c r="AB456" s="14"/>
      <c r="AC456" s="14"/>
      <c r="AD456" s="187"/>
      <c r="AE456" s="188"/>
      <c r="AF456" s="199" t="str">
        <f t="shared" si="80"/>
        <v/>
      </c>
      <c r="AG456" s="218" t="str">
        <f t="shared" si="81"/>
        <v/>
      </c>
      <c r="AH456" s="217"/>
    </row>
    <row r="457" spans="1:34" hidden="1" outlineLevel="1" x14ac:dyDescent="0.3">
      <c r="A457" s="19"/>
      <c r="B457" s="9"/>
      <c r="C457" s="9"/>
      <c r="D457" s="190" t="str">
        <f>IF(ISERROR(VLOOKUP(C457,KPIs!$F$91:$G$94,2,FALSE)),"",(VLOOKUP(C457,KPIs!$F$91:$G$94,2,FALSE)))</f>
        <v/>
      </c>
      <c r="E457" s="191" t="str">
        <f>IF(ISERROR(VLOOKUP(C457,KPIs!$H$91:$I$94,2,FALSE)),"",(VLOOKUP(C457,KPIs!$H$91:$I$94,2,FALSE)))</f>
        <v/>
      </c>
      <c r="F457" s="14"/>
      <c r="G457" s="10"/>
      <c r="H457" s="10"/>
      <c r="I457" s="155">
        <f t="shared" si="74"/>
        <v>0</v>
      </c>
      <c r="J457" s="12" t="str" cm="1">
        <f t="array" ref="J457">IFERROR((_xlfn.IFS(E457-I457&lt;=0,0,E457-I457&lt;=0,0,E457-I457&gt;=2,2,E457-I457&lt;2,E457-I457)),"")</f>
        <v/>
      </c>
      <c r="K457" s="12" cm="1">
        <f t="array" ref="K457">_xlfn.IFS(I457=0,0,I457&gt;=0,I457+J457)</f>
        <v>0</v>
      </c>
      <c r="L457" s="12" t="str">
        <f t="shared" si="85"/>
        <v/>
      </c>
      <c r="M457" s="12" cm="1">
        <f t="array" ref="M457">_xlfn.IFS(K457=0,0,K457&gt;=0,K457+L457)</f>
        <v>0</v>
      </c>
      <c r="N457" s="157" t="str">
        <f t="shared" si="75"/>
        <v/>
      </c>
      <c r="O457" s="157" t="str">
        <f t="shared" si="86"/>
        <v/>
      </c>
      <c r="P457" s="10"/>
      <c r="Q457" s="17" t="str">
        <f t="shared" si="87"/>
        <v/>
      </c>
      <c r="R457" s="12">
        <f t="shared" si="76"/>
        <v>0</v>
      </c>
      <c r="S457" s="193" t="str">
        <f t="shared" si="77"/>
        <v/>
      </c>
      <c r="U457" s="183"/>
      <c r="V457" s="183"/>
      <c r="X457" s="200"/>
      <c r="Y457" s="210"/>
      <c r="Z457" s="181" t="str">
        <f t="shared" si="78"/>
        <v/>
      </c>
      <c r="AA457" s="155" t="str">
        <f t="shared" si="79"/>
        <v/>
      </c>
      <c r="AB457" s="14"/>
      <c r="AC457" s="14"/>
      <c r="AD457" s="187"/>
      <c r="AE457" s="189"/>
      <c r="AF457" s="199" t="str">
        <f t="shared" si="80"/>
        <v/>
      </c>
      <c r="AG457" s="218" t="str">
        <f t="shared" si="81"/>
        <v/>
      </c>
      <c r="AH457" s="217"/>
    </row>
    <row r="458" spans="1:34" hidden="1" outlineLevel="1" x14ac:dyDescent="0.3">
      <c r="A458" s="19"/>
      <c r="B458" s="9"/>
      <c r="C458" s="9"/>
      <c r="D458" s="190" t="str">
        <f>IF(ISERROR(VLOOKUP(C458,KPIs!$F$91:$G$94,2,FALSE)),"",(VLOOKUP(C458,KPIs!$F$91:$G$94,2,FALSE)))</f>
        <v/>
      </c>
      <c r="E458" s="191" t="str">
        <f>IF(ISERROR(VLOOKUP(C458,KPIs!$H$91:$I$94,2,FALSE)),"",(VLOOKUP(C458,KPIs!$H$91:$I$94,2,FALSE)))</f>
        <v/>
      </c>
      <c r="F458" s="14"/>
      <c r="G458" s="10"/>
      <c r="H458" s="10"/>
      <c r="I458" s="155">
        <f t="shared" si="74"/>
        <v>0</v>
      </c>
      <c r="J458" s="12" t="str" cm="1">
        <f t="array" ref="J458">IFERROR((_xlfn.IFS(E458-I458&lt;=0,0,E458-I458&lt;=0,0,E458-I458&gt;=2,2,E458-I458&lt;2,E458-I458)),"")</f>
        <v/>
      </c>
      <c r="K458" s="12" cm="1">
        <f t="array" ref="K458">_xlfn.IFS(I458=0,0,I458&gt;=0,I458+J458)</f>
        <v>0</v>
      </c>
      <c r="L458" s="12" t="str">
        <f t="shared" si="85"/>
        <v/>
      </c>
      <c r="M458" s="12" cm="1">
        <f t="array" ref="M458">_xlfn.IFS(K458=0,0,K458&gt;=0,K458+L458)</f>
        <v>0</v>
      </c>
      <c r="N458" s="157" t="str">
        <f t="shared" si="75"/>
        <v/>
      </c>
      <c r="O458" s="157" t="str">
        <f t="shared" si="86"/>
        <v/>
      </c>
      <c r="P458" s="10"/>
      <c r="Q458" s="17" t="str">
        <f t="shared" si="87"/>
        <v/>
      </c>
      <c r="R458" s="12">
        <f t="shared" si="76"/>
        <v>0</v>
      </c>
      <c r="S458" s="193" t="str">
        <f t="shared" si="77"/>
        <v/>
      </c>
      <c r="U458" s="183"/>
      <c r="V458" s="183"/>
      <c r="X458" s="200"/>
      <c r="Y458" s="210"/>
      <c r="Z458" s="181" t="str">
        <f t="shared" si="78"/>
        <v/>
      </c>
      <c r="AA458" s="155" t="str">
        <f t="shared" si="79"/>
        <v/>
      </c>
      <c r="AB458" s="14"/>
      <c r="AC458" s="14"/>
      <c r="AD458" s="187"/>
      <c r="AE458" s="188"/>
      <c r="AF458" s="199" t="str">
        <f t="shared" si="80"/>
        <v/>
      </c>
      <c r="AG458" s="218" t="str">
        <f t="shared" si="81"/>
        <v/>
      </c>
      <c r="AH458" s="217"/>
    </row>
    <row r="459" spans="1:34" hidden="1" outlineLevel="1" x14ac:dyDescent="0.3">
      <c r="A459" s="19"/>
      <c r="B459" s="9"/>
      <c r="C459" s="9"/>
      <c r="D459" s="190" t="str">
        <f>IF(ISERROR(VLOOKUP(C459,KPIs!$F$91:$G$94,2,FALSE)),"",(VLOOKUP(C459,KPIs!$F$91:$G$94,2,FALSE)))</f>
        <v/>
      </c>
      <c r="E459" s="191" t="str">
        <f>IF(ISERROR(VLOOKUP(C459,KPIs!$H$91:$I$94,2,FALSE)),"",(VLOOKUP(C459,KPIs!$H$91:$I$94,2,FALSE)))</f>
        <v/>
      </c>
      <c r="F459" s="14"/>
      <c r="G459" s="10"/>
      <c r="H459" s="10"/>
      <c r="I459" s="155">
        <f t="shared" ref="I459:I500" si="88">G459+H459</f>
        <v>0</v>
      </c>
      <c r="J459" s="12" t="str" cm="1">
        <f t="array" ref="J459">IFERROR((_xlfn.IFS(E459-I459&lt;=0,0,E459-I459&lt;=0,0,E459-I459&gt;=2,2,E459-I459&lt;2,E459-I459)),"")</f>
        <v/>
      </c>
      <c r="K459" s="12" cm="1">
        <f t="array" ref="K459">_xlfn.IFS(I459=0,0,I459&gt;=0,I459+J459)</f>
        <v>0</v>
      </c>
      <c r="L459" s="12" t="str">
        <f t="shared" si="85"/>
        <v/>
      </c>
      <c r="M459" s="12" cm="1">
        <f t="array" ref="M459">_xlfn.IFS(K459=0,0,K459&gt;=0,K459+L459)</f>
        <v>0</v>
      </c>
      <c r="N459" s="157" t="str">
        <f t="shared" si="75"/>
        <v/>
      </c>
      <c r="O459" s="157" t="str">
        <f t="shared" si="86"/>
        <v/>
      </c>
      <c r="P459" s="10"/>
      <c r="Q459" s="17" t="str">
        <f t="shared" si="87"/>
        <v/>
      </c>
      <c r="R459" s="12">
        <f t="shared" si="76"/>
        <v>0</v>
      </c>
      <c r="S459" s="193" t="str">
        <f t="shared" si="77"/>
        <v/>
      </c>
      <c r="U459" s="183"/>
      <c r="V459" s="183"/>
      <c r="X459" s="200"/>
      <c r="Y459" s="210"/>
      <c r="Z459" s="181" t="str">
        <f t="shared" si="78"/>
        <v/>
      </c>
      <c r="AA459" s="155" t="str">
        <f t="shared" si="79"/>
        <v/>
      </c>
      <c r="AB459" s="14"/>
      <c r="AC459" s="14"/>
      <c r="AD459" s="187"/>
      <c r="AE459" s="189"/>
      <c r="AF459" s="199" t="str">
        <f t="shared" si="80"/>
        <v/>
      </c>
      <c r="AG459" s="218" t="str">
        <f t="shared" si="81"/>
        <v/>
      </c>
      <c r="AH459" s="217"/>
    </row>
    <row r="460" spans="1:34" hidden="1" outlineLevel="1" x14ac:dyDescent="0.3">
      <c r="A460" s="19"/>
      <c r="B460" s="9"/>
      <c r="C460" s="9"/>
      <c r="D460" s="190" t="str">
        <f>IF(ISERROR(VLOOKUP(C460,KPIs!$F$91:$G$94,2,FALSE)),"",(VLOOKUP(C460,KPIs!$F$91:$G$94,2,FALSE)))</f>
        <v/>
      </c>
      <c r="E460" s="191" t="str">
        <f>IF(ISERROR(VLOOKUP(C460,KPIs!$H$91:$I$94,2,FALSE)),"",(VLOOKUP(C460,KPIs!$H$91:$I$94,2,FALSE)))</f>
        <v/>
      </c>
      <c r="F460" s="14"/>
      <c r="G460" s="10"/>
      <c r="H460" s="10"/>
      <c r="I460" s="155">
        <f t="shared" si="88"/>
        <v>0</v>
      </c>
      <c r="J460" s="12" t="str" cm="1">
        <f t="array" ref="J460">IFERROR((_xlfn.IFS(E460-I460&lt;=0,0,E460-I460&lt;=0,0,E460-I460&gt;=2,2,E460-I460&lt;2,E460-I460)),"")</f>
        <v/>
      </c>
      <c r="K460" s="12" cm="1">
        <f t="array" ref="K460">_xlfn.IFS(I460=0,0,I460&gt;=0,I460+J460)</f>
        <v>0</v>
      </c>
      <c r="L460" s="12" t="str">
        <f t="shared" si="85"/>
        <v/>
      </c>
      <c r="M460" s="12" cm="1">
        <f t="array" ref="M460">_xlfn.IFS(K460=0,0,K460&gt;=0,K460+L460)</f>
        <v>0</v>
      </c>
      <c r="N460" s="157" t="str">
        <f t="shared" ref="N460:N500" si="89">IFERROR(J460+L460,"")</f>
        <v/>
      </c>
      <c r="O460" s="157" t="str">
        <f t="shared" si="86"/>
        <v/>
      </c>
      <c r="P460" s="10"/>
      <c r="Q460" s="17" t="str">
        <f t="shared" si="87"/>
        <v/>
      </c>
      <c r="R460" s="12">
        <f t="shared" ref="R460:R500" si="90">SUM(O460:P460)</f>
        <v>0</v>
      </c>
      <c r="S460" s="193" t="str">
        <f t="shared" ref="S460:S500" si="91">IF(P460="","",IF(Q460&gt;17.5%,"Benefits should not be more than 17.5% ",""))</f>
        <v/>
      </c>
      <c r="U460" s="183"/>
      <c r="V460" s="183"/>
      <c r="X460" s="200"/>
      <c r="Y460" s="210"/>
      <c r="Z460" s="181" t="str">
        <f t="shared" ref="Z460:Z500" si="92">IFERROR((X460*N460),"")</f>
        <v/>
      </c>
      <c r="AA460" s="155" t="str">
        <f t="shared" ref="AA460:AA500" si="93">IFERROR(Y460*N460,"")</f>
        <v/>
      </c>
      <c r="AB460" s="14"/>
      <c r="AC460" s="14"/>
      <c r="AD460" s="187"/>
      <c r="AE460" s="188"/>
      <c r="AF460" s="199" t="str">
        <f t="shared" ref="AF460:AF500" si="94">IFERROR(Z460-(AB460),"")</f>
        <v/>
      </c>
      <c r="AG460" s="218" t="str">
        <f t="shared" ref="AG460:AG500" si="95">IFERROR(AA460-AC460,"")</f>
        <v/>
      </c>
      <c r="AH460" s="217"/>
    </row>
    <row r="461" spans="1:34" hidden="1" outlineLevel="1" x14ac:dyDescent="0.3">
      <c r="A461" s="19"/>
      <c r="B461" s="9"/>
      <c r="C461" s="9"/>
      <c r="D461" s="153" t="str">
        <f>IF(ISERROR(VLOOKUP(C461,KPIs!$F$91:$G$94,2,FALSE)),"",(VLOOKUP(C461,KPIs!$F$91:$G$94,2,FALSE)))</f>
        <v/>
      </c>
      <c r="E461" s="153" t="str">
        <f>IF(ISERROR(VLOOKUP(C461,KPIs!$H$91:$I$94,2,FALSE)),"",(VLOOKUP(C461,KPIs!$H$91:$I$94,2,FALSE)))</f>
        <v/>
      </c>
      <c r="F461" s="14"/>
      <c r="G461" s="10"/>
      <c r="H461" s="10"/>
      <c r="I461" s="155">
        <f t="shared" si="88"/>
        <v>0</v>
      </c>
      <c r="J461" s="12" t="str" cm="1">
        <f t="array" ref="J461">IFERROR((_xlfn.IFS(E461-I461&lt;=0,0,E461-I461&lt;=0,0,E461-I461&gt;=2,2,E461-I461&lt;2,E461-I461)),"")</f>
        <v/>
      </c>
      <c r="K461" s="12" cm="1">
        <f t="array" ref="K461">_xlfn.IFS(I461=0,0,I461&gt;=0,I461+J461)</f>
        <v>0</v>
      </c>
      <c r="L461" s="12" t="str">
        <f t="shared" si="85"/>
        <v/>
      </c>
      <c r="M461" s="12" cm="1">
        <f t="array" ref="M461">_xlfn.IFS(K461=0,0,K461&gt;=0,K461+L461)</f>
        <v>0</v>
      </c>
      <c r="N461" s="157" t="str">
        <f t="shared" si="89"/>
        <v/>
      </c>
      <c r="O461" s="157" t="str">
        <f t="shared" si="86"/>
        <v/>
      </c>
      <c r="P461" s="10"/>
      <c r="Q461" s="17" t="str">
        <f t="shared" si="72"/>
        <v/>
      </c>
      <c r="R461" s="12">
        <f t="shared" si="90"/>
        <v>0</v>
      </c>
      <c r="S461" s="193" t="str">
        <f t="shared" si="91"/>
        <v/>
      </c>
      <c r="U461" s="183" t="str">
        <f>IFERROR(Table1[[#This Row],[2024 Total Wage Increase + Wage Floor ]]+Z461,"")</f>
        <v/>
      </c>
      <c r="V461" s="183">
        <f>IFERROR(Table1[[#This Row],[Mandatory Benefits]]+AC461,"")</f>
        <v>0</v>
      </c>
      <c r="X461" s="200"/>
      <c r="Y461" s="210"/>
      <c r="Z461" s="181" t="str">
        <f t="shared" si="92"/>
        <v/>
      </c>
      <c r="AA461" s="155" t="str">
        <f t="shared" si="93"/>
        <v/>
      </c>
      <c r="AB461" s="14"/>
      <c r="AC461" s="14"/>
      <c r="AD461" s="187" t="str">
        <f t="shared" si="82"/>
        <v/>
      </c>
      <c r="AE461" s="189" t="str">
        <f t="shared" si="83"/>
        <v/>
      </c>
      <c r="AF461" s="199" t="str">
        <f t="shared" si="94"/>
        <v/>
      </c>
      <c r="AG461" s="218" t="str">
        <f t="shared" si="95"/>
        <v/>
      </c>
      <c r="AH461" s="217"/>
    </row>
    <row r="462" spans="1:34" hidden="1" outlineLevel="1" x14ac:dyDescent="0.3">
      <c r="A462" s="19"/>
      <c r="B462" s="9"/>
      <c r="C462" s="9"/>
      <c r="D462" s="153" t="str">
        <f>IF(ISERROR(VLOOKUP(C462,KPIs!$F$91:$G$94,2,FALSE)),"",(VLOOKUP(C462,KPIs!$F$91:$G$94,2,FALSE)))</f>
        <v/>
      </c>
      <c r="E462" s="153" t="str">
        <f>IF(ISERROR(VLOOKUP(C462,KPIs!$H$91:$I$94,2,FALSE)),"",(VLOOKUP(C462,KPIs!$H$91:$I$94,2,FALSE)))</f>
        <v/>
      </c>
      <c r="F462" s="14"/>
      <c r="G462" s="10"/>
      <c r="H462" s="10"/>
      <c r="I462" s="155">
        <f t="shared" si="88"/>
        <v>0</v>
      </c>
      <c r="J462" s="12" t="str" cm="1">
        <f t="array" ref="J462">IFERROR((_xlfn.IFS(E462-I462&lt;=0,0,E462-I462&lt;=0,0,E462-I462&gt;=2,2,E462-I462&lt;2,E462-I462)),"")</f>
        <v/>
      </c>
      <c r="K462" s="12" cm="1">
        <f t="array" ref="K462">_xlfn.IFS(I462=0,0,I462&gt;=0,I462+J462)</f>
        <v>0</v>
      </c>
      <c r="L462" s="12" t="str">
        <f t="shared" si="85"/>
        <v/>
      </c>
      <c r="M462" s="12" cm="1">
        <f t="array" ref="M462">_xlfn.IFS(K462=0,0,K462&gt;=0,K462+L462)</f>
        <v>0</v>
      </c>
      <c r="N462" s="157" t="str">
        <f t="shared" si="89"/>
        <v/>
      </c>
      <c r="O462" s="157" t="str">
        <f t="shared" si="86"/>
        <v/>
      </c>
      <c r="P462" s="10"/>
      <c r="Q462" s="17" t="str">
        <f t="shared" si="72"/>
        <v/>
      </c>
      <c r="R462" s="12">
        <f t="shared" si="90"/>
        <v>0</v>
      </c>
      <c r="S462" s="193" t="str">
        <f t="shared" si="91"/>
        <v/>
      </c>
      <c r="U462" s="183" t="str">
        <f>IFERROR(Table1[[#This Row],[2024 Total Wage Increase + Wage Floor ]]+Z462,"")</f>
        <v/>
      </c>
      <c r="V462" s="183">
        <f>IFERROR(Table1[[#This Row],[Mandatory Benefits]]+AC462,"")</f>
        <v>0</v>
      </c>
      <c r="X462" s="200"/>
      <c r="Y462" s="210"/>
      <c r="Z462" s="181" t="str">
        <f t="shared" si="92"/>
        <v/>
      </c>
      <c r="AA462" s="155" t="str">
        <f t="shared" si="93"/>
        <v/>
      </c>
      <c r="AB462" s="14"/>
      <c r="AC462" s="14"/>
      <c r="AD462" s="187" t="str">
        <f t="shared" si="82"/>
        <v/>
      </c>
      <c r="AE462" s="188" t="str">
        <f t="shared" si="83"/>
        <v/>
      </c>
      <c r="AF462" s="199" t="str">
        <f t="shared" si="94"/>
        <v/>
      </c>
      <c r="AG462" s="218" t="str">
        <f t="shared" si="95"/>
        <v/>
      </c>
      <c r="AH462" s="217"/>
    </row>
    <row r="463" spans="1:34" hidden="1" outlineLevel="1" x14ac:dyDescent="0.3">
      <c r="A463" s="19"/>
      <c r="B463" s="9"/>
      <c r="C463" s="9"/>
      <c r="D463" s="153" t="str">
        <f>IF(ISERROR(VLOOKUP(C463,KPIs!$F$91:$G$94,2,FALSE)),"",(VLOOKUP(C463,KPIs!$F$91:$G$94,2,FALSE)))</f>
        <v/>
      </c>
      <c r="E463" s="153" t="str">
        <f>IF(ISERROR(VLOOKUP(C463,KPIs!$H$91:$I$94,2,FALSE)),"",(VLOOKUP(C463,KPIs!$H$91:$I$94,2,FALSE)))</f>
        <v/>
      </c>
      <c r="F463" s="14"/>
      <c r="G463" s="10"/>
      <c r="H463" s="10"/>
      <c r="I463" s="155">
        <f t="shared" si="88"/>
        <v>0</v>
      </c>
      <c r="J463" s="12" t="str" cm="1">
        <f t="array" ref="J463">IFERROR((_xlfn.IFS(E463-I463&lt;=0,0,E463-I463&lt;=0,0,E463-I463&gt;=2,2,E463-I463&lt;2,E463-I463)),"")</f>
        <v/>
      </c>
      <c r="K463" s="12" cm="1">
        <f t="array" ref="K463">_xlfn.IFS(I463=0,0,I463&gt;=0,I463+J463)</f>
        <v>0</v>
      </c>
      <c r="L463" s="12" t="str">
        <f t="shared" si="85"/>
        <v/>
      </c>
      <c r="M463" s="12" cm="1">
        <f t="array" ref="M463">_xlfn.IFS(K463=0,0,K463&gt;=0,K463+L463)</f>
        <v>0</v>
      </c>
      <c r="N463" s="157" t="str">
        <f t="shared" si="89"/>
        <v/>
      </c>
      <c r="O463" s="157" t="str">
        <f t="shared" si="86"/>
        <v/>
      </c>
      <c r="P463" s="10"/>
      <c r="Q463" s="17" t="str">
        <f t="shared" si="72"/>
        <v/>
      </c>
      <c r="R463" s="12">
        <f t="shared" si="90"/>
        <v>0</v>
      </c>
      <c r="S463" s="193" t="str">
        <f t="shared" si="91"/>
        <v/>
      </c>
      <c r="U463" s="183" t="str">
        <f>IFERROR(Table1[[#This Row],[2024 Total Wage Increase + Wage Floor ]]+Z463,"")</f>
        <v/>
      </c>
      <c r="V463" s="183">
        <f>IFERROR(Table1[[#This Row],[Mandatory Benefits]]+AC463,"")</f>
        <v>0</v>
      </c>
      <c r="X463" s="200"/>
      <c r="Y463" s="210"/>
      <c r="Z463" s="181" t="str">
        <f t="shared" si="92"/>
        <v/>
      </c>
      <c r="AA463" s="155" t="str">
        <f t="shared" si="93"/>
        <v/>
      </c>
      <c r="AB463" s="14"/>
      <c r="AC463" s="14"/>
      <c r="AD463" s="187" t="str">
        <f t="shared" si="82"/>
        <v/>
      </c>
      <c r="AE463" s="189" t="str">
        <f t="shared" si="83"/>
        <v/>
      </c>
      <c r="AF463" s="199" t="str">
        <f t="shared" si="94"/>
        <v/>
      </c>
      <c r="AG463" s="218" t="str">
        <f t="shared" si="95"/>
        <v/>
      </c>
      <c r="AH463" s="217"/>
    </row>
    <row r="464" spans="1:34" hidden="1" outlineLevel="1" x14ac:dyDescent="0.3">
      <c r="A464" s="19"/>
      <c r="B464" s="9"/>
      <c r="C464" s="9"/>
      <c r="D464" s="153" t="str">
        <f>IF(ISERROR(VLOOKUP(C464,KPIs!$F$91:$G$94,2,FALSE)),"",(VLOOKUP(C464,KPIs!$F$91:$G$94,2,FALSE)))</f>
        <v/>
      </c>
      <c r="E464" s="153" t="str">
        <f>IF(ISERROR(VLOOKUP(C464,KPIs!$H$91:$I$94,2,FALSE)),"",(VLOOKUP(C464,KPIs!$H$91:$I$94,2,FALSE)))</f>
        <v/>
      </c>
      <c r="F464" s="14"/>
      <c r="G464" s="10"/>
      <c r="H464" s="10"/>
      <c r="I464" s="155">
        <f t="shared" si="88"/>
        <v>0</v>
      </c>
      <c r="J464" s="12" t="str" cm="1">
        <f t="array" ref="J464">IFERROR((_xlfn.IFS(E464-I464&lt;=0,0,E464-I464&lt;=0,0,E464-I464&gt;=2,2,E464-I464&lt;2,E464-I464)),"")</f>
        <v/>
      </c>
      <c r="K464" s="12" cm="1">
        <f t="array" ref="K464">_xlfn.IFS(I464=0,0,I464&gt;=0,I464+J464)</f>
        <v>0</v>
      </c>
      <c r="L464" s="12" t="str">
        <f t="shared" si="85"/>
        <v/>
      </c>
      <c r="M464" s="12" cm="1">
        <f t="array" ref="M464">_xlfn.IFS(K464=0,0,K464&gt;=0,K464+L464)</f>
        <v>0</v>
      </c>
      <c r="N464" s="157" t="str">
        <f t="shared" si="89"/>
        <v/>
      </c>
      <c r="O464" s="157" t="str">
        <f t="shared" si="86"/>
        <v/>
      </c>
      <c r="P464" s="10"/>
      <c r="Q464" s="17" t="str">
        <f t="shared" si="72"/>
        <v/>
      </c>
      <c r="R464" s="12">
        <f t="shared" si="90"/>
        <v>0</v>
      </c>
      <c r="S464" s="193" t="str">
        <f t="shared" si="91"/>
        <v/>
      </c>
      <c r="U464" s="183" t="str">
        <f>IFERROR(Table1[[#This Row],[2024 Total Wage Increase + Wage Floor ]]+Z464,"")</f>
        <v/>
      </c>
      <c r="V464" s="183">
        <f>IFERROR(Table1[[#This Row],[Mandatory Benefits]]+AC464,"")</f>
        <v>0</v>
      </c>
      <c r="X464" s="200"/>
      <c r="Y464" s="210"/>
      <c r="Z464" s="181" t="str">
        <f t="shared" si="92"/>
        <v/>
      </c>
      <c r="AA464" s="155" t="str">
        <f t="shared" si="93"/>
        <v/>
      </c>
      <c r="AB464" s="14"/>
      <c r="AC464" s="14"/>
      <c r="AD464" s="187" t="str">
        <f t="shared" si="82"/>
        <v/>
      </c>
      <c r="AE464" s="188" t="str">
        <f t="shared" si="83"/>
        <v/>
      </c>
      <c r="AF464" s="199" t="str">
        <f t="shared" si="94"/>
        <v/>
      </c>
      <c r="AG464" s="218" t="str">
        <f t="shared" si="95"/>
        <v/>
      </c>
      <c r="AH464" s="217"/>
    </row>
    <row r="465" spans="1:34" hidden="1" outlineLevel="1" x14ac:dyDescent="0.3">
      <c r="A465" s="19"/>
      <c r="B465" s="9"/>
      <c r="C465" s="9"/>
      <c r="D465" s="153" t="str">
        <f>IF(ISERROR(VLOOKUP(C465,KPIs!$F$91:$G$94,2,FALSE)),"",(VLOOKUP(C465,KPIs!$F$91:$G$94,2,FALSE)))</f>
        <v/>
      </c>
      <c r="E465" s="153" t="str">
        <f>IF(ISERROR(VLOOKUP(C465,KPIs!$H$91:$I$94,2,FALSE)),"",(VLOOKUP(C465,KPIs!$H$91:$I$94,2,FALSE)))</f>
        <v/>
      </c>
      <c r="F465" s="14"/>
      <c r="G465" s="10"/>
      <c r="H465" s="10"/>
      <c r="I465" s="155">
        <f t="shared" si="88"/>
        <v>0</v>
      </c>
      <c r="J465" s="12" t="str" cm="1">
        <f t="array" ref="J465">IFERROR((_xlfn.IFS(E465-I465&lt;=0,0,E465-I465&lt;=0,0,E465-I465&gt;=2,2,E465-I465&lt;2,E465-I465)),"")</f>
        <v/>
      </c>
      <c r="K465" s="12" cm="1">
        <f t="array" ref="K465">_xlfn.IFS(I465=0,0,I465&gt;=0,I465+J465)</f>
        <v>0</v>
      </c>
      <c r="L465" s="12" t="str">
        <f t="shared" si="85"/>
        <v/>
      </c>
      <c r="M465" s="12" cm="1">
        <f t="array" ref="M465">_xlfn.IFS(K465=0,0,K465&gt;=0,K465+L465)</f>
        <v>0</v>
      </c>
      <c r="N465" s="157" t="str">
        <f t="shared" si="89"/>
        <v/>
      </c>
      <c r="O465" s="157" t="str">
        <f t="shared" si="86"/>
        <v/>
      </c>
      <c r="P465" s="10"/>
      <c r="Q465" s="17" t="str">
        <f t="shared" si="72"/>
        <v/>
      </c>
      <c r="R465" s="12">
        <f t="shared" si="90"/>
        <v>0</v>
      </c>
      <c r="S465" s="193" t="str">
        <f t="shared" si="91"/>
        <v/>
      </c>
      <c r="U465" s="183" t="str">
        <f>IFERROR(Table1[[#This Row],[2024 Total Wage Increase + Wage Floor ]]+Z465,"")</f>
        <v/>
      </c>
      <c r="V465" s="183">
        <f>IFERROR(Table1[[#This Row],[Mandatory Benefits]]+AC465,"")</f>
        <v>0</v>
      </c>
      <c r="X465" s="200"/>
      <c r="Y465" s="210"/>
      <c r="Z465" s="181" t="str">
        <f t="shared" si="92"/>
        <v/>
      </c>
      <c r="AA465" s="155" t="str">
        <f t="shared" si="93"/>
        <v/>
      </c>
      <c r="AB465" s="14"/>
      <c r="AC465" s="14"/>
      <c r="AD465" s="187" t="str">
        <f t="shared" si="82"/>
        <v/>
      </c>
      <c r="AE465" s="189" t="str">
        <f t="shared" si="83"/>
        <v/>
      </c>
      <c r="AF465" s="199" t="str">
        <f t="shared" si="94"/>
        <v/>
      </c>
      <c r="AG465" s="218" t="str">
        <f t="shared" si="95"/>
        <v/>
      </c>
      <c r="AH465" s="217"/>
    </row>
    <row r="466" spans="1:34" hidden="1" outlineLevel="1" x14ac:dyDescent="0.3">
      <c r="A466" s="19"/>
      <c r="B466" s="9"/>
      <c r="C466" s="9"/>
      <c r="D466" s="153" t="str">
        <f>IF(ISERROR(VLOOKUP(C466,KPIs!$F$91:$G$94,2,FALSE)),"",(VLOOKUP(C466,KPIs!$F$91:$G$94,2,FALSE)))</f>
        <v/>
      </c>
      <c r="E466" s="153" t="str">
        <f>IF(ISERROR(VLOOKUP(C466,KPIs!$H$91:$I$94,2,FALSE)),"",(VLOOKUP(C466,KPIs!$H$91:$I$94,2,FALSE)))</f>
        <v/>
      </c>
      <c r="F466" s="14"/>
      <c r="G466" s="10"/>
      <c r="H466" s="10"/>
      <c r="I466" s="155">
        <f t="shared" si="88"/>
        <v>0</v>
      </c>
      <c r="J466" s="12" t="str" cm="1">
        <f t="array" ref="J466">IFERROR((_xlfn.IFS(E466-I466&lt;=0,0,E466-I466&lt;=0,0,E466-I466&gt;=2,2,E466-I466&lt;2,E466-I466)),"")</f>
        <v/>
      </c>
      <c r="K466" s="12" cm="1">
        <f t="array" ref="K466">_xlfn.IFS(I466=0,0,I466&gt;=0,I466+J466)</f>
        <v>0</v>
      </c>
      <c r="L466" s="12" t="str">
        <f t="shared" si="85"/>
        <v/>
      </c>
      <c r="M466" s="12" cm="1">
        <f t="array" ref="M466">_xlfn.IFS(K466=0,0,K466&gt;=0,K466+L466)</f>
        <v>0</v>
      </c>
      <c r="N466" s="157" t="str">
        <f t="shared" si="89"/>
        <v/>
      </c>
      <c r="O466" s="157" t="str">
        <f t="shared" si="86"/>
        <v/>
      </c>
      <c r="P466" s="10"/>
      <c r="Q466" s="17" t="str">
        <f t="shared" si="71"/>
        <v/>
      </c>
      <c r="R466" s="12">
        <f t="shared" si="90"/>
        <v>0</v>
      </c>
      <c r="S466" s="193" t="str">
        <f t="shared" si="91"/>
        <v/>
      </c>
      <c r="U466" s="183" t="str">
        <f>IFERROR(Table1[[#This Row],[2024 Total Wage Increase + Wage Floor ]]+Z466,"")</f>
        <v/>
      </c>
      <c r="V466" s="183">
        <f>IFERROR(Table1[[#This Row],[Mandatory Benefits]]+AC466,"")</f>
        <v>0</v>
      </c>
      <c r="X466" s="200"/>
      <c r="Y466" s="210"/>
      <c r="Z466" s="181" t="str">
        <f t="shared" si="92"/>
        <v/>
      </c>
      <c r="AA466" s="155" t="str">
        <f t="shared" si="93"/>
        <v/>
      </c>
      <c r="AB466" s="14"/>
      <c r="AC466" s="14"/>
      <c r="AD466" s="187" t="str">
        <f t="shared" si="82"/>
        <v/>
      </c>
      <c r="AE466" s="188" t="str">
        <f t="shared" si="83"/>
        <v/>
      </c>
      <c r="AF466" s="199" t="str">
        <f t="shared" si="94"/>
        <v/>
      </c>
      <c r="AG466" s="218" t="str">
        <f t="shared" si="95"/>
        <v/>
      </c>
      <c r="AH466" s="217"/>
    </row>
    <row r="467" spans="1:34" hidden="1" outlineLevel="1" x14ac:dyDescent="0.3">
      <c r="A467" s="22"/>
      <c r="B467" s="23"/>
      <c r="C467" s="23"/>
      <c r="D467" s="153" t="str">
        <f>IF(ISERROR(VLOOKUP(C467,KPIs!$F$91:$G$94,2,FALSE)),"",(VLOOKUP(C467,KPIs!$F$91:$G$94,2,FALSE)))</f>
        <v/>
      </c>
      <c r="E467" s="153" t="str">
        <f>IF(ISERROR(VLOOKUP(C467,KPIs!$H$91:$I$94,2,FALSE)),"",(VLOOKUP(C467,KPIs!$H$91:$I$94,2,FALSE)))</f>
        <v/>
      </c>
      <c r="F467" s="24"/>
      <c r="G467" s="25"/>
      <c r="H467" s="25"/>
      <c r="I467" s="155">
        <f t="shared" si="88"/>
        <v>0</v>
      </c>
      <c r="J467" s="12" t="str" cm="1">
        <f t="array" ref="J467">IFERROR((_xlfn.IFS(E467-I467&lt;=0,0,E467-I467&lt;=0,0,E467-I467&gt;=2,2,E467-I467&lt;2,E467-I467)),"")</f>
        <v/>
      </c>
      <c r="K467" s="12" cm="1">
        <f t="array" ref="K467">_xlfn.IFS(I467=0,0,I467&gt;=0,I467+J467)</f>
        <v>0</v>
      </c>
      <c r="L467" s="12" t="str">
        <f t="shared" si="85"/>
        <v/>
      </c>
      <c r="M467" s="12" cm="1">
        <f t="array" ref="M467">_xlfn.IFS(K467=0,0,K467&gt;=0,K467+L467)</f>
        <v>0</v>
      </c>
      <c r="N467" s="157" t="str">
        <f t="shared" si="89"/>
        <v/>
      </c>
      <c r="O467" s="157" t="str">
        <f t="shared" si="86"/>
        <v/>
      </c>
      <c r="P467" s="25"/>
      <c r="Q467" s="26" t="str">
        <f t="shared" si="33"/>
        <v/>
      </c>
      <c r="R467" s="12">
        <f t="shared" si="90"/>
        <v>0</v>
      </c>
      <c r="S467" s="193" t="str">
        <f t="shared" si="91"/>
        <v/>
      </c>
      <c r="U467" s="183" t="str">
        <f>IFERROR(Table1[[#This Row],[2024 Total Wage Increase + Wage Floor ]]+Z467,"")</f>
        <v/>
      </c>
      <c r="V467" s="183">
        <f>IFERROR(Table1[[#This Row],[Mandatory Benefits]]+AC467,"")</f>
        <v>0</v>
      </c>
      <c r="X467" s="200"/>
      <c r="Y467" s="210"/>
      <c r="Z467" s="181" t="str">
        <f t="shared" si="92"/>
        <v/>
      </c>
      <c r="AA467" s="155" t="str">
        <f t="shared" si="93"/>
        <v/>
      </c>
      <c r="AB467" s="14"/>
      <c r="AC467" s="14"/>
      <c r="AD467" s="187" t="str">
        <f t="shared" si="82"/>
        <v/>
      </c>
      <c r="AE467" s="189" t="str">
        <f t="shared" si="83"/>
        <v/>
      </c>
      <c r="AF467" s="199" t="str">
        <f t="shared" si="94"/>
        <v/>
      </c>
      <c r="AG467" s="218" t="str">
        <f t="shared" si="95"/>
        <v/>
      </c>
      <c r="AH467" s="217"/>
    </row>
    <row r="468" spans="1:34" hidden="1" outlineLevel="1" x14ac:dyDescent="0.3">
      <c r="A468" s="22"/>
      <c r="B468" s="23"/>
      <c r="C468" s="23"/>
      <c r="D468" s="153" t="str">
        <f>IF(ISERROR(VLOOKUP(C468,KPIs!$F$91:$G$94,2,FALSE)),"",(VLOOKUP(C468,KPIs!$F$91:$G$94,2,FALSE)))</f>
        <v/>
      </c>
      <c r="E468" s="153" t="str">
        <f>IF(ISERROR(VLOOKUP(C468,KPIs!$H$91:$I$94,2,FALSE)),"",(VLOOKUP(C468,KPIs!$H$91:$I$94,2,FALSE)))</f>
        <v/>
      </c>
      <c r="F468" s="24"/>
      <c r="G468" s="25"/>
      <c r="H468" s="25"/>
      <c r="I468" s="155">
        <f t="shared" si="88"/>
        <v>0</v>
      </c>
      <c r="J468" s="12" t="str" cm="1">
        <f t="array" ref="J468">IFERROR((_xlfn.IFS(E468-I468&lt;=0,0,E468-I468&lt;=0,0,E468-I468&gt;=2,2,E468-I468&lt;2,E468-I468)),"")</f>
        <v/>
      </c>
      <c r="K468" s="12" cm="1">
        <f t="array" ref="K468">_xlfn.IFS(I468=0,0,I468&gt;=0,I468+J468)</f>
        <v>0</v>
      </c>
      <c r="L468" s="12" t="str">
        <f t="shared" si="85"/>
        <v/>
      </c>
      <c r="M468" s="12" cm="1">
        <f t="array" ref="M468">_xlfn.IFS(K468=0,0,K468&gt;=0,K468+L468)</f>
        <v>0</v>
      </c>
      <c r="N468" s="157" t="str">
        <f t="shared" si="89"/>
        <v/>
      </c>
      <c r="O468" s="157" t="str">
        <f t="shared" si="86"/>
        <v/>
      </c>
      <c r="P468" s="25"/>
      <c r="Q468" s="26" t="str">
        <f t="shared" ref="Q468:Q500" si="96">IFERROR(P468/(O468),"")</f>
        <v/>
      </c>
      <c r="R468" s="12">
        <f t="shared" si="90"/>
        <v>0</v>
      </c>
      <c r="S468" s="193" t="str">
        <f t="shared" si="91"/>
        <v/>
      </c>
      <c r="U468" s="183" t="str">
        <f>IFERROR(Table1[[#This Row],[2024 Total Wage Increase + Wage Floor ]]+Z468,"")</f>
        <v/>
      </c>
      <c r="V468" s="183">
        <f>IFERROR(Table1[[#This Row],[Mandatory Benefits]]+AC468,"")</f>
        <v>0</v>
      </c>
      <c r="X468" s="200"/>
      <c r="Y468" s="210"/>
      <c r="Z468" s="181" t="str">
        <f t="shared" si="92"/>
        <v/>
      </c>
      <c r="AA468" s="155" t="str">
        <f t="shared" si="93"/>
        <v/>
      </c>
      <c r="AB468" s="14"/>
      <c r="AC468" s="14"/>
      <c r="AD468" s="187" t="str">
        <f t="shared" si="82"/>
        <v/>
      </c>
      <c r="AE468" s="188" t="str">
        <f t="shared" si="83"/>
        <v/>
      </c>
      <c r="AF468" s="199" t="str">
        <f t="shared" si="94"/>
        <v/>
      </c>
      <c r="AG468" s="218" t="str">
        <f t="shared" si="95"/>
        <v/>
      </c>
      <c r="AH468" s="217"/>
    </row>
    <row r="469" spans="1:34" hidden="1" outlineLevel="1" x14ac:dyDescent="0.3">
      <c r="A469" s="22"/>
      <c r="B469" s="23"/>
      <c r="C469" s="23"/>
      <c r="D469" s="153" t="str">
        <f>IF(ISERROR(VLOOKUP(C469,KPIs!$F$91:$G$94,2,FALSE)),"",(VLOOKUP(C469,KPIs!$F$91:$G$94,2,FALSE)))</f>
        <v/>
      </c>
      <c r="E469" s="153" t="str">
        <f>IF(ISERROR(VLOOKUP(C469,KPIs!$H$91:$I$94,2,FALSE)),"",(VLOOKUP(C469,KPIs!$H$91:$I$94,2,FALSE)))</f>
        <v/>
      </c>
      <c r="F469" s="24"/>
      <c r="G469" s="25"/>
      <c r="H469" s="25"/>
      <c r="I469" s="155">
        <f t="shared" si="88"/>
        <v>0</v>
      </c>
      <c r="J469" s="12" t="str" cm="1">
        <f t="array" ref="J469">IFERROR((_xlfn.IFS(E469-I469&lt;=0,0,E469-I469&lt;=0,0,E469-I469&gt;=2,2,E469-I469&lt;2,E469-I469)),"")</f>
        <v/>
      </c>
      <c r="K469" s="12" cm="1">
        <f t="array" ref="K469">_xlfn.IFS(I469=0,0,I469&gt;=0,I469+J469)</f>
        <v>0</v>
      </c>
      <c r="L469" s="12" t="str">
        <f t="shared" si="85"/>
        <v/>
      </c>
      <c r="M469" s="12" cm="1">
        <f t="array" ref="M469">_xlfn.IFS(K469=0,0,K469&gt;=0,K469+L469)</f>
        <v>0</v>
      </c>
      <c r="N469" s="157" t="str">
        <f t="shared" si="89"/>
        <v/>
      </c>
      <c r="O469" s="157" t="str">
        <f t="shared" si="86"/>
        <v/>
      </c>
      <c r="P469" s="25"/>
      <c r="Q469" s="26" t="str">
        <f t="shared" si="96"/>
        <v/>
      </c>
      <c r="R469" s="12">
        <f t="shared" si="90"/>
        <v>0</v>
      </c>
      <c r="S469" s="193" t="str">
        <f t="shared" si="91"/>
        <v/>
      </c>
      <c r="U469" s="183" t="str">
        <f>IFERROR(Table1[[#This Row],[2024 Total Wage Increase + Wage Floor ]]+Z469,"")</f>
        <v/>
      </c>
      <c r="V469" s="183">
        <f>IFERROR(Table1[[#This Row],[Mandatory Benefits]]+AC469,"")</f>
        <v>0</v>
      </c>
      <c r="X469" s="200"/>
      <c r="Y469" s="210"/>
      <c r="Z469" s="181" t="str">
        <f t="shared" si="92"/>
        <v/>
      </c>
      <c r="AA469" s="155" t="str">
        <f t="shared" si="93"/>
        <v/>
      </c>
      <c r="AB469" s="14"/>
      <c r="AC469" s="14"/>
      <c r="AD469" s="187" t="str">
        <f t="shared" si="82"/>
        <v/>
      </c>
      <c r="AE469" s="189" t="str">
        <f t="shared" si="83"/>
        <v/>
      </c>
      <c r="AF469" s="199" t="str">
        <f t="shared" si="94"/>
        <v/>
      </c>
      <c r="AG469" s="218" t="str">
        <f t="shared" si="95"/>
        <v/>
      </c>
      <c r="AH469" s="217"/>
    </row>
    <row r="470" spans="1:34" hidden="1" outlineLevel="1" x14ac:dyDescent="0.3">
      <c r="A470" s="19"/>
      <c r="B470" s="9"/>
      <c r="C470" s="9"/>
      <c r="D470" s="190" t="str">
        <f>IF(ISERROR(VLOOKUP(C470,KPIs!$F$91:$G$94,2,FALSE)),"",(VLOOKUP(C470,KPIs!$F$91:$G$94,2,FALSE)))</f>
        <v/>
      </c>
      <c r="E470" s="191" t="str">
        <f>IF(ISERROR(VLOOKUP(C470,KPIs!$H$91:$I$94,2,FALSE)),"",(VLOOKUP(C470,KPIs!$H$91:$I$94,2,FALSE)))</f>
        <v/>
      </c>
      <c r="F470" s="14"/>
      <c r="G470" s="10"/>
      <c r="H470" s="10"/>
      <c r="I470" s="155">
        <f t="shared" si="88"/>
        <v>0</v>
      </c>
      <c r="J470" s="12" t="str" cm="1">
        <f t="array" ref="J470">IFERROR((_xlfn.IFS(E470-I470&lt;=0,0,E470-I470&lt;=0,0,E470-I470&gt;=2,2,E470-I470&lt;2,E470-I470)),"")</f>
        <v/>
      </c>
      <c r="K470" s="12" cm="1">
        <f t="array" ref="K470">_xlfn.IFS(I470=0,0,I470&gt;=0,I470+J470)</f>
        <v>0</v>
      </c>
      <c r="L470" s="12" t="str">
        <f t="shared" si="85"/>
        <v/>
      </c>
      <c r="M470" s="12" cm="1">
        <f t="array" ref="M470">_xlfn.IFS(K470=0,0,K470&gt;=0,K470+L470)</f>
        <v>0</v>
      </c>
      <c r="N470" s="157" t="str">
        <f t="shared" si="89"/>
        <v/>
      </c>
      <c r="O470" s="157" t="str">
        <f t="shared" si="86"/>
        <v/>
      </c>
      <c r="P470" s="10"/>
      <c r="Q470" s="17" t="str">
        <f t="shared" ref="Q470:Q481" si="97">IFERROR(P470/(O470),"")</f>
        <v/>
      </c>
      <c r="R470" s="12">
        <f t="shared" si="90"/>
        <v>0</v>
      </c>
      <c r="S470" s="193" t="str">
        <f t="shared" si="91"/>
        <v/>
      </c>
      <c r="U470" s="183"/>
      <c r="V470" s="183"/>
      <c r="X470" s="200"/>
      <c r="Y470" s="210"/>
      <c r="Z470" s="181" t="str">
        <f t="shared" si="92"/>
        <v/>
      </c>
      <c r="AA470" s="155" t="str">
        <f t="shared" si="93"/>
        <v/>
      </c>
      <c r="AB470" s="14"/>
      <c r="AC470" s="14"/>
      <c r="AD470" s="187"/>
      <c r="AE470" s="188"/>
      <c r="AF470" s="199" t="str">
        <f t="shared" si="94"/>
        <v/>
      </c>
      <c r="AG470" s="218" t="str">
        <f t="shared" si="95"/>
        <v/>
      </c>
      <c r="AH470" s="217"/>
    </row>
    <row r="471" spans="1:34" hidden="1" outlineLevel="1" x14ac:dyDescent="0.3">
      <c r="A471" s="19"/>
      <c r="B471" s="9"/>
      <c r="C471" s="9"/>
      <c r="D471" s="190" t="str">
        <f>IF(ISERROR(VLOOKUP(C471,KPIs!$F$91:$G$94,2,FALSE)),"",(VLOOKUP(C471,KPIs!$F$91:$G$94,2,FALSE)))</f>
        <v/>
      </c>
      <c r="E471" s="191" t="str">
        <f>IF(ISERROR(VLOOKUP(C471,KPIs!$H$91:$I$94,2,FALSE)),"",(VLOOKUP(C471,KPIs!$H$91:$I$94,2,FALSE)))</f>
        <v/>
      </c>
      <c r="F471" s="14"/>
      <c r="G471" s="10"/>
      <c r="H471" s="10"/>
      <c r="I471" s="155">
        <f t="shared" si="88"/>
        <v>0</v>
      </c>
      <c r="J471" s="12" t="str" cm="1">
        <f t="array" ref="J471">IFERROR((_xlfn.IFS(E471-I471&lt;=0,0,E471-I471&lt;=0,0,E471-I471&gt;=2,2,E471-I471&lt;2,E471-I471)),"")</f>
        <v/>
      </c>
      <c r="K471" s="12" cm="1">
        <f t="array" ref="K471">_xlfn.IFS(I471=0,0,I471&gt;=0,I471+J471)</f>
        <v>0</v>
      </c>
      <c r="L471" s="12" t="str">
        <f t="shared" si="85"/>
        <v/>
      </c>
      <c r="M471" s="12" cm="1">
        <f t="array" ref="M471">_xlfn.IFS(K471=0,0,K471&gt;=0,K471+L471)</f>
        <v>0</v>
      </c>
      <c r="N471" s="157" t="str">
        <f t="shared" si="89"/>
        <v/>
      </c>
      <c r="O471" s="157" t="str">
        <f t="shared" si="86"/>
        <v/>
      </c>
      <c r="P471" s="10"/>
      <c r="Q471" s="17" t="str">
        <f t="shared" si="97"/>
        <v/>
      </c>
      <c r="R471" s="12">
        <f t="shared" si="90"/>
        <v>0</v>
      </c>
      <c r="S471" s="193" t="str">
        <f t="shared" si="91"/>
        <v/>
      </c>
      <c r="U471" s="183"/>
      <c r="V471" s="183"/>
      <c r="X471" s="200"/>
      <c r="Y471" s="210"/>
      <c r="Z471" s="181" t="str">
        <f t="shared" si="92"/>
        <v/>
      </c>
      <c r="AA471" s="155" t="str">
        <f t="shared" si="93"/>
        <v/>
      </c>
      <c r="AB471" s="14"/>
      <c r="AC471" s="14"/>
      <c r="AD471" s="187"/>
      <c r="AE471" s="189"/>
      <c r="AF471" s="199" t="str">
        <f t="shared" si="94"/>
        <v/>
      </c>
      <c r="AG471" s="218" t="str">
        <f t="shared" si="95"/>
        <v/>
      </c>
      <c r="AH471" s="217"/>
    </row>
    <row r="472" spans="1:34" hidden="1" outlineLevel="1" x14ac:dyDescent="0.3">
      <c r="A472" s="19"/>
      <c r="B472" s="9"/>
      <c r="C472" s="9"/>
      <c r="D472" s="190" t="str">
        <f>IF(ISERROR(VLOOKUP(C472,KPIs!$F$91:$G$94,2,FALSE)),"",(VLOOKUP(C472,KPIs!$F$91:$G$94,2,FALSE)))</f>
        <v/>
      </c>
      <c r="E472" s="191" t="str">
        <f>IF(ISERROR(VLOOKUP(C472,KPIs!$H$91:$I$94,2,FALSE)),"",(VLOOKUP(C472,KPIs!$H$91:$I$94,2,FALSE)))</f>
        <v/>
      </c>
      <c r="F472" s="14"/>
      <c r="G472" s="10"/>
      <c r="H472" s="10"/>
      <c r="I472" s="155">
        <f t="shared" si="88"/>
        <v>0</v>
      </c>
      <c r="J472" s="12" t="str" cm="1">
        <f t="array" ref="J472">IFERROR((_xlfn.IFS(E472-I472&lt;=0,0,E472-I472&lt;=0,0,E472-I472&gt;=2,2,E472-I472&lt;2,E472-I472)),"")</f>
        <v/>
      </c>
      <c r="K472" s="12" cm="1">
        <f t="array" ref="K472">_xlfn.IFS(I472=0,0,I472&gt;=0,I472+J472)</f>
        <v>0</v>
      </c>
      <c r="L472" s="12" t="str">
        <f t="shared" si="85"/>
        <v/>
      </c>
      <c r="M472" s="12" cm="1">
        <f t="array" ref="M472">_xlfn.IFS(K472=0,0,K472&gt;=0,K472+L472)</f>
        <v>0</v>
      </c>
      <c r="N472" s="157" t="str">
        <f t="shared" si="89"/>
        <v/>
      </c>
      <c r="O472" s="157" t="str">
        <f t="shared" si="86"/>
        <v/>
      </c>
      <c r="P472" s="10"/>
      <c r="Q472" s="17" t="str">
        <f t="shared" si="97"/>
        <v/>
      </c>
      <c r="R472" s="12">
        <f t="shared" si="90"/>
        <v>0</v>
      </c>
      <c r="S472" s="193" t="str">
        <f t="shared" si="91"/>
        <v/>
      </c>
      <c r="U472" s="183"/>
      <c r="V472" s="183"/>
      <c r="X472" s="200"/>
      <c r="Y472" s="210"/>
      <c r="Z472" s="181" t="str">
        <f t="shared" si="92"/>
        <v/>
      </c>
      <c r="AA472" s="155" t="str">
        <f t="shared" si="93"/>
        <v/>
      </c>
      <c r="AB472" s="14"/>
      <c r="AC472" s="14"/>
      <c r="AD472" s="187"/>
      <c r="AE472" s="188"/>
      <c r="AF472" s="199" t="str">
        <f t="shared" si="94"/>
        <v/>
      </c>
      <c r="AG472" s="218" t="str">
        <f t="shared" si="95"/>
        <v/>
      </c>
      <c r="AH472" s="217"/>
    </row>
    <row r="473" spans="1:34" hidden="1" outlineLevel="1" x14ac:dyDescent="0.3">
      <c r="A473" s="19"/>
      <c r="B473" s="9"/>
      <c r="C473" s="9"/>
      <c r="D473" s="190" t="str">
        <f>IF(ISERROR(VLOOKUP(C473,KPIs!$F$91:$G$94,2,FALSE)),"",(VLOOKUP(C473,KPIs!$F$91:$G$94,2,FALSE)))</f>
        <v/>
      </c>
      <c r="E473" s="191" t="str">
        <f>IF(ISERROR(VLOOKUP(C473,KPIs!$H$91:$I$94,2,FALSE)),"",(VLOOKUP(C473,KPIs!$H$91:$I$94,2,FALSE)))</f>
        <v/>
      </c>
      <c r="F473" s="14"/>
      <c r="G473" s="10"/>
      <c r="H473" s="10"/>
      <c r="I473" s="155">
        <f t="shared" si="88"/>
        <v>0</v>
      </c>
      <c r="J473" s="12" t="str" cm="1">
        <f t="array" ref="J473">IFERROR((_xlfn.IFS(E473-I473&lt;=0,0,E473-I473&lt;=0,0,E473-I473&gt;=2,2,E473-I473&lt;2,E473-I473)),"")</f>
        <v/>
      </c>
      <c r="K473" s="12" cm="1">
        <f t="array" ref="K473">_xlfn.IFS(I473=0,0,I473&gt;=0,I473+J473)</f>
        <v>0</v>
      </c>
      <c r="L473" s="12" t="str">
        <f t="shared" si="85"/>
        <v/>
      </c>
      <c r="M473" s="12" cm="1">
        <f t="array" ref="M473">_xlfn.IFS(K473=0,0,K473&gt;=0,K473+L473)</f>
        <v>0</v>
      </c>
      <c r="N473" s="157" t="str">
        <f t="shared" si="89"/>
        <v/>
      </c>
      <c r="O473" s="157" t="str">
        <f t="shared" si="86"/>
        <v/>
      </c>
      <c r="P473" s="10"/>
      <c r="Q473" s="17" t="str">
        <f t="shared" si="97"/>
        <v/>
      </c>
      <c r="R473" s="12">
        <f t="shared" si="90"/>
        <v>0</v>
      </c>
      <c r="S473" s="193" t="str">
        <f t="shared" si="91"/>
        <v/>
      </c>
      <c r="U473" s="183"/>
      <c r="V473" s="183"/>
      <c r="X473" s="200"/>
      <c r="Y473" s="210"/>
      <c r="Z473" s="181" t="str">
        <f t="shared" si="92"/>
        <v/>
      </c>
      <c r="AA473" s="155" t="str">
        <f t="shared" si="93"/>
        <v/>
      </c>
      <c r="AB473" s="14"/>
      <c r="AC473" s="14"/>
      <c r="AD473" s="187"/>
      <c r="AE473" s="189"/>
      <c r="AF473" s="199" t="str">
        <f t="shared" si="94"/>
        <v/>
      </c>
      <c r="AG473" s="218" t="str">
        <f t="shared" si="95"/>
        <v/>
      </c>
      <c r="AH473" s="217"/>
    </row>
    <row r="474" spans="1:34" hidden="1" outlineLevel="1" x14ac:dyDescent="0.3">
      <c r="A474" s="19"/>
      <c r="B474" s="9"/>
      <c r="C474" s="9"/>
      <c r="D474" s="190" t="str">
        <f>IF(ISERROR(VLOOKUP(C474,KPIs!$F$91:$G$94,2,FALSE)),"",(VLOOKUP(C474,KPIs!$F$91:$G$94,2,FALSE)))</f>
        <v/>
      </c>
      <c r="E474" s="191" t="str">
        <f>IF(ISERROR(VLOOKUP(C474,KPIs!$H$91:$I$94,2,FALSE)),"",(VLOOKUP(C474,KPIs!$H$91:$I$94,2,FALSE)))</f>
        <v/>
      </c>
      <c r="F474" s="14"/>
      <c r="G474" s="10"/>
      <c r="H474" s="10"/>
      <c r="I474" s="155">
        <f t="shared" si="88"/>
        <v>0</v>
      </c>
      <c r="J474" s="12" t="str" cm="1">
        <f t="array" ref="J474">IFERROR((_xlfn.IFS(E474-I474&lt;=0,0,E474-I474&lt;=0,0,E474-I474&gt;=2,2,E474-I474&lt;2,E474-I474)),"")</f>
        <v/>
      </c>
      <c r="K474" s="12" cm="1">
        <f t="array" ref="K474">_xlfn.IFS(I474=0,0,I474&gt;=0,I474+J474)</f>
        <v>0</v>
      </c>
      <c r="L474" s="12" t="str">
        <f t="shared" si="85"/>
        <v/>
      </c>
      <c r="M474" s="12" cm="1">
        <f t="array" ref="M474">_xlfn.IFS(K474=0,0,K474&gt;=0,K474+L474)</f>
        <v>0</v>
      </c>
      <c r="N474" s="157" t="str">
        <f t="shared" si="89"/>
        <v/>
      </c>
      <c r="O474" s="157" t="str">
        <f t="shared" si="86"/>
        <v/>
      </c>
      <c r="P474" s="10"/>
      <c r="Q474" s="17" t="str">
        <f t="shared" si="97"/>
        <v/>
      </c>
      <c r="R474" s="12">
        <f t="shared" si="90"/>
        <v>0</v>
      </c>
      <c r="S474" s="193" t="str">
        <f t="shared" si="91"/>
        <v/>
      </c>
      <c r="U474" s="183"/>
      <c r="V474" s="183"/>
      <c r="X474" s="200"/>
      <c r="Y474" s="210"/>
      <c r="Z474" s="181" t="str">
        <f t="shared" si="92"/>
        <v/>
      </c>
      <c r="AA474" s="155" t="str">
        <f t="shared" si="93"/>
        <v/>
      </c>
      <c r="AB474" s="14"/>
      <c r="AC474" s="14"/>
      <c r="AD474" s="187"/>
      <c r="AE474" s="188"/>
      <c r="AF474" s="199" t="str">
        <f t="shared" si="94"/>
        <v/>
      </c>
      <c r="AG474" s="218" t="str">
        <f t="shared" si="95"/>
        <v/>
      </c>
      <c r="AH474" s="217"/>
    </row>
    <row r="475" spans="1:34" hidden="1" outlineLevel="1" x14ac:dyDescent="0.3">
      <c r="A475" s="19"/>
      <c r="B475" s="9"/>
      <c r="C475" s="9"/>
      <c r="D475" s="190" t="str">
        <f>IF(ISERROR(VLOOKUP(C475,KPIs!$F$91:$G$94,2,FALSE)),"",(VLOOKUP(C475,KPIs!$F$91:$G$94,2,FALSE)))</f>
        <v/>
      </c>
      <c r="E475" s="191" t="str">
        <f>IF(ISERROR(VLOOKUP(C475,KPIs!$H$91:$I$94,2,FALSE)),"",(VLOOKUP(C475,KPIs!$H$91:$I$94,2,FALSE)))</f>
        <v/>
      </c>
      <c r="F475" s="14"/>
      <c r="G475" s="10"/>
      <c r="H475" s="10"/>
      <c r="I475" s="155">
        <f t="shared" si="88"/>
        <v>0</v>
      </c>
      <c r="J475" s="12" t="str" cm="1">
        <f t="array" ref="J475">IFERROR((_xlfn.IFS(E475-I475&lt;=0,0,E475-I475&lt;=0,0,E475-I475&gt;=2,2,E475-I475&lt;2,E475-I475)),"")</f>
        <v/>
      </c>
      <c r="K475" s="12" cm="1">
        <f t="array" ref="K475">_xlfn.IFS(I475=0,0,I475&gt;=0,I475+J475)</f>
        <v>0</v>
      </c>
      <c r="L475" s="12" t="str">
        <f t="shared" si="85"/>
        <v/>
      </c>
      <c r="M475" s="12" cm="1">
        <f t="array" ref="M475">_xlfn.IFS(K475=0,0,K475&gt;=0,K475+L475)</f>
        <v>0</v>
      </c>
      <c r="N475" s="157" t="str">
        <f t="shared" si="89"/>
        <v/>
      </c>
      <c r="O475" s="157" t="str">
        <f t="shared" si="86"/>
        <v/>
      </c>
      <c r="P475" s="10"/>
      <c r="Q475" s="17" t="str">
        <f t="shared" si="97"/>
        <v/>
      </c>
      <c r="R475" s="12">
        <f t="shared" si="90"/>
        <v>0</v>
      </c>
      <c r="S475" s="193" t="str">
        <f t="shared" si="91"/>
        <v/>
      </c>
      <c r="U475" s="183"/>
      <c r="V475" s="183"/>
      <c r="X475" s="200"/>
      <c r="Y475" s="210"/>
      <c r="Z475" s="181" t="str">
        <f t="shared" si="92"/>
        <v/>
      </c>
      <c r="AA475" s="155" t="str">
        <f t="shared" si="93"/>
        <v/>
      </c>
      <c r="AB475" s="14"/>
      <c r="AC475" s="14"/>
      <c r="AD475" s="187"/>
      <c r="AE475" s="189"/>
      <c r="AF475" s="199" t="str">
        <f t="shared" si="94"/>
        <v/>
      </c>
      <c r="AG475" s="218" t="str">
        <f t="shared" si="95"/>
        <v/>
      </c>
      <c r="AH475" s="217"/>
    </row>
    <row r="476" spans="1:34" hidden="1" outlineLevel="1" x14ac:dyDescent="0.3">
      <c r="A476" s="19"/>
      <c r="B476" s="9"/>
      <c r="C476" s="9"/>
      <c r="D476" s="190" t="str">
        <f>IF(ISERROR(VLOOKUP(C476,KPIs!$F$91:$G$94,2,FALSE)),"",(VLOOKUP(C476,KPIs!$F$91:$G$94,2,FALSE)))</f>
        <v/>
      </c>
      <c r="E476" s="191" t="str">
        <f>IF(ISERROR(VLOOKUP(C476,KPIs!$H$91:$I$94,2,FALSE)),"",(VLOOKUP(C476,KPIs!$H$91:$I$94,2,FALSE)))</f>
        <v/>
      </c>
      <c r="F476" s="14"/>
      <c r="G476" s="10"/>
      <c r="H476" s="10"/>
      <c r="I476" s="155">
        <f t="shared" si="88"/>
        <v>0</v>
      </c>
      <c r="J476" s="12" t="str" cm="1">
        <f t="array" ref="J476">IFERROR((_xlfn.IFS(E476-I476&lt;=0,0,E476-I476&lt;=0,0,E476-I476&gt;=2,2,E476-I476&lt;2,E476-I476)),"")</f>
        <v/>
      </c>
      <c r="K476" s="12" cm="1">
        <f t="array" ref="K476">_xlfn.IFS(I476=0,0,I476&gt;=0,I476+J476)</f>
        <v>0</v>
      </c>
      <c r="L476" s="12" t="str">
        <f t="shared" si="85"/>
        <v/>
      </c>
      <c r="M476" s="12" cm="1">
        <f t="array" ref="M476">_xlfn.IFS(K476=0,0,K476&gt;=0,K476+L476)</f>
        <v>0</v>
      </c>
      <c r="N476" s="157" t="str">
        <f t="shared" si="89"/>
        <v/>
      </c>
      <c r="O476" s="157" t="str">
        <f t="shared" si="86"/>
        <v/>
      </c>
      <c r="P476" s="10"/>
      <c r="Q476" s="17" t="str">
        <f t="shared" si="97"/>
        <v/>
      </c>
      <c r="R476" s="12">
        <f t="shared" si="90"/>
        <v>0</v>
      </c>
      <c r="S476" s="193" t="str">
        <f t="shared" si="91"/>
        <v/>
      </c>
      <c r="U476" s="183"/>
      <c r="V476" s="183"/>
      <c r="X476" s="200"/>
      <c r="Y476" s="210"/>
      <c r="Z476" s="181" t="str">
        <f t="shared" si="92"/>
        <v/>
      </c>
      <c r="AA476" s="155" t="str">
        <f t="shared" si="93"/>
        <v/>
      </c>
      <c r="AB476" s="14"/>
      <c r="AC476" s="14"/>
      <c r="AD476" s="187"/>
      <c r="AE476" s="188"/>
      <c r="AF476" s="199" t="str">
        <f t="shared" si="94"/>
        <v/>
      </c>
      <c r="AG476" s="218" t="str">
        <f t="shared" si="95"/>
        <v/>
      </c>
      <c r="AH476" s="217"/>
    </row>
    <row r="477" spans="1:34" hidden="1" outlineLevel="1" x14ac:dyDescent="0.3">
      <c r="A477" s="19"/>
      <c r="B477" s="9"/>
      <c r="C477" s="9"/>
      <c r="D477" s="190" t="str">
        <f>IF(ISERROR(VLOOKUP(C477,KPIs!$F$91:$G$94,2,FALSE)),"",(VLOOKUP(C477,KPIs!$F$91:$G$94,2,FALSE)))</f>
        <v/>
      </c>
      <c r="E477" s="191" t="str">
        <f>IF(ISERROR(VLOOKUP(C477,KPIs!$H$91:$I$94,2,FALSE)),"",(VLOOKUP(C477,KPIs!$H$91:$I$94,2,FALSE)))</f>
        <v/>
      </c>
      <c r="F477" s="14"/>
      <c r="G477" s="10"/>
      <c r="H477" s="10"/>
      <c r="I477" s="155">
        <f t="shared" si="88"/>
        <v>0</v>
      </c>
      <c r="J477" s="12" t="str" cm="1">
        <f t="array" ref="J477">IFERROR((_xlfn.IFS(E477-I477&lt;=0,0,E477-I477&lt;=0,0,E477-I477&gt;=2,2,E477-I477&lt;2,E477-I477)),"")</f>
        <v/>
      </c>
      <c r="K477" s="12" cm="1">
        <f t="array" ref="K477">_xlfn.IFS(I477=0,0,I477&gt;=0,I477+J477)</f>
        <v>0</v>
      </c>
      <c r="L477" s="12" t="str">
        <f t="shared" si="85"/>
        <v/>
      </c>
      <c r="M477" s="12" cm="1">
        <f t="array" ref="M477">_xlfn.IFS(K477=0,0,K477&gt;=0,K477+L477)</f>
        <v>0</v>
      </c>
      <c r="N477" s="157" t="str">
        <f t="shared" si="89"/>
        <v/>
      </c>
      <c r="O477" s="157" t="str">
        <f t="shared" si="86"/>
        <v/>
      </c>
      <c r="P477" s="10"/>
      <c r="Q477" s="17" t="str">
        <f t="shared" si="97"/>
        <v/>
      </c>
      <c r="R477" s="12">
        <f t="shared" si="90"/>
        <v>0</v>
      </c>
      <c r="S477" s="193" t="str">
        <f t="shared" si="91"/>
        <v/>
      </c>
      <c r="U477" s="183"/>
      <c r="V477" s="183"/>
      <c r="X477" s="200"/>
      <c r="Y477" s="210"/>
      <c r="Z477" s="181" t="str">
        <f t="shared" si="92"/>
        <v/>
      </c>
      <c r="AA477" s="155" t="str">
        <f t="shared" si="93"/>
        <v/>
      </c>
      <c r="AB477" s="14"/>
      <c r="AC477" s="14"/>
      <c r="AD477" s="187"/>
      <c r="AE477" s="189"/>
      <c r="AF477" s="199" t="str">
        <f t="shared" si="94"/>
        <v/>
      </c>
      <c r="AG477" s="218" t="str">
        <f t="shared" si="95"/>
        <v/>
      </c>
      <c r="AH477" s="217"/>
    </row>
    <row r="478" spans="1:34" hidden="1" outlineLevel="1" x14ac:dyDescent="0.3">
      <c r="A478" s="19"/>
      <c r="B478" s="9"/>
      <c r="C478" s="9"/>
      <c r="D478" s="190" t="str">
        <f>IF(ISERROR(VLOOKUP(C478,KPIs!$F$91:$G$94,2,FALSE)),"",(VLOOKUP(C478,KPIs!$F$91:$G$94,2,FALSE)))</f>
        <v/>
      </c>
      <c r="E478" s="191" t="str">
        <f>IF(ISERROR(VLOOKUP(C478,KPIs!$H$91:$I$94,2,FALSE)),"",(VLOOKUP(C478,KPIs!$H$91:$I$94,2,FALSE)))</f>
        <v/>
      </c>
      <c r="F478" s="14"/>
      <c r="G478" s="10"/>
      <c r="H478" s="10"/>
      <c r="I478" s="155">
        <f t="shared" si="88"/>
        <v>0</v>
      </c>
      <c r="J478" s="12" t="str" cm="1">
        <f t="array" ref="J478">IFERROR((_xlfn.IFS(E478-I478&lt;=0,0,E478-I478&lt;=0,0,E478-I478&gt;=2,2,E478-I478&lt;2,E478-I478)),"")</f>
        <v/>
      </c>
      <c r="K478" s="12" cm="1">
        <f t="array" ref="K478">_xlfn.IFS(I478=0,0,I478&gt;=0,I478+J478)</f>
        <v>0</v>
      </c>
      <c r="L478" s="12" t="str">
        <f t="shared" si="85"/>
        <v/>
      </c>
      <c r="M478" s="12" cm="1">
        <f t="array" ref="M478">_xlfn.IFS(K478=0,0,K478&gt;=0,K478+L478)</f>
        <v>0</v>
      </c>
      <c r="N478" s="157" t="str">
        <f t="shared" si="89"/>
        <v/>
      </c>
      <c r="O478" s="157" t="str">
        <f t="shared" si="86"/>
        <v/>
      </c>
      <c r="P478" s="10"/>
      <c r="Q478" s="17" t="str">
        <f t="shared" si="97"/>
        <v/>
      </c>
      <c r="R478" s="12">
        <f t="shared" si="90"/>
        <v>0</v>
      </c>
      <c r="S478" s="193" t="str">
        <f t="shared" si="91"/>
        <v/>
      </c>
      <c r="U478" s="183"/>
      <c r="V478" s="183"/>
      <c r="X478" s="200"/>
      <c r="Y478" s="210"/>
      <c r="Z478" s="181" t="str">
        <f t="shared" si="92"/>
        <v/>
      </c>
      <c r="AA478" s="155" t="str">
        <f t="shared" si="93"/>
        <v/>
      </c>
      <c r="AB478" s="14"/>
      <c r="AC478" s="14"/>
      <c r="AD478" s="187"/>
      <c r="AE478" s="188"/>
      <c r="AF478" s="199" t="str">
        <f t="shared" si="94"/>
        <v/>
      </c>
      <c r="AG478" s="218" t="str">
        <f t="shared" si="95"/>
        <v/>
      </c>
      <c r="AH478" s="217"/>
    </row>
    <row r="479" spans="1:34" hidden="1" outlineLevel="1" x14ac:dyDescent="0.3">
      <c r="A479" s="19"/>
      <c r="B479" s="9"/>
      <c r="C479" s="9"/>
      <c r="D479" s="190" t="str">
        <f>IF(ISERROR(VLOOKUP(C479,KPIs!$F$91:$G$94,2,FALSE)),"",(VLOOKUP(C479,KPIs!$F$91:$G$94,2,FALSE)))</f>
        <v/>
      </c>
      <c r="E479" s="191" t="str">
        <f>IF(ISERROR(VLOOKUP(C479,KPIs!$H$91:$I$94,2,FALSE)),"",(VLOOKUP(C479,KPIs!$H$91:$I$94,2,FALSE)))</f>
        <v/>
      </c>
      <c r="F479" s="14"/>
      <c r="G479" s="10"/>
      <c r="H479" s="10"/>
      <c r="I479" s="155">
        <f t="shared" si="88"/>
        <v>0</v>
      </c>
      <c r="J479" s="12" t="str" cm="1">
        <f t="array" ref="J479">IFERROR((_xlfn.IFS(E479-I479&lt;=0,0,E479-I479&lt;=0,0,E479-I479&gt;=2,2,E479-I479&lt;2,E479-I479)),"")</f>
        <v/>
      </c>
      <c r="K479" s="12" cm="1">
        <f t="array" ref="K479">_xlfn.IFS(I479=0,0,I479&gt;=0,I479+J479)</f>
        <v>0</v>
      </c>
      <c r="L479" s="12" t="str">
        <f t="shared" si="85"/>
        <v/>
      </c>
      <c r="M479" s="12" cm="1">
        <f t="array" ref="M479">_xlfn.IFS(K479=0,0,K479&gt;=0,K479+L479)</f>
        <v>0</v>
      </c>
      <c r="N479" s="157" t="str">
        <f t="shared" si="89"/>
        <v/>
      </c>
      <c r="O479" s="157" t="str">
        <f t="shared" si="86"/>
        <v/>
      </c>
      <c r="P479" s="10"/>
      <c r="Q479" s="17" t="str">
        <f t="shared" si="97"/>
        <v/>
      </c>
      <c r="R479" s="12">
        <f t="shared" si="90"/>
        <v>0</v>
      </c>
      <c r="S479" s="193" t="str">
        <f t="shared" si="91"/>
        <v/>
      </c>
      <c r="U479" s="183"/>
      <c r="V479" s="183"/>
      <c r="X479" s="200"/>
      <c r="Y479" s="210"/>
      <c r="Z479" s="181" t="str">
        <f t="shared" si="92"/>
        <v/>
      </c>
      <c r="AA479" s="155" t="str">
        <f t="shared" si="93"/>
        <v/>
      </c>
      <c r="AB479" s="14"/>
      <c r="AC479" s="14"/>
      <c r="AD479" s="187"/>
      <c r="AE479" s="189"/>
      <c r="AF479" s="199" t="str">
        <f t="shared" si="94"/>
        <v/>
      </c>
      <c r="AG479" s="218" t="str">
        <f t="shared" si="95"/>
        <v/>
      </c>
      <c r="AH479" s="217"/>
    </row>
    <row r="480" spans="1:34" hidden="1" outlineLevel="1" x14ac:dyDescent="0.3">
      <c r="A480" s="19"/>
      <c r="B480" s="9"/>
      <c r="C480" s="9"/>
      <c r="D480" s="190" t="str">
        <f>IF(ISERROR(VLOOKUP(C480,KPIs!$F$91:$G$94,2,FALSE)),"",(VLOOKUP(C480,KPIs!$F$91:$G$94,2,FALSE)))</f>
        <v/>
      </c>
      <c r="E480" s="191" t="str">
        <f>IF(ISERROR(VLOOKUP(C480,KPIs!$H$91:$I$94,2,FALSE)),"",(VLOOKUP(C480,KPIs!$H$91:$I$94,2,FALSE)))</f>
        <v/>
      </c>
      <c r="F480" s="14"/>
      <c r="G480" s="10"/>
      <c r="H480" s="10"/>
      <c r="I480" s="155">
        <f t="shared" si="88"/>
        <v>0</v>
      </c>
      <c r="J480" s="12" t="str" cm="1">
        <f t="array" ref="J480">IFERROR((_xlfn.IFS(E480-I480&lt;=0,0,E480-I480&lt;=0,0,E480-I480&gt;=2,2,E480-I480&lt;2,E480-I480)),"")</f>
        <v/>
      </c>
      <c r="K480" s="12" cm="1">
        <f t="array" ref="K480">_xlfn.IFS(I480=0,0,I480&gt;=0,I480+J480)</f>
        <v>0</v>
      </c>
      <c r="L480" s="12" t="str">
        <f t="shared" si="85"/>
        <v/>
      </c>
      <c r="M480" s="12" cm="1">
        <f t="array" ref="M480">_xlfn.IFS(K480=0,0,K480&gt;=0,K480+L480)</f>
        <v>0</v>
      </c>
      <c r="N480" s="157" t="str">
        <f t="shared" si="89"/>
        <v/>
      </c>
      <c r="O480" s="157" t="str">
        <f t="shared" si="86"/>
        <v/>
      </c>
      <c r="P480" s="10"/>
      <c r="Q480" s="17" t="str">
        <f t="shared" si="97"/>
        <v/>
      </c>
      <c r="R480" s="12">
        <f t="shared" si="90"/>
        <v>0</v>
      </c>
      <c r="S480" s="193" t="str">
        <f t="shared" si="91"/>
        <v/>
      </c>
      <c r="U480" s="183"/>
      <c r="V480" s="183"/>
      <c r="X480" s="200"/>
      <c r="Y480" s="210"/>
      <c r="Z480" s="181" t="str">
        <f t="shared" si="92"/>
        <v/>
      </c>
      <c r="AA480" s="155" t="str">
        <f t="shared" si="93"/>
        <v/>
      </c>
      <c r="AB480" s="14"/>
      <c r="AC480" s="14"/>
      <c r="AD480" s="187"/>
      <c r="AE480" s="188"/>
      <c r="AF480" s="199" t="str">
        <f t="shared" si="94"/>
        <v/>
      </c>
      <c r="AG480" s="218" t="str">
        <f t="shared" si="95"/>
        <v/>
      </c>
      <c r="AH480" s="217"/>
    </row>
    <row r="481" spans="1:34" hidden="1" outlineLevel="1" x14ac:dyDescent="0.3">
      <c r="A481" s="19"/>
      <c r="B481" s="9"/>
      <c r="C481" s="9"/>
      <c r="D481" s="190" t="str">
        <f>IF(ISERROR(VLOOKUP(C481,KPIs!$F$91:$G$94,2,FALSE)),"",(VLOOKUP(C481,KPIs!$F$91:$G$94,2,FALSE)))</f>
        <v/>
      </c>
      <c r="E481" s="191" t="str">
        <f>IF(ISERROR(VLOOKUP(C481,KPIs!$H$91:$I$94,2,FALSE)),"",(VLOOKUP(C481,KPIs!$H$91:$I$94,2,FALSE)))</f>
        <v/>
      </c>
      <c r="F481" s="14"/>
      <c r="G481" s="10"/>
      <c r="H481" s="10"/>
      <c r="I481" s="155">
        <f t="shared" si="88"/>
        <v>0</v>
      </c>
      <c r="J481" s="12" t="str" cm="1">
        <f t="array" ref="J481">IFERROR((_xlfn.IFS(E481-I481&lt;=0,0,E481-I481&lt;=0,0,E481-I481&gt;=2,2,E481-I481&lt;2,E481-I481)),"")</f>
        <v/>
      </c>
      <c r="K481" s="12" cm="1">
        <f t="array" ref="K481">_xlfn.IFS(I481=0,0,I481&gt;=0,I481+J481)</f>
        <v>0</v>
      </c>
      <c r="L481" s="12" t="str">
        <f t="shared" si="85"/>
        <v/>
      </c>
      <c r="M481" s="12" cm="1">
        <f t="array" ref="M481">_xlfn.IFS(K481=0,0,K481&gt;=0,K481+L481)</f>
        <v>0</v>
      </c>
      <c r="N481" s="157" t="str">
        <f t="shared" si="89"/>
        <v/>
      </c>
      <c r="O481" s="157" t="str">
        <f t="shared" si="86"/>
        <v/>
      </c>
      <c r="P481" s="10"/>
      <c r="Q481" s="17" t="str">
        <f t="shared" si="97"/>
        <v/>
      </c>
      <c r="R481" s="12">
        <f t="shared" si="90"/>
        <v>0</v>
      </c>
      <c r="S481" s="193" t="str">
        <f t="shared" si="91"/>
        <v/>
      </c>
      <c r="U481" s="183"/>
      <c r="V481" s="183"/>
      <c r="X481" s="200"/>
      <c r="Y481" s="210"/>
      <c r="Z481" s="181" t="str">
        <f t="shared" si="92"/>
        <v/>
      </c>
      <c r="AA481" s="155" t="str">
        <f t="shared" si="93"/>
        <v/>
      </c>
      <c r="AB481" s="14"/>
      <c r="AC481" s="14"/>
      <c r="AD481" s="187"/>
      <c r="AE481" s="189"/>
      <c r="AF481" s="199" t="str">
        <f t="shared" si="94"/>
        <v/>
      </c>
      <c r="AG481" s="218" t="str">
        <f t="shared" si="95"/>
        <v/>
      </c>
      <c r="AH481" s="217"/>
    </row>
    <row r="482" spans="1:34" hidden="1" outlineLevel="1" x14ac:dyDescent="0.3">
      <c r="A482" s="22"/>
      <c r="B482" s="23"/>
      <c r="C482" s="23"/>
      <c r="D482" s="153" t="str">
        <f>IF(ISERROR(VLOOKUP(C482,KPIs!$F$91:$G$94,2,FALSE)),"",(VLOOKUP(C482,KPIs!$F$91:$G$94,2,FALSE)))</f>
        <v/>
      </c>
      <c r="E482" s="153" t="str">
        <f>IF(ISERROR(VLOOKUP(C482,KPIs!$H$91:$I$94,2,FALSE)),"",(VLOOKUP(C482,KPIs!$H$91:$I$94,2,FALSE)))</f>
        <v/>
      </c>
      <c r="F482" s="24"/>
      <c r="G482" s="25"/>
      <c r="H482" s="25"/>
      <c r="I482" s="155">
        <f t="shared" si="88"/>
        <v>0</v>
      </c>
      <c r="J482" s="12" t="str" cm="1">
        <f t="array" ref="J482">IFERROR((_xlfn.IFS(E482-I482&lt;=0,0,E482-I482&lt;=0,0,E482-I482&gt;=2,2,E482-I482&lt;2,E482-I482)),"")</f>
        <v/>
      </c>
      <c r="K482" s="12" cm="1">
        <f t="array" ref="K482">_xlfn.IFS(I482=0,0,I482&gt;=0,I482+J482)</f>
        <v>0</v>
      </c>
      <c r="L482" s="12" t="str">
        <f t="shared" si="85"/>
        <v/>
      </c>
      <c r="M482" s="12" cm="1">
        <f t="array" ref="M482">_xlfn.IFS(K482=0,0,K482&gt;=0,K482+L482)</f>
        <v>0</v>
      </c>
      <c r="N482" s="157" t="str">
        <f t="shared" si="89"/>
        <v/>
      </c>
      <c r="O482" s="157" t="str">
        <f t="shared" si="86"/>
        <v/>
      </c>
      <c r="P482" s="25"/>
      <c r="Q482" s="26" t="str">
        <f t="shared" si="96"/>
        <v/>
      </c>
      <c r="R482" s="12">
        <f t="shared" si="90"/>
        <v>0</v>
      </c>
      <c r="S482" s="193" t="str">
        <f t="shared" si="91"/>
        <v/>
      </c>
      <c r="U482" s="183" t="str">
        <f>IFERROR(Table1[[#This Row],[2024 Total Wage Increase + Wage Floor ]]+Z482,"")</f>
        <v/>
      </c>
      <c r="V482" s="183">
        <f>IFERROR(Table1[[#This Row],[Mandatory Benefits]]+AC482,"")</f>
        <v>0</v>
      </c>
      <c r="X482" s="200"/>
      <c r="Y482" s="210"/>
      <c r="Z482" s="181" t="str">
        <f t="shared" si="92"/>
        <v/>
      </c>
      <c r="AA482" s="155" t="str">
        <f t="shared" si="93"/>
        <v/>
      </c>
      <c r="AB482" s="14"/>
      <c r="AC482" s="14"/>
      <c r="AD482" s="187" t="str">
        <f t="shared" si="82"/>
        <v/>
      </c>
      <c r="AE482" s="188" t="str">
        <f t="shared" si="83"/>
        <v/>
      </c>
      <c r="AF482" s="199" t="str">
        <f t="shared" si="94"/>
        <v/>
      </c>
      <c r="AG482" s="218" t="str">
        <f t="shared" si="95"/>
        <v/>
      </c>
      <c r="AH482" s="217"/>
    </row>
    <row r="483" spans="1:34" hidden="1" outlineLevel="1" x14ac:dyDescent="0.3">
      <c r="A483" s="22"/>
      <c r="B483" s="23"/>
      <c r="C483" s="23"/>
      <c r="D483" s="153" t="str">
        <f>IF(ISERROR(VLOOKUP(C483,KPIs!$F$91:$G$94,2,FALSE)),"",(VLOOKUP(C483,KPIs!$F$91:$G$94,2,FALSE)))</f>
        <v/>
      </c>
      <c r="E483" s="153" t="str">
        <f>IF(ISERROR(VLOOKUP(C483,KPIs!$H$91:$I$94,2,FALSE)),"",(VLOOKUP(C483,KPIs!$H$91:$I$94,2,FALSE)))</f>
        <v/>
      </c>
      <c r="F483" s="24"/>
      <c r="G483" s="25"/>
      <c r="H483" s="25"/>
      <c r="I483" s="155">
        <f t="shared" si="88"/>
        <v>0</v>
      </c>
      <c r="J483" s="12" t="str" cm="1">
        <f t="array" ref="J483">IFERROR((_xlfn.IFS(E483-I483&lt;=0,0,E483-I483&lt;=0,0,E483-I483&gt;=2,2,E483-I483&lt;2,E483-I483)),"")</f>
        <v/>
      </c>
      <c r="K483" s="12" cm="1">
        <f t="array" ref="K483">_xlfn.IFS(I483=0,0,I483&gt;=0,I483+J483)</f>
        <v>0</v>
      </c>
      <c r="L483" s="12" t="str">
        <f t="shared" si="85"/>
        <v/>
      </c>
      <c r="M483" s="12" cm="1">
        <f t="array" ref="M483">_xlfn.IFS(K483=0,0,K483&gt;=0,K483+L483)</f>
        <v>0</v>
      </c>
      <c r="N483" s="157" t="str">
        <f t="shared" si="89"/>
        <v/>
      </c>
      <c r="O483" s="157" t="str">
        <f t="shared" si="86"/>
        <v/>
      </c>
      <c r="P483" s="25"/>
      <c r="Q483" s="26" t="str">
        <f t="shared" si="96"/>
        <v/>
      </c>
      <c r="R483" s="12">
        <f t="shared" si="90"/>
        <v>0</v>
      </c>
      <c r="S483" s="193" t="str">
        <f t="shared" si="91"/>
        <v/>
      </c>
      <c r="U483" s="183" t="str">
        <f>IFERROR(Table1[[#This Row],[2024 Total Wage Increase + Wage Floor ]]+Z483,"")</f>
        <v/>
      </c>
      <c r="V483" s="183">
        <f>IFERROR(Table1[[#This Row],[Mandatory Benefits]]+AC483,"")</f>
        <v>0</v>
      </c>
      <c r="X483" s="200"/>
      <c r="Y483" s="210"/>
      <c r="Z483" s="181" t="str">
        <f t="shared" si="92"/>
        <v/>
      </c>
      <c r="AA483" s="155" t="str">
        <f t="shared" si="93"/>
        <v/>
      </c>
      <c r="AB483" s="14"/>
      <c r="AC483" s="14"/>
      <c r="AD483" s="187" t="str">
        <f t="shared" si="82"/>
        <v/>
      </c>
      <c r="AE483" s="189" t="str">
        <f t="shared" si="83"/>
        <v/>
      </c>
      <c r="AF483" s="199" t="str">
        <f t="shared" si="94"/>
        <v/>
      </c>
      <c r="AG483" s="218" t="str">
        <f t="shared" si="95"/>
        <v/>
      </c>
      <c r="AH483" s="217"/>
    </row>
    <row r="484" spans="1:34" hidden="1" outlineLevel="1" x14ac:dyDescent="0.3">
      <c r="A484" s="22"/>
      <c r="B484" s="23"/>
      <c r="C484" s="23"/>
      <c r="D484" s="153" t="str">
        <f>IF(ISERROR(VLOOKUP(C484,KPIs!$F$91:$G$94,2,FALSE)),"",(VLOOKUP(C484,KPIs!$F$91:$G$94,2,FALSE)))</f>
        <v/>
      </c>
      <c r="E484" s="153" t="str">
        <f>IF(ISERROR(VLOOKUP(C484,KPIs!$H$91:$I$94,2,FALSE)),"",(VLOOKUP(C484,KPIs!$H$91:$I$94,2,FALSE)))</f>
        <v/>
      </c>
      <c r="F484" s="24"/>
      <c r="G484" s="25"/>
      <c r="H484" s="25"/>
      <c r="I484" s="155">
        <f t="shared" si="88"/>
        <v>0</v>
      </c>
      <c r="J484" s="12" t="str" cm="1">
        <f t="array" ref="J484">IFERROR((_xlfn.IFS(E484-I484&lt;=0,0,E484-I484&lt;=0,0,E484-I484&gt;=2,2,E484-I484&lt;2,E484-I484)),"")</f>
        <v/>
      </c>
      <c r="K484" s="12" cm="1">
        <f t="array" ref="K484">_xlfn.IFS(I484=0,0,I484&gt;=0,I484+J484)</f>
        <v>0</v>
      </c>
      <c r="L484" s="12" t="str">
        <f t="shared" si="85"/>
        <v/>
      </c>
      <c r="M484" s="12" cm="1">
        <f t="array" ref="M484">_xlfn.IFS(K484=0,0,K484&gt;=0,K484+L484)</f>
        <v>0</v>
      </c>
      <c r="N484" s="157" t="str">
        <f t="shared" si="89"/>
        <v/>
      </c>
      <c r="O484" s="157" t="str">
        <f t="shared" si="86"/>
        <v/>
      </c>
      <c r="P484" s="25"/>
      <c r="Q484" s="26" t="str">
        <f t="shared" si="96"/>
        <v/>
      </c>
      <c r="R484" s="12">
        <f t="shared" si="90"/>
        <v>0</v>
      </c>
      <c r="S484" s="193" t="str">
        <f t="shared" si="91"/>
        <v/>
      </c>
      <c r="U484" s="183" t="str">
        <f>IFERROR(Table1[[#This Row],[2024 Total Wage Increase + Wage Floor ]]+Z484,"")</f>
        <v/>
      </c>
      <c r="V484" s="183">
        <f>IFERROR(Table1[[#This Row],[Mandatory Benefits]]+AC484,"")</f>
        <v>0</v>
      </c>
      <c r="X484" s="200"/>
      <c r="Y484" s="210"/>
      <c r="Z484" s="181" t="str">
        <f t="shared" si="92"/>
        <v/>
      </c>
      <c r="AA484" s="155" t="str">
        <f t="shared" si="93"/>
        <v/>
      </c>
      <c r="AB484" s="14"/>
      <c r="AC484" s="14"/>
      <c r="AD484" s="187" t="str">
        <f t="shared" si="82"/>
        <v/>
      </c>
      <c r="AE484" s="188" t="str">
        <f t="shared" si="83"/>
        <v/>
      </c>
      <c r="AF484" s="199" t="str">
        <f t="shared" si="94"/>
        <v/>
      </c>
      <c r="AG484" s="218" t="str">
        <f t="shared" si="95"/>
        <v/>
      </c>
      <c r="AH484" s="217"/>
    </row>
    <row r="485" spans="1:34" hidden="1" outlineLevel="1" x14ac:dyDescent="0.3">
      <c r="A485" s="22"/>
      <c r="B485" s="23"/>
      <c r="C485" s="23"/>
      <c r="D485" s="153" t="str">
        <f>IF(ISERROR(VLOOKUP(C485,KPIs!$F$91:$G$94,2,FALSE)),"",(VLOOKUP(C485,KPIs!$F$91:$G$94,2,FALSE)))</f>
        <v/>
      </c>
      <c r="E485" s="153" t="str">
        <f>IF(ISERROR(VLOOKUP(C485,KPIs!$H$91:$I$94,2,FALSE)),"",(VLOOKUP(C485,KPIs!$H$91:$I$94,2,FALSE)))</f>
        <v/>
      </c>
      <c r="F485" s="24"/>
      <c r="G485" s="25"/>
      <c r="H485" s="25"/>
      <c r="I485" s="155">
        <f t="shared" si="88"/>
        <v>0</v>
      </c>
      <c r="J485" s="12" t="str" cm="1">
        <f t="array" ref="J485">IFERROR((_xlfn.IFS(E485-I485&lt;=0,0,E485-I485&lt;=0,0,E485-I485&gt;=2,2,E485-I485&lt;2,E485-I485)),"")</f>
        <v/>
      </c>
      <c r="K485" s="12" cm="1">
        <f t="array" ref="K485">_xlfn.IFS(I485=0,0,I485&gt;=0,I485+J485)</f>
        <v>0</v>
      </c>
      <c r="L485" s="12" t="str">
        <f t="shared" si="85"/>
        <v/>
      </c>
      <c r="M485" s="12" cm="1">
        <f t="array" ref="M485">_xlfn.IFS(K485=0,0,K485&gt;=0,K485+L485)</f>
        <v>0</v>
      </c>
      <c r="N485" s="157" t="str">
        <f t="shared" si="89"/>
        <v/>
      </c>
      <c r="O485" s="157" t="str">
        <f t="shared" si="86"/>
        <v/>
      </c>
      <c r="P485" s="25"/>
      <c r="Q485" s="26" t="str">
        <f t="shared" si="96"/>
        <v/>
      </c>
      <c r="R485" s="12">
        <f t="shared" si="90"/>
        <v>0</v>
      </c>
      <c r="S485" s="193" t="str">
        <f t="shared" si="91"/>
        <v/>
      </c>
      <c r="U485" s="183" t="str">
        <f>IFERROR(Table1[[#This Row],[2024 Total Wage Increase + Wage Floor ]]+Z485,"")</f>
        <v/>
      </c>
      <c r="V485" s="183">
        <f>IFERROR(Table1[[#This Row],[Mandatory Benefits]]+AC485,"")</f>
        <v>0</v>
      </c>
      <c r="X485" s="200"/>
      <c r="Y485" s="210"/>
      <c r="Z485" s="181" t="str">
        <f t="shared" si="92"/>
        <v/>
      </c>
      <c r="AA485" s="155" t="str">
        <f t="shared" si="93"/>
        <v/>
      </c>
      <c r="AB485" s="14"/>
      <c r="AC485" s="14"/>
      <c r="AD485" s="187" t="str">
        <f t="shared" si="82"/>
        <v/>
      </c>
      <c r="AE485" s="189" t="str">
        <f t="shared" si="83"/>
        <v/>
      </c>
      <c r="AF485" s="199" t="str">
        <f t="shared" si="94"/>
        <v/>
      </c>
      <c r="AG485" s="218" t="str">
        <f t="shared" si="95"/>
        <v/>
      </c>
      <c r="AH485" s="217"/>
    </row>
    <row r="486" spans="1:34" hidden="1" outlineLevel="1" x14ac:dyDescent="0.3">
      <c r="A486" s="22"/>
      <c r="B486" s="23"/>
      <c r="C486" s="23"/>
      <c r="D486" s="153" t="str">
        <f>IF(ISERROR(VLOOKUP(C486,KPIs!$F$91:$G$94,2,FALSE)),"",(VLOOKUP(C486,KPIs!$F$91:$G$94,2,FALSE)))</f>
        <v/>
      </c>
      <c r="E486" s="153" t="str">
        <f>IF(ISERROR(VLOOKUP(C486,KPIs!$H$91:$I$94,2,FALSE)),"",(VLOOKUP(C486,KPIs!$H$91:$I$94,2,FALSE)))</f>
        <v/>
      </c>
      <c r="F486" s="24"/>
      <c r="G486" s="25"/>
      <c r="H486" s="25"/>
      <c r="I486" s="155">
        <f t="shared" si="88"/>
        <v>0</v>
      </c>
      <c r="J486" s="12" t="str" cm="1">
        <f t="array" ref="J486">IFERROR((_xlfn.IFS(E486-I486&lt;=0,0,E486-I486&lt;=0,0,E486-I486&gt;=2,2,E486-I486&lt;2,E486-I486)),"")</f>
        <v/>
      </c>
      <c r="K486" s="12" cm="1">
        <f t="array" ref="K486">_xlfn.IFS(I486=0,0,I486&gt;=0,I486+J486)</f>
        <v>0</v>
      </c>
      <c r="L486" s="12" t="str">
        <f t="shared" si="85"/>
        <v/>
      </c>
      <c r="M486" s="12" cm="1">
        <f t="array" ref="M486">_xlfn.IFS(K486=0,0,K486&gt;=0,K486+L486)</f>
        <v>0</v>
      </c>
      <c r="N486" s="157" t="str">
        <f t="shared" si="89"/>
        <v/>
      </c>
      <c r="O486" s="157" t="str">
        <f t="shared" si="86"/>
        <v/>
      </c>
      <c r="P486" s="25"/>
      <c r="Q486" s="26" t="str">
        <f t="shared" si="96"/>
        <v/>
      </c>
      <c r="R486" s="12">
        <f t="shared" si="90"/>
        <v>0</v>
      </c>
      <c r="S486" s="193" t="str">
        <f t="shared" si="91"/>
        <v/>
      </c>
      <c r="U486" s="183" t="str">
        <f>IFERROR(Table1[[#This Row],[2024 Total Wage Increase + Wage Floor ]]+Z486,"")</f>
        <v/>
      </c>
      <c r="V486" s="183">
        <f>IFERROR(Table1[[#This Row],[Mandatory Benefits]]+AC486,"")</f>
        <v>0</v>
      </c>
      <c r="X486" s="200"/>
      <c r="Y486" s="210"/>
      <c r="Z486" s="181" t="str">
        <f t="shared" si="92"/>
        <v/>
      </c>
      <c r="AA486" s="155" t="str">
        <f t="shared" si="93"/>
        <v/>
      </c>
      <c r="AB486" s="14"/>
      <c r="AC486" s="14"/>
      <c r="AD486" s="187" t="str">
        <f t="shared" si="82"/>
        <v/>
      </c>
      <c r="AE486" s="188" t="str">
        <f t="shared" si="83"/>
        <v/>
      </c>
      <c r="AF486" s="199" t="str">
        <f t="shared" si="94"/>
        <v/>
      </c>
      <c r="AG486" s="218" t="str">
        <f t="shared" si="95"/>
        <v/>
      </c>
      <c r="AH486" s="217"/>
    </row>
    <row r="487" spans="1:34" hidden="1" outlineLevel="1" x14ac:dyDescent="0.3">
      <c r="A487" s="19"/>
      <c r="B487" s="9"/>
      <c r="C487" s="9"/>
      <c r="D487" s="190" t="str">
        <f>IF(ISERROR(VLOOKUP(C487,KPIs!$F$91:$G$94,2,FALSE)),"",(VLOOKUP(C487,KPIs!$F$91:$G$94,2,FALSE)))</f>
        <v/>
      </c>
      <c r="E487" s="191" t="str">
        <f>IF(ISERROR(VLOOKUP(C487,KPIs!$H$91:$I$94,2,FALSE)),"",(VLOOKUP(C487,KPIs!$H$91:$I$94,2,FALSE)))</f>
        <v/>
      </c>
      <c r="F487" s="14"/>
      <c r="G487" s="10"/>
      <c r="H487" s="10"/>
      <c r="I487" s="155">
        <f t="shared" si="88"/>
        <v>0</v>
      </c>
      <c r="J487" s="12" t="str" cm="1">
        <f t="array" ref="J487">IFERROR((_xlfn.IFS(E487-I487&lt;=0,0,E487-I487&lt;=0,0,E487-I487&gt;=2,2,E487-I487&lt;2,E487-I487)),"")</f>
        <v/>
      </c>
      <c r="K487" s="12" cm="1">
        <f t="array" ref="K487">_xlfn.IFS(I487=0,0,I487&gt;=0,I487+J487)</f>
        <v>0</v>
      </c>
      <c r="L487" s="12" t="str">
        <f t="shared" si="85"/>
        <v/>
      </c>
      <c r="M487" s="12" cm="1">
        <f t="array" ref="M487">_xlfn.IFS(K487=0,0,K487&gt;=0,K487+L487)</f>
        <v>0</v>
      </c>
      <c r="N487" s="157" t="str">
        <f t="shared" si="89"/>
        <v/>
      </c>
      <c r="O487" s="157" t="str">
        <f t="shared" si="86"/>
        <v/>
      </c>
      <c r="P487" s="10"/>
      <c r="Q487" s="17" t="str">
        <f t="shared" ref="Q487:Q493" si="98">IFERROR(P487/(O487),"")</f>
        <v/>
      </c>
      <c r="R487" s="12">
        <f t="shared" si="90"/>
        <v>0</v>
      </c>
      <c r="S487" s="193" t="str">
        <f t="shared" si="91"/>
        <v/>
      </c>
      <c r="U487" s="183"/>
      <c r="V487" s="183"/>
      <c r="X487" s="200"/>
      <c r="Y487" s="210"/>
      <c r="Z487" s="181" t="str">
        <f t="shared" si="92"/>
        <v/>
      </c>
      <c r="AA487" s="155" t="str">
        <f t="shared" si="93"/>
        <v/>
      </c>
      <c r="AB487" s="14"/>
      <c r="AC487" s="14"/>
      <c r="AD487" s="187"/>
      <c r="AE487" s="189"/>
      <c r="AF487" s="199" t="str">
        <f t="shared" si="94"/>
        <v/>
      </c>
      <c r="AG487" s="218" t="str">
        <f t="shared" si="95"/>
        <v/>
      </c>
      <c r="AH487" s="217"/>
    </row>
    <row r="488" spans="1:34" hidden="1" outlineLevel="1" x14ac:dyDescent="0.3">
      <c r="A488" s="19"/>
      <c r="B488" s="9"/>
      <c r="C488" s="9"/>
      <c r="D488" s="190" t="str">
        <f>IF(ISERROR(VLOOKUP(C488,KPIs!$F$91:$G$94,2,FALSE)),"",(VLOOKUP(C488,KPIs!$F$91:$G$94,2,FALSE)))</f>
        <v/>
      </c>
      <c r="E488" s="191" t="str">
        <f>IF(ISERROR(VLOOKUP(C488,KPIs!$H$91:$I$94,2,FALSE)),"",(VLOOKUP(C488,KPIs!$H$91:$I$94,2,FALSE)))</f>
        <v/>
      </c>
      <c r="F488" s="14"/>
      <c r="G488" s="10"/>
      <c r="H488" s="10"/>
      <c r="I488" s="155">
        <f t="shared" si="88"/>
        <v>0</v>
      </c>
      <c r="J488" s="12" t="str" cm="1">
        <f t="array" ref="J488">IFERROR((_xlfn.IFS(E488-I488&lt;=0,0,E488-I488&lt;=0,0,E488-I488&gt;=2,2,E488-I488&lt;2,E488-I488)),"")</f>
        <v/>
      </c>
      <c r="K488" s="12" cm="1">
        <f t="array" ref="K488">_xlfn.IFS(I488=0,0,I488&gt;=0,I488+J488)</f>
        <v>0</v>
      </c>
      <c r="L488" s="12" t="str">
        <f t="shared" si="85"/>
        <v/>
      </c>
      <c r="M488" s="12" cm="1">
        <f t="array" ref="M488">_xlfn.IFS(K488=0,0,K488&gt;=0,K488+L488)</f>
        <v>0</v>
      </c>
      <c r="N488" s="157" t="str">
        <f t="shared" si="89"/>
        <v/>
      </c>
      <c r="O488" s="157" t="str">
        <f t="shared" si="86"/>
        <v/>
      </c>
      <c r="P488" s="10"/>
      <c r="Q488" s="17" t="str">
        <f t="shared" si="98"/>
        <v/>
      </c>
      <c r="R488" s="12">
        <f t="shared" si="90"/>
        <v>0</v>
      </c>
      <c r="S488" s="193" t="str">
        <f t="shared" si="91"/>
        <v/>
      </c>
      <c r="U488" s="183"/>
      <c r="V488" s="183"/>
      <c r="X488" s="200"/>
      <c r="Y488" s="210"/>
      <c r="Z488" s="181" t="str">
        <f t="shared" si="92"/>
        <v/>
      </c>
      <c r="AA488" s="155" t="str">
        <f t="shared" si="93"/>
        <v/>
      </c>
      <c r="AB488" s="14"/>
      <c r="AC488" s="14"/>
      <c r="AD488" s="187"/>
      <c r="AE488" s="188"/>
      <c r="AF488" s="199" t="str">
        <f t="shared" si="94"/>
        <v/>
      </c>
      <c r="AG488" s="218" t="str">
        <f t="shared" si="95"/>
        <v/>
      </c>
      <c r="AH488" s="217"/>
    </row>
    <row r="489" spans="1:34" hidden="1" outlineLevel="1" x14ac:dyDescent="0.3">
      <c r="A489" s="19"/>
      <c r="B489" s="9"/>
      <c r="C489" s="9"/>
      <c r="D489" s="190" t="str">
        <f>IF(ISERROR(VLOOKUP(C489,KPIs!$F$91:$G$94,2,FALSE)),"",(VLOOKUP(C489,KPIs!$F$91:$G$94,2,FALSE)))</f>
        <v/>
      </c>
      <c r="E489" s="191" t="str">
        <f>IF(ISERROR(VLOOKUP(C489,KPIs!$H$91:$I$94,2,FALSE)),"",(VLOOKUP(C489,KPIs!$H$91:$I$94,2,FALSE)))</f>
        <v/>
      </c>
      <c r="F489" s="14"/>
      <c r="G489" s="10"/>
      <c r="H489" s="10"/>
      <c r="I489" s="155">
        <f t="shared" si="88"/>
        <v>0</v>
      </c>
      <c r="J489" s="12" t="str" cm="1">
        <f t="array" ref="J489">IFERROR((_xlfn.IFS(E489-I489&lt;=0,0,E489-I489&lt;=0,0,E489-I489&gt;=2,2,E489-I489&lt;2,E489-I489)),"")</f>
        <v/>
      </c>
      <c r="K489" s="12" cm="1">
        <f t="array" ref="K489">_xlfn.IFS(I489=0,0,I489&gt;=0,I489+J489)</f>
        <v>0</v>
      </c>
      <c r="L489" s="12" t="str">
        <f t="shared" si="85"/>
        <v/>
      </c>
      <c r="M489" s="12" cm="1">
        <f t="array" ref="M489">_xlfn.IFS(K489=0,0,K489&gt;=0,K489+L489)</f>
        <v>0</v>
      </c>
      <c r="N489" s="157" t="str">
        <f t="shared" si="89"/>
        <v/>
      </c>
      <c r="O489" s="157" t="str">
        <f t="shared" si="86"/>
        <v/>
      </c>
      <c r="P489" s="10"/>
      <c r="Q489" s="17" t="str">
        <f t="shared" si="98"/>
        <v/>
      </c>
      <c r="R489" s="12">
        <f t="shared" si="90"/>
        <v>0</v>
      </c>
      <c r="S489" s="193" t="str">
        <f t="shared" si="91"/>
        <v/>
      </c>
      <c r="U489" s="183"/>
      <c r="V489" s="183"/>
      <c r="X489" s="200"/>
      <c r="Y489" s="210"/>
      <c r="Z489" s="181" t="str">
        <f t="shared" si="92"/>
        <v/>
      </c>
      <c r="AA489" s="155" t="str">
        <f t="shared" si="93"/>
        <v/>
      </c>
      <c r="AB489" s="14"/>
      <c r="AC489" s="14"/>
      <c r="AD489" s="187"/>
      <c r="AE489" s="189"/>
      <c r="AF489" s="199" t="str">
        <f t="shared" si="94"/>
        <v/>
      </c>
      <c r="AG489" s="218" t="str">
        <f t="shared" si="95"/>
        <v/>
      </c>
      <c r="AH489" s="217"/>
    </row>
    <row r="490" spans="1:34" hidden="1" outlineLevel="1" x14ac:dyDescent="0.3">
      <c r="A490" s="19"/>
      <c r="B490" s="9"/>
      <c r="C490" s="9"/>
      <c r="D490" s="190" t="str">
        <f>IF(ISERROR(VLOOKUP(C490,KPIs!$F$91:$G$94,2,FALSE)),"",(VLOOKUP(C490,KPIs!$F$91:$G$94,2,FALSE)))</f>
        <v/>
      </c>
      <c r="E490" s="191" t="str">
        <f>IF(ISERROR(VLOOKUP(C490,KPIs!$H$91:$I$94,2,FALSE)),"",(VLOOKUP(C490,KPIs!$H$91:$I$94,2,FALSE)))</f>
        <v/>
      </c>
      <c r="F490" s="14"/>
      <c r="G490" s="10"/>
      <c r="H490" s="10"/>
      <c r="I490" s="155">
        <f t="shared" si="88"/>
        <v>0</v>
      </c>
      <c r="J490" s="12" t="str" cm="1">
        <f t="array" ref="J490">IFERROR((_xlfn.IFS(E490-I490&lt;=0,0,E490-I490&lt;=0,0,E490-I490&gt;=2,2,E490-I490&lt;2,E490-I490)),"")</f>
        <v/>
      </c>
      <c r="K490" s="12" cm="1">
        <f t="array" ref="K490">_xlfn.IFS(I490=0,0,I490&gt;=0,I490+J490)</f>
        <v>0</v>
      </c>
      <c r="L490" s="12" t="str">
        <f t="shared" si="85"/>
        <v/>
      </c>
      <c r="M490" s="12" cm="1">
        <f t="array" ref="M490">_xlfn.IFS(K490=0,0,K490&gt;=0,K490+L490)</f>
        <v>0</v>
      </c>
      <c r="N490" s="157" t="str">
        <f t="shared" si="89"/>
        <v/>
      </c>
      <c r="O490" s="157" t="str">
        <f t="shared" si="86"/>
        <v/>
      </c>
      <c r="P490" s="10"/>
      <c r="Q490" s="17" t="str">
        <f t="shared" si="98"/>
        <v/>
      </c>
      <c r="R490" s="12">
        <f t="shared" si="90"/>
        <v>0</v>
      </c>
      <c r="S490" s="193" t="str">
        <f t="shared" si="91"/>
        <v/>
      </c>
      <c r="U490" s="183"/>
      <c r="V490" s="183"/>
      <c r="X490" s="200"/>
      <c r="Y490" s="210"/>
      <c r="Z490" s="181" t="str">
        <f t="shared" si="92"/>
        <v/>
      </c>
      <c r="AA490" s="155" t="str">
        <f t="shared" si="93"/>
        <v/>
      </c>
      <c r="AB490" s="14"/>
      <c r="AC490" s="14"/>
      <c r="AD490" s="187"/>
      <c r="AE490" s="188"/>
      <c r="AF490" s="199" t="str">
        <f t="shared" si="94"/>
        <v/>
      </c>
      <c r="AG490" s="218" t="str">
        <f t="shared" si="95"/>
        <v/>
      </c>
      <c r="AH490" s="217"/>
    </row>
    <row r="491" spans="1:34" hidden="1" outlineLevel="1" x14ac:dyDescent="0.3">
      <c r="A491" s="19"/>
      <c r="B491" s="9"/>
      <c r="C491" s="9"/>
      <c r="D491" s="190" t="str">
        <f>IF(ISERROR(VLOOKUP(C491,KPIs!$F$91:$G$94,2,FALSE)),"",(VLOOKUP(C491,KPIs!$F$91:$G$94,2,FALSE)))</f>
        <v/>
      </c>
      <c r="E491" s="191" t="str">
        <f>IF(ISERROR(VLOOKUP(C491,KPIs!$H$91:$I$94,2,FALSE)),"",(VLOOKUP(C491,KPIs!$H$91:$I$94,2,FALSE)))</f>
        <v/>
      </c>
      <c r="F491" s="14"/>
      <c r="G491" s="10"/>
      <c r="H491" s="10"/>
      <c r="I491" s="155">
        <f t="shared" si="88"/>
        <v>0</v>
      </c>
      <c r="J491" s="12" t="str" cm="1">
        <f t="array" ref="J491">IFERROR((_xlfn.IFS(E491-I491&lt;=0,0,E491-I491&lt;=0,0,E491-I491&gt;=2,2,E491-I491&lt;2,E491-I491)),"")</f>
        <v/>
      </c>
      <c r="K491" s="12" cm="1">
        <f t="array" ref="K491">_xlfn.IFS(I491=0,0,I491&gt;=0,I491+J491)</f>
        <v>0</v>
      </c>
      <c r="L491" s="12" t="str">
        <f t="shared" ref="L491:L500" si="99">IF(ISERROR(IF(K491&lt;D491,D491-K491,0)),"",IF(K491&lt;D491,D491-K491,0))</f>
        <v/>
      </c>
      <c r="M491" s="12" cm="1">
        <f t="array" ref="M491">_xlfn.IFS(K491=0,0,K491&gt;=0,K491+L491)</f>
        <v>0</v>
      </c>
      <c r="N491" s="157" t="str">
        <f t="shared" si="89"/>
        <v/>
      </c>
      <c r="O491" s="157" t="str">
        <f t="shared" ref="O491:O500" si="100">IFERROR(N491*F491,"")</f>
        <v/>
      </c>
      <c r="P491" s="10"/>
      <c r="Q491" s="17" t="str">
        <f t="shared" si="98"/>
        <v/>
      </c>
      <c r="R491" s="12">
        <f t="shared" si="90"/>
        <v>0</v>
      </c>
      <c r="S491" s="193" t="str">
        <f t="shared" si="91"/>
        <v/>
      </c>
      <c r="U491" s="183"/>
      <c r="V491" s="183"/>
      <c r="X491" s="200"/>
      <c r="Y491" s="210"/>
      <c r="Z491" s="181" t="str">
        <f t="shared" si="92"/>
        <v/>
      </c>
      <c r="AA491" s="155" t="str">
        <f t="shared" si="93"/>
        <v/>
      </c>
      <c r="AB491" s="14"/>
      <c r="AC491" s="14"/>
      <c r="AD491" s="187"/>
      <c r="AE491" s="189"/>
      <c r="AF491" s="199" t="str">
        <f t="shared" si="94"/>
        <v/>
      </c>
      <c r="AG491" s="218" t="str">
        <f t="shared" si="95"/>
        <v/>
      </c>
      <c r="AH491" s="217"/>
    </row>
    <row r="492" spans="1:34" hidden="1" outlineLevel="1" x14ac:dyDescent="0.3">
      <c r="A492" s="19"/>
      <c r="B492" s="9"/>
      <c r="C492" s="9"/>
      <c r="D492" s="190" t="str">
        <f>IF(ISERROR(VLOOKUP(C492,KPIs!$F$91:$G$94,2,FALSE)),"",(VLOOKUP(C492,KPIs!$F$91:$G$94,2,FALSE)))</f>
        <v/>
      </c>
      <c r="E492" s="191" t="str">
        <f>IF(ISERROR(VLOOKUP(C492,KPIs!$H$91:$I$94,2,FALSE)),"",(VLOOKUP(C492,KPIs!$H$91:$I$94,2,FALSE)))</f>
        <v/>
      </c>
      <c r="F492" s="14"/>
      <c r="G492" s="10"/>
      <c r="H492" s="10"/>
      <c r="I492" s="155">
        <f t="shared" si="88"/>
        <v>0</v>
      </c>
      <c r="J492" s="12" t="str" cm="1">
        <f t="array" ref="J492">IFERROR((_xlfn.IFS(E492-I492&lt;=0,0,E492-I492&lt;=0,0,E492-I492&gt;=2,2,E492-I492&lt;2,E492-I492)),"")</f>
        <v/>
      </c>
      <c r="K492" s="12" cm="1">
        <f t="array" ref="K492">_xlfn.IFS(I492=0,0,I492&gt;=0,I492+J492)</f>
        <v>0</v>
      </c>
      <c r="L492" s="12" t="str">
        <f t="shared" si="99"/>
        <v/>
      </c>
      <c r="M492" s="12" cm="1">
        <f t="array" ref="M492">_xlfn.IFS(K492=0,0,K492&gt;=0,K492+L492)</f>
        <v>0</v>
      </c>
      <c r="N492" s="157" t="str">
        <f t="shared" si="89"/>
        <v/>
      </c>
      <c r="O492" s="157" t="str">
        <f t="shared" si="100"/>
        <v/>
      </c>
      <c r="P492" s="10"/>
      <c r="Q492" s="17" t="str">
        <f t="shared" si="98"/>
        <v/>
      </c>
      <c r="R492" s="12">
        <f t="shared" si="90"/>
        <v>0</v>
      </c>
      <c r="S492" s="193" t="str">
        <f t="shared" si="91"/>
        <v/>
      </c>
      <c r="U492" s="183"/>
      <c r="V492" s="183"/>
      <c r="X492" s="200"/>
      <c r="Y492" s="210"/>
      <c r="Z492" s="181" t="str">
        <f t="shared" si="92"/>
        <v/>
      </c>
      <c r="AA492" s="155" t="str">
        <f t="shared" si="93"/>
        <v/>
      </c>
      <c r="AB492" s="14"/>
      <c r="AC492" s="14"/>
      <c r="AD492" s="187"/>
      <c r="AE492" s="188"/>
      <c r="AF492" s="199" t="str">
        <f t="shared" si="94"/>
        <v/>
      </c>
      <c r="AG492" s="218" t="str">
        <f t="shared" si="95"/>
        <v/>
      </c>
      <c r="AH492" s="217"/>
    </row>
    <row r="493" spans="1:34" hidden="1" outlineLevel="1" x14ac:dyDescent="0.3">
      <c r="A493" s="19"/>
      <c r="B493" s="9"/>
      <c r="C493" s="9"/>
      <c r="D493" s="190" t="str">
        <f>IF(ISERROR(VLOOKUP(C493,KPIs!$F$91:$G$94,2,FALSE)),"",(VLOOKUP(C493,KPIs!$F$91:$G$94,2,FALSE)))</f>
        <v/>
      </c>
      <c r="E493" s="191" t="str">
        <f>IF(ISERROR(VLOOKUP(C493,KPIs!$H$91:$I$94,2,FALSE)),"",(VLOOKUP(C493,KPIs!$H$91:$I$94,2,FALSE)))</f>
        <v/>
      </c>
      <c r="F493" s="14"/>
      <c r="G493" s="10"/>
      <c r="H493" s="10"/>
      <c r="I493" s="155">
        <f t="shared" si="88"/>
        <v>0</v>
      </c>
      <c r="J493" s="12" t="str" cm="1">
        <f t="array" ref="J493">IFERROR((_xlfn.IFS(E493-I493&lt;=0,0,E493-I493&lt;=0,0,E493-I493&gt;=2,2,E493-I493&lt;2,E493-I493)),"")</f>
        <v/>
      </c>
      <c r="K493" s="12" cm="1">
        <f t="array" ref="K493">_xlfn.IFS(I493=0,0,I493&gt;=0,I493+J493)</f>
        <v>0</v>
      </c>
      <c r="L493" s="12" t="str">
        <f t="shared" si="99"/>
        <v/>
      </c>
      <c r="M493" s="12" cm="1">
        <f t="array" ref="M493">_xlfn.IFS(K493=0,0,K493&gt;=0,K493+L493)</f>
        <v>0</v>
      </c>
      <c r="N493" s="157" t="str">
        <f t="shared" si="89"/>
        <v/>
      </c>
      <c r="O493" s="157" t="str">
        <f t="shared" si="100"/>
        <v/>
      </c>
      <c r="P493" s="10"/>
      <c r="Q493" s="17" t="str">
        <f t="shared" si="98"/>
        <v/>
      </c>
      <c r="R493" s="12">
        <f t="shared" si="90"/>
        <v>0</v>
      </c>
      <c r="S493" s="193" t="str">
        <f t="shared" si="91"/>
        <v/>
      </c>
      <c r="U493" s="183"/>
      <c r="V493" s="183"/>
      <c r="X493" s="200"/>
      <c r="Y493" s="210"/>
      <c r="Z493" s="181" t="str">
        <f t="shared" si="92"/>
        <v/>
      </c>
      <c r="AA493" s="155" t="str">
        <f t="shared" si="93"/>
        <v/>
      </c>
      <c r="AB493" s="14"/>
      <c r="AC493" s="14"/>
      <c r="AD493" s="187"/>
      <c r="AE493" s="189"/>
      <c r="AF493" s="199" t="str">
        <f t="shared" si="94"/>
        <v/>
      </c>
      <c r="AG493" s="218" t="str">
        <f t="shared" si="95"/>
        <v/>
      </c>
      <c r="AH493" s="217"/>
    </row>
    <row r="494" spans="1:34" hidden="1" outlineLevel="1" x14ac:dyDescent="0.3">
      <c r="A494" s="22"/>
      <c r="B494" s="23"/>
      <c r="C494" s="23"/>
      <c r="D494" s="153" t="str">
        <f>IF(ISERROR(VLOOKUP(C494,KPIs!$F$91:$G$94,2,FALSE)),"",(VLOOKUP(C494,KPIs!$F$91:$G$94,2,FALSE)))</f>
        <v/>
      </c>
      <c r="E494" s="153" t="str">
        <f>IF(ISERROR(VLOOKUP(C494,KPIs!$H$91:$I$94,2,FALSE)),"",(VLOOKUP(C494,KPIs!$H$91:$I$94,2,FALSE)))</f>
        <v/>
      </c>
      <c r="F494" s="24"/>
      <c r="G494" s="25"/>
      <c r="H494" s="25"/>
      <c r="I494" s="155">
        <f t="shared" si="88"/>
        <v>0</v>
      </c>
      <c r="J494" s="12" t="str" cm="1">
        <f t="array" ref="J494">IFERROR((_xlfn.IFS(E494-I494&lt;=0,0,E494-I494&lt;=0,0,E494-I494&gt;=2,2,E494-I494&lt;2,E494-I494)),"")</f>
        <v/>
      </c>
      <c r="K494" s="12" cm="1">
        <f t="array" ref="K494">_xlfn.IFS(I494=0,0,I494&gt;=0,I494+J494)</f>
        <v>0</v>
      </c>
      <c r="L494" s="12" t="str">
        <f t="shared" si="99"/>
        <v/>
      </c>
      <c r="M494" s="12" cm="1">
        <f t="array" ref="M494">_xlfn.IFS(K494=0,0,K494&gt;=0,K494+L494)</f>
        <v>0</v>
      </c>
      <c r="N494" s="157" t="str">
        <f t="shared" si="89"/>
        <v/>
      </c>
      <c r="O494" s="157" t="str">
        <f t="shared" si="100"/>
        <v/>
      </c>
      <c r="P494" s="25"/>
      <c r="Q494" s="26" t="str">
        <f t="shared" si="96"/>
        <v/>
      </c>
      <c r="R494" s="12">
        <f t="shared" si="90"/>
        <v>0</v>
      </c>
      <c r="S494" s="193" t="str">
        <f t="shared" si="91"/>
        <v/>
      </c>
      <c r="U494" s="183" t="str">
        <f>IFERROR(Table1[[#This Row],[2024 Total Wage Increase + Wage Floor ]]+Z494,"")</f>
        <v/>
      </c>
      <c r="V494" s="183">
        <f>IFERROR(Table1[[#This Row],[Mandatory Benefits]]+AC494,"")</f>
        <v>0</v>
      </c>
      <c r="X494" s="200"/>
      <c r="Y494" s="210"/>
      <c r="Z494" s="181" t="str">
        <f t="shared" si="92"/>
        <v/>
      </c>
      <c r="AA494" s="155" t="str">
        <f t="shared" si="93"/>
        <v/>
      </c>
      <c r="AB494" s="14"/>
      <c r="AC494" s="14"/>
      <c r="AD494" s="187" t="str">
        <f t="shared" si="82"/>
        <v/>
      </c>
      <c r="AE494" s="188" t="str">
        <f t="shared" si="83"/>
        <v/>
      </c>
      <c r="AF494" s="199" t="str">
        <f t="shared" si="94"/>
        <v/>
      </c>
      <c r="AG494" s="218" t="str">
        <f t="shared" si="95"/>
        <v/>
      </c>
      <c r="AH494" s="217"/>
    </row>
    <row r="495" spans="1:34" hidden="1" outlineLevel="1" x14ac:dyDescent="0.3">
      <c r="A495" s="22"/>
      <c r="B495" s="23"/>
      <c r="C495" s="23"/>
      <c r="D495" s="153" t="str">
        <f>IF(ISERROR(VLOOKUP(C495,KPIs!$F$91:$G$94,2,FALSE)),"",(VLOOKUP(C495,KPIs!$F$91:$G$94,2,FALSE)))</f>
        <v/>
      </c>
      <c r="E495" s="153" t="str">
        <f>IF(ISERROR(VLOOKUP(C495,KPIs!$H$91:$I$94,2,FALSE)),"",(VLOOKUP(C495,KPIs!$H$91:$I$94,2,FALSE)))</f>
        <v/>
      </c>
      <c r="F495" s="24"/>
      <c r="G495" s="25"/>
      <c r="H495" s="25"/>
      <c r="I495" s="155">
        <f t="shared" si="88"/>
        <v>0</v>
      </c>
      <c r="J495" s="12" t="str" cm="1">
        <f t="array" ref="J495">IFERROR((_xlfn.IFS(E495-I495&lt;=0,0,E495-I495&lt;=0,0,E495-I495&gt;=2,2,E495-I495&lt;2,E495-I495)),"")</f>
        <v/>
      </c>
      <c r="K495" s="12" cm="1">
        <f t="array" ref="K495">_xlfn.IFS(I495=0,0,I495&gt;=0,I495+J495)</f>
        <v>0</v>
      </c>
      <c r="L495" s="12" t="str">
        <f t="shared" si="99"/>
        <v/>
      </c>
      <c r="M495" s="12" cm="1">
        <f t="array" ref="M495">_xlfn.IFS(K495=0,0,K495&gt;=0,K495+L495)</f>
        <v>0</v>
      </c>
      <c r="N495" s="157" t="str">
        <f t="shared" si="89"/>
        <v/>
      </c>
      <c r="O495" s="157" t="str">
        <f t="shared" si="100"/>
        <v/>
      </c>
      <c r="P495" s="25"/>
      <c r="Q495" s="26" t="str">
        <f t="shared" si="96"/>
        <v/>
      </c>
      <c r="R495" s="12">
        <f t="shared" si="90"/>
        <v>0</v>
      </c>
      <c r="S495" s="193" t="str">
        <f t="shared" si="91"/>
        <v/>
      </c>
      <c r="U495" s="183" t="str">
        <f>IFERROR(Table1[[#This Row],[2024 Total Wage Increase + Wage Floor ]]+Z495,"")</f>
        <v/>
      </c>
      <c r="V495" s="183">
        <f>IFERROR(Table1[[#This Row],[Mandatory Benefits]]+AC495,"")</f>
        <v>0</v>
      </c>
      <c r="X495" s="200"/>
      <c r="Y495" s="210"/>
      <c r="Z495" s="181" t="str">
        <f t="shared" si="92"/>
        <v/>
      </c>
      <c r="AA495" s="155" t="str">
        <f t="shared" si="93"/>
        <v/>
      </c>
      <c r="AB495" s="14"/>
      <c r="AC495" s="14"/>
      <c r="AD495" s="187" t="str">
        <f t="shared" si="82"/>
        <v/>
      </c>
      <c r="AE495" s="189" t="str">
        <f t="shared" si="83"/>
        <v/>
      </c>
      <c r="AF495" s="199" t="str">
        <f t="shared" si="94"/>
        <v/>
      </c>
      <c r="AG495" s="218" t="str">
        <f t="shared" si="95"/>
        <v/>
      </c>
      <c r="AH495" s="217"/>
    </row>
    <row r="496" spans="1:34" hidden="1" outlineLevel="1" x14ac:dyDescent="0.3">
      <c r="A496" s="22"/>
      <c r="B496" s="23"/>
      <c r="C496" s="23"/>
      <c r="D496" s="153" t="str">
        <f>IF(ISERROR(VLOOKUP(C496,KPIs!$F$91:$G$94,2,FALSE)),"",(VLOOKUP(C496,KPIs!$F$91:$G$94,2,FALSE)))</f>
        <v/>
      </c>
      <c r="E496" s="153" t="str">
        <f>IF(ISERROR(VLOOKUP(C496,KPIs!$H$91:$I$94,2,FALSE)),"",(VLOOKUP(C496,KPIs!$H$91:$I$94,2,FALSE)))</f>
        <v/>
      </c>
      <c r="F496" s="24"/>
      <c r="G496" s="25"/>
      <c r="H496" s="25"/>
      <c r="I496" s="155">
        <f t="shared" si="88"/>
        <v>0</v>
      </c>
      <c r="J496" s="12" t="str" cm="1">
        <f t="array" ref="J496">IFERROR((_xlfn.IFS(E496-I496&lt;=0,0,E496-I496&lt;=0,0,E496-I496&gt;=2,2,E496-I496&lt;2,E496-I496)),"")</f>
        <v/>
      </c>
      <c r="K496" s="12" cm="1">
        <f t="array" ref="K496">_xlfn.IFS(I496=0,0,I496&gt;=0,I496+J496)</f>
        <v>0</v>
      </c>
      <c r="L496" s="12" t="str">
        <f t="shared" si="99"/>
        <v/>
      </c>
      <c r="M496" s="12" cm="1">
        <f t="array" ref="M496">_xlfn.IFS(K496=0,0,K496&gt;=0,K496+L496)</f>
        <v>0</v>
      </c>
      <c r="N496" s="157" t="str">
        <f t="shared" si="89"/>
        <v/>
      </c>
      <c r="O496" s="157" t="str">
        <f t="shared" si="100"/>
        <v/>
      </c>
      <c r="P496" s="25"/>
      <c r="Q496" s="26" t="str">
        <f t="shared" si="96"/>
        <v/>
      </c>
      <c r="R496" s="12">
        <f t="shared" si="90"/>
        <v>0</v>
      </c>
      <c r="S496" s="193" t="str">
        <f t="shared" si="91"/>
        <v/>
      </c>
      <c r="U496" s="183" t="str">
        <f>IFERROR(Table1[[#This Row],[2024 Total Wage Increase + Wage Floor ]]+Z496,"")</f>
        <v/>
      </c>
      <c r="V496" s="183">
        <f>IFERROR(Table1[[#This Row],[Mandatory Benefits]]+AC496,"")</f>
        <v>0</v>
      </c>
      <c r="X496" s="200"/>
      <c r="Y496" s="210"/>
      <c r="Z496" s="181" t="str">
        <f t="shared" si="92"/>
        <v/>
      </c>
      <c r="AA496" s="155" t="str">
        <f t="shared" si="93"/>
        <v/>
      </c>
      <c r="AB496" s="14"/>
      <c r="AC496" s="14"/>
      <c r="AD496" s="187" t="str">
        <f t="shared" si="82"/>
        <v/>
      </c>
      <c r="AE496" s="188" t="str">
        <f t="shared" si="83"/>
        <v/>
      </c>
      <c r="AF496" s="199" t="str">
        <f t="shared" si="94"/>
        <v/>
      </c>
      <c r="AG496" s="218" t="str">
        <f t="shared" si="95"/>
        <v/>
      </c>
      <c r="AH496" s="217"/>
    </row>
    <row r="497" spans="1:34" hidden="1" outlineLevel="1" x14ac:dyDescent="0.3">
      <c r="A497" s="22"/>
      <c r="B497" s="23"/>
      <c r="C497" s="23"/>
      <c r="D497" s="153" t="str">
        <f>IF(ISERROR(VLOOKUP(C497,KPIs!$F$91:$G$94,2,FALSE)),"",(VLOOKUP(C497,KPIs!$F$91:$G$94,2,FALSE)))</f>
        <v/>
      </c>
      <c r="E497" s="153" t="str">
        <f>IF(ISERROR(VLOOKUP(C497,KPIs!$H$91:$I$94,2,FALSE)),"",(VLOOKUP(C497,KPIs!$H$91:$I$94,2,FALSE)))</f>
        <v/>
      </c>
      <c r="F497" s="24"/>
      <c r="G497" s="25"/>
      <c r="H497" s="25"/>
      <c r="I497" s="155">
        <f t="shared" si="88"/>
        <v>0</v>
      </c>
      <c r="J497" s="12" t="str" cm="1">
        <f t="array" ref="J497">IFERROR((_xlfn.IFS(E497-I497&lt;=0,0,E497-I497&lt;=0,0,E497-I497&gt;=2,2,E497-I497&lt;2,E497-I497)),"")</f>
        <v/>
      </c>
      <c r="K497" s="12" cm="1">
        <f t="array" ref="K497">_xlfn.IFS(I497=0,0,I497&gt;=0,I497+J497)</f>
        <v>0</v>
      </c>
      <c r="L497" s="12" t="str">
        <f t="shared" si="99"/>
        <v/>
      </c>
      <c r="M497" s="12" cm="1">
        <f t="array" ref="M497">_xlfn.IFS(K497=0,0,K497&gt;=0,K497+L497)</f>
        <v>0</v>
      </c>
      <c r="N497" s="157" t="str">
        <f t="shared" si="89"/>
        <v/>
      </c>
      <c r="O497" s="157" t="str">
        <f t="shared" si="100"/>
        <v/>
      </c>
      <c r="P497" s="25"/>
      <c r="Q497" s="26" t="str">
        <f t="shared" si="96"/>
        <v/>
      </c>
      <c r="R497" s="12">
        <f t="shared" si="90"/>
        <v>0</v>
      </c>
      <c r="S497" s="193" t="str">
        <f t="shared" si="91"/>
        <v/>
      </c>
      <c r="U497" s="183" t="str">
        <f>IFERROR(Table1[[#This Row],[2024 Total Wage Increase + Wage Floor ]]+Z497,"")</f>
        <v/>
      </c>
      <c r="V497" s="183">
        <f>IFERROR(Table1[[#This Row],[Mandatory Benefits]]+AC497,"")</f>
        <v>0</v>
      </c>
      <c r="X497" s="200"/>
      <c r="Y497" s="210"/>
      <c r="Z497" s="181" t="str">
        <f t="shared" si="92"/>
        <v/>
      </c>
      <c r="AA497" s="155" t="str">
        <f t="shared" si="93"/>
        <v/>
      </c>
      <c r="AB497" s="14"/>
      <c r="AC497" s="14"/>
      <c r="AD497" s="187" t="str">
        <f t="shared" si="82"/>
        <v/>
      </c>
      <c r="AE497" s="189" t="str">
        <f t="shared" si="83"/>
        <v/>
      </c>
      <c r="AF497" s="199" t="str">
        <f t="shared" si="94"/>
        <v/>
      </c>
      <c r="AG497" s="218" t="str">
        <f t="shared" si="95"/>
        <v/>
      </c>
      <c r="AH497" s="217"/>
    </row>
    <row r="498" spans="1:34" hidden="1" outlineLevel="1" x14ac:dyDescent="0.3">
      <c r="A498" s="22"/>
      <c r="B498" s="23"/>
      <c r="C498" s="23"/>
      <c r="D498" s="153" t="str">
        <f>IF(ISERROR(VLOOKUP(C498,KPIs!$F$91:$G$94,2,FALSE)),"",(VLOOKUP(C498,KPIs!$F$91:$G$94,2,FALSE)))</f>
        <v/>
      </c>
      <c r="E498" s="153" t="str">
        <f>IF(ISERROR(VLOOKUP(C498,KPIs!$H$91:$I$94,2,FALSE)),"",(VLOOKUP(C498,KPIs!$H$91:$I$94,2,FALSE)))</f>
        <v/>
      </c>
      <c r="F498" s="24"/>
      <c r="G498" s="25"/>
      <c r="H498" s="25"/>
      <c r="I498" s="155">
        <f t="shared" si="88"/>
        <v>0</v>
      </c>
      <c r="J498" s="12" t="str" cm="1">
        <f t="array" ref="J498">IFERROR((_xlfn.IFS(E498-I498&lt;=0,0,E498-I498&lt;=0,0,E498-I498&gt;=2,2,E498-I498&lt;2,E498-I498)),"")</f>
        <v/>
      </c>
      <c r="K498" s="12" cm="1">
        <f t="array" ref="K498">_xlfn.IFS(I498=0,0,I498&gt;=0,I498+J498)</f>
        <v>0</v>
      </c>
      <c r="L498" s="12" t="str">
        <f t="shared" si="99"/>
        <v/>
      </c>
      <c r="M498" s="12" cm="1">
        <f t="array" ref="M498">_xlfn.IFS(K498=0,0,K498&gt;=0,K498+L498)</f>
        <v>0</v>
      </c>
      <c r="N498" s="157" t="str">
        <f t="shared" si="89"/>
        <v/>
      </c>
      <c r="O498" s="157" t="str">
        <f t="shared" si="100"/>
        <v/>
      </c>
      <c r="P498" s="25"/>
      <c r="Q498" s="26" t="str">
        <f t="shared" si="96"/>
        <v/>
      </c>
      <c r="R498" s="12">
        <f t="shared" si="90"/>
        <v>0</v>
      </c>
      <c r="S498" s="193" t="str">
        <f t="shared" si="91"/>
        <v/>
      </c>
      <c r="U498" s="183" t="str">
        <f>IFERROR(Table1[[#This Row],[2024 Total Wage Increase + Wage Floor ]]+Z498,"")</f>
        <v/>
      </c>
      <c r="V498" s="183">
        <f>IFERROR(Table1[[#This Row],[Mandatory Benefits]]+AC498,"")</f>
        <v>0</v>
      </c>
      <c r="X498" s="200"/>
      <c r="Y498" s="210"/>
      <c r="Z498" s="181" t="str">
        <f t="shared" si="92"/>
        <v/>
      </c>
      <c r="AA498" s="155" t="str">
        <f t="shared" si="93"/>
        <v/>
      </c>
      <c r="AB498" s="14"/>
      <c r="AC498" s="14"/>
      <c r="AD498" s="187" t="str">
        <f t="shared" si="82"/>
        <v/>
      </c>
      <c r="AE498" s="188" t="str">
        <f t="shared" si="83"/>
        <v/>
      </c>
      <c r="AF498" s="199" t="str">
        <f t="shared" si="94"/>
        <v/>
      </c>
      <c r="AG498" s="218" t="str">
        <f t="shared" si="95"/>
        <v/>
      </c>
      <c r="AH498" s="217"/>
    </row>
    <row r="499" spans="1:34" hidden="1" outlineLevel="1" x14ac:dyDescent="0.3">
      <c r="A499" s="22"/>
      <c r="B499" s="23"/>
      <c r="C499" s="23"/>
      <c r="D499" s="153" t="str">
        <f>IF(ISERROR(VLOOKUP(C499,KPIs!$F$91:$G$94,2,FALSE)),"",(VLOOKUP(C499,KPIs!$F$91:$G$94,2,FALSE)))</f>
        <v/>
      </c>
      <c r="E499" s="153" t="str">
        <f>IF(ISERROR(VLOOKUP(C499,KPIs!$H$91:$I$94,2,FALSE)),"",(VLOOKUP(C499,KPIs!$H$91:$I$94,2,FALSE)))</f>
        <v/>
      </c>
      <c r="F499" s="24"/>
      <c r="G499" s="25"/>
      <c r="H499" s="25"/>
      <c r="I499" s="155">
        <f t="shared" si="88"/>
        <v>0</v>
      </c>
      <c r="J499" s="12" t="str" cm="1">
        <f t="array" ref="J499">IFERROR((_xlfn.IFS(E499-I499&lt;=0,0,E499-I499&lt;=0,0,E499-I499&gt;=2,2,E499-I499&lt;2,E499-I499)),"")</f>
        <v/>
      </c>
      <c r="K499" s="12" cm="1">
        <f t="array" ref="K499">_xlfn.IFS(I499=0,0,I499&gt;=0,I499+J499)</f>
        <v>0</v>
      </c>
      <c r="L499" s="12" t="str">
        <f t="shared" si="99"/>
        <v/>
      </c>
      <c r="M499" s="12" cm="1">
        <f t="array" ref="M499">_xlfn.IFS(K499=0,0,K499&gt;=0,K499+L499)</f>
        <v>0</v>
      </c>
      <c r="N499" s="157" t="str">
        <f t="shared" si="89"/>
        <v/>
      </c>
      <c r="O499" s="157" t="str">
        <f t="shared" si="100"/>
        <v/>
      </c>
      <c r="P499" s="25"/>
      <c r="Q499" s="26" t="str">
        <f t="shared" si="96"/>
        <v/>
      </c>
      <c r="R499" s="12">
        <f t="shared" si="90"/>
        <v>0</v>
      </c>
      <c r="S499" s="193" t="str">
        <f t="shared" si="91"/>
        <v/>
      </c>
      <c r="U499" s="183" t="str">
        <f>IFERROR(Table1[[#This Row],[2024 Total Wage Increase + Wage Floor ]]+Z499,"")</f>
        <v/>
      </c>
      <c r="V499" s="183">
        <f>IFERROR(Table1[[#This Row],[Mandatory Benefits]]+AC499,"")</f>
        <v>0</v>
      </c>
      <c r="X499" s="200"/>
      <c r="Y499" s="210"/>
      <c r="Z499" s="181" t="str">
        <f t="shared" si="92"/>
        <v/>
      </c>
      <c r="AA499" s="155" t="str">
        <f t="shared" si="93"/>
        <v/>
      </c>
      <c r="AB499" s="14"/>
      <c r="AC499" s="14"/>
      <c r="AD499" s="187" t="str">
        <f t="shared" si="82"/>
        <v/>
      </c>
      <c r="AE499" s="189" t="str">
        <f t="shared" si="83"/>
        <v/>
      </c>
      <c r="AF499" s="199" t="str">
        <f t="shared" si="94"/>
        <v/>
      </c>
      <c r="AG499" s="218" t="str">
        <f t="shared" si="95"/>
        <v/>
      </c>
      <c r="AH499" s="217"/>
    </row>
    <row r="500" spans="1:34" ht="15" hidden="1" outlineLevel="1" thickBot="1" x14ac:dyDescent="0.35">
      <c r="A500" s="22"/>
      <c r="B500" s="23"/>
      <c r="C500" s="23"/>
      <c r="D500" s="153" t="str">
        <f>IF(ISERROR(VLOOKUP(C500,KPIs!$F$91:$G$94,2,FALSE)),"",(VLOOKUP(C500,KPIs!$F$91:$G$94,2,FALSE)))</f>
        <v/>
      </c>
      <c r="E500" s="153" t="str">
        <f>IF(ISERROR(VLOOKUP(C500,KPIs!$H$91:$I$94,2,FALSE)),"",(VLOOKUP(C500,KPIs!$H$91:$I$94,2,FALSE)))</f>
        <v/>
      </c>
      <c r="F500" s="24"/>
      <c r="G500" s="25"/>
      <c r="H500" s="25"/>
      <c r="I500" s="155">
        <f t="shared" si="88"/>
        <v>0</v>
      </c>
      <c r="J500" s="12" t="str" cm="1">
        <f t="array" ref="J500">IFERROR((_xlfn.IFS(E500-I500&lt;=0,0,E500-I500&lt;=0,0,E500-I500&gt;=2,2,E500-I500&lt;2,E500-I500)),"")</f>
        <v/>
      </c>
      <c r="K500" s="12" cm="1">
        <f t="array" ref="K500">_xlfn.IFS(I500=0,0,I500&gt;=0,I500+J500)</f>
        <v>0</v>
      </c>
      <c r="L500" s="12" t="str">
        <f t="shared" si="99"/>
        <v/>
      </c>
      <c r="M500" s="12" cm="1">
        <f t="array" ref="M500">_xlfn.IFS(K500=0,0,K500&gt;=0,K500+L500)</f>
        <v>0</v>
      </c>
      <c r="N500" s="157" t="str">
        <f t="shared" si="89"/>
        <v/>
      </c>
      <c r="O500" s="157" t="str">
        <f t="shared" si="100"/>
        <v/>
      </c>
      <c r="P500" s="25"/>
      <c r="Q500" s="26" t="str">
        <f t="shared" si="96"/>
        <v/>
      </c>
      <c r="R500" s="12">
        <f t="shared" si="90"/>
        <v>0</v>
      </c>
      <c r="S500" s="193" t="str">
        <f t="shared" si="91"/>
        <v/>
      </c>
      <c r="U500" s="183" t="str">
        <f>IFERROR(Table1[[#This Row],[2024 Total Wage Increase + Wage Floor ]]+Z500,"")</f>
        <v/>
      </c>
      <c r="V500" s="183">
        <f>IFERROR(Table1[[#This Row],[Mandatory Benefits]]+AC500,"")</f>
        <v>0</v>
      </c>
      <c r="X500" s="201"/>
      <c r="Y500" s="211"/>
      <c r="Z500" s="181" t="str">
        <f t="shared" si="92"/>
        <v/>
      </c>
      <c r="AA500" s="155" t="str">
        <f t="shared" si="93"/>
        <v/>
      </c>
      <c r="AB500" s="203"/>
      <c r="AC500" s="203"/>
      <c r="AD500" s="204" t="str">
        <f t="shared" si="82"/>
        <v/>
      </c>
      <c r="AE500" s="195" t="str">
        <f t="shared" si="83"/>
        <v/>
      </c>
      <c r="AF500" s="199" t="str">
        <f t="shared" si="94"/>
        <v/>
      </c>
      <c r="AG500" s="218" t="str">
        <f t="shared" si="95"/>
        <v/>
      </c>
      <c r="AH500" s="217"/>
    </row>
    <row r="501" spans="1:34" collapsed="1" x14ac:dyDescent="0.3"/>
  </sheetData>
  <sheetProtection sheet="1" formatRows="0"/>
  <mergeCells count="9">
    <mergeCell ref="X9:AF9"/>
    <mergeCell ref="N8:R9"/>
    <mergeCell ref="A1:S4"/>
    <mergeCell ref="B6:C6"/>
    <mergeCell ref="A8:I8"/>
    <mergeCell ref="S8:S9"/>
    <mergeCell ref="A9:I9"/>
    <mergeCell ref="J8:K9"/>
    <mergeCell ref="L8:M9"/>
  </mergeCells>
  <phoneticPr fontId="6" type="noConversion"/>
  <conditionalFormatting sqref="P11:P500">
    <cfRule type="expression" dxfId="58" priority="3">
      <formula>Q11&gt;17.5%</formula>
    </cfRule>
  </conditionalFormatting>
  <conditionalFormatting sqref="AC11:AC357">
    <cfRule type="expression" dxfId="57" priority="1">
      <formula>AD11&gt;17.5%</formula>
    </cfRule>
  </conditionalFormatting>
  <dataValidations count="2">
    <dataValidation type="decimal" allowBlank="1" showInputMessage="1" showErrorMessage="1" errorTitle="Base Wage as of Jan 1, 2024" error="Base Wage should be between $16.55 and $25 to be eligible" sqref="G358:G500" xr:uid="{B64D44CB-5846-4396-8828-5D1038A44807}">
      <formula1>16.55</formula1>
      <formula2>25</formula2>
    </dataValidation>
    <dataValidation type="decimal" allowBlank="1" showInputMessage="1" showErrorMessage="1" errorTitle="Base Wage as of Jan 1, 2024" error="Base Wage should be between $16.55 and $29 to be eligible" sqref="G11:G357" xr:uid="{1326AF19-0B16-4704-8472-FC2EE525B868}">
      <formula1>16.55</formula1>
      <formula2>29</formula2>
    </dataValidation>
  </dataValidations>
  <pageMargins left="0.7" right="0.7" top="0.75" bottom="0.75" header="0.3" footer="0.3"/>
  <pageSetup scale="24"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6A14862-E7D5-4C80-BA23-6D4A040DAC65}">
          <x14:formula1>
            <xm:f>KPIs!$B$83:$B$84</xm:f>
          </x14:formula1>
          <xm:sqref>B11:B500</xm:sqref>
        </x14:dataValidation>
        <x14:dataValidation type="list" allowBlank="1" showInputMessage="1" showErrorMessage="1" xr:uid="{68F3FA60-3C23-41E8-B994-52CE3BBC4BAE}">
          <x14:formula1>
            <xm:f>KPIs!$C$83:$C$86</xm:f>
          </x14:formula1>
          <xm:sqref>C11:C500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4A42-BA22-49E9-BF21-248CA8F6EE08}">
  <sheetPr>
    <tabColor rgb="FF92D050"/>
  </sheetPr>
  <dimension ref="A1:I76"/>
  <sheetViews>
    <sheetView showGridLines="0" zoomScale="85" zoomScaleNormal="85" workbookViewId="0">
      <selection activeCell="G8" sqref="G8"/>
    </sheetView>
  </sheetViews>
  <sheetFormatPr defaultRowHeight="14.4" x14ac:dyDescent="0.3"/>
  <cols>
    <col min="6" max="6" width="28.6640625" customWidth="1"/>
    <col min="7" max="7" width="13.88671875" customWidth="1"/>
  </cols>
  <sheetData>
    <row r="1" spans="1:9" ht="14.4" customHeight="1" x14ac:dyDescent="0.3">
      <c r="A1" s="237" t="s">
        <v>127</v>
      </c>
      <c r="B1" s="237"/>
      <c r="C1" s="237"/>
      <c r="D1" s="237"/>
      <c r="E1" s="237"/>
      <c r="F1" s="237"/>
      <c r="G1" s="237"/>
      <c r="H1" s="237"/>
      <c r="I1" s="237"/>
    </row>
    <row r="2" spans="1:9" ht="14.4" customHeight="1" x14ac:dyDescent="0.3">
      <c r="A2" s="237"/>
      <c r="B2" s="237"/>
      <c r="C2" s="237"/>
      <c r="D2" s="237"/>
      <c r="E2" s="237"/>
      <c r="F2" s="237"/>
      <c r="G2" s="237"/>
      <c r="H2" s="237"/>
      <c r="I2" s="237"/>
    </row>
    <row r="3" spans="1:9" ht="14.4" customHeight="1" x14ac:dyDescent="0.3">
      <c r="A3" s="237"/>
      <c r="B3" s="237"/>
      <c r="C3" s="237"/>
      <c r="D3" s="237"/>
      <c r="E3" s="237"/>
      <c r="F3" s="237"/>
      <c r="G3" s="237"/>
      <c r="H3" s="237"/>
      <c r="I3" s="237"/>
    </row>
    <row r="4" spans="1:9" ht="87.6" customHeight="1" x14ac:dyDescent="0.3">
      <c r="A4" s="237"/>
      <c r="B4" s="237"/>
      <c r="C4" s="237"/>
      <c r="D4" s="237"/>
      <c r="E4" s="237"/>
      <c r="F4" s="237"/>
      <c r="G4" s="237"/>
      <c r="H4" s="237"/>
      <c r="I4" s="237"/>
    </row>
    <row r="6" spans="1:9" ht="18" x14ac:dyDescent="0.35">
      <c r="A6" s="117" t="s">
        <v>109</v>
      </c>
      <c r="C6" s="116"/>
      <c r="D6" s="116"/>
      <c r="E6" s="116"/>
      <c r="F6" s="116"/>
      <c r="G6" s="116"/>
    </row>
    <row r="7" spans="1:9" ht="15" thickBot="1" x14ac:dyDescent="0.35"/>
    <row r="8" spans="1:9" ht="18.600000000000001" thickBot="1" x14ac:dyDescent="0.4">
      <c r="A8" s="15" t="s">
        <v>110</v>
      </c>
      <c r="G8" s="130"/>
      <c r="H8" s="126" t="str">
        <f>IF(G8="","",IF(G8=2022,"Please complete Tab B - MWO Jan + Oct 2022. Ignore Tab A. ","Please complete Tab A - MWO Oct 2022. Ignore Tab B. "))</f>
        <v/>
      </c>
    </row>
    <row r="11" spans="1:9" ht="18" x14ac:dyDescent="0.35">
      <c r="A11" s="117" t="s">
        <v>118</v>
      </c>
    </row>
    <row r="27" spans="1:8" ht="18" x14ac:dyDescent="0.35">
      <c r="A27" s="127" t="s">
        <v>129</v>
      </c>
    </row>
    <row r="28" spans="1:8" ht="33" customHeight="1" x14ac:dyDescent="0.3">
      <c r="A28" s="262" t="s">
        <v>130</v>
      </c>
      <c r="B28" s="262"/>
      <c r="C28" s="262"/>
      <c r="D28" s="262"/>
      <c r="E28" s="262"/>
      <c r="F28" s="262"/>
      <c r="G28" s="262"/>
      <c r="H28" s="262"/>
    </row>
    <row r="75" spans="1:8" ht="18" x14ac:dyDescent="0.35">
      <c r="A75" s="127" t="s">
        <v>120</v>
      </c>
    </row>
    <row r="76" spans="1:8" ht="83.4" customHeight="1" x14ac:dyDescent="0.3">
      <c r="A76" s="262" t="s">
        <v>131</v>
      </c>
      <c r="B76" s="262"/>
      <c r="C76" s="262"/>
      <c r="D76" s="262"/>
      <c r="E76" s="262"/>
      <c r="F76" s="262"/>
      <c r="G76" s="262"/>
      <c r="H76" s="262"/>
    </row>
  </sheetData>
  <sheetProtection algorithmName="SHA-512" hashValue="ggjwviYsi1hVI0UheTZlcIxWQryL35e4tBV/4NmeqQOqFISzCa5HG+o4YOuwBTk/gr60PfOt2aSLPTQQ2MP2Lw==" saltValue="SurfOXO81A3jv7V3Dy3LHg==" spinCount="100000" sheet="1" objects="1" scenarios="1"/>
  <mergeCells count="3">
    <mergeCell ref="A1:I4"/>
    <mergeCell ref="A28:H28"/>
    <mergeCell ref="A76:H76"/>
  </mergeCells>
  <dataValidations count="1">
    <dataValidation type="list" allowBlank="1" showInputMessage="1" showErrorMessage="1" sqref="G8" xr:uid="{28B86C7F-7BFA-487F-BE78-FECE3BADB430}">
      <formula1>"2022,2023,2024"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9497-7A26-4364-9C8C-9B8EB96197CB}">
  <sheetPr>
    <tabColor rgb="FF92D050"/>
  </sheetPr>
  <dimension ref="A1:N102"/>
  <sheetViews>
    <sheetView showGridLines="0" zoomScale="85" zoomScaleNormal="85" workbookViewId="0">
      <selection activeCell="B5" sqref="B1:B1048576"/>
    </sheetView>
  </sheetViews>
  <sheetFormatPr defaultRowHeight="14.4" outlineLevelRow="1" x14ac:dyDescent="0.3"/>
  <cols>
    <col min="1" max="1" width="21.44140625" customWidth="1"/>
    <col min="2" max="2" width="29" customWidth="1"/>
    <col min="3" max="3" width="32.5546875" customWidth="1"/>
    <col min="4" max="8" width="15.77734375" customWidth="1"/>
    <col min="9" max="9" width="10.77734375" hidden="1" customWidth="1"/>
    <col min="10" max="10" width="15.77734375" customWidth="1"/>
    <col min="11" max="11" width="45.5546875" customWidth="1"/>
    <col min="13" max="13" width="11.5546875" customWidth="1"/>
  </cols>
  <sheetData>
    <row r="1" spans="1:14" ht="14.4" customHeight="1" x14ac:dyDescent="0.3">
      <c r="A1" s="245" t="s">
        <v>15</v>
      </c>
      <c r="B1" s="245"/>
      <c r="C1" s="245"/>
      <c r="D1" s="245"/>
      <c r="E1" s="245"/>
      <c r="F1" s="245"/>
      <c r="G1" s="245"/>
      <c r="H1" s="245"/>
      <c r="I1" s="245"/>
      <c r="J1" s="245"/>
      <c r="K1" s="245"/>
      <c r="L1" s="115"/>
      <c r="M1" s="115"/>
      <c r="N1" s="115"/>
    </row>
    <row r="2" spans="1:14" ht="14.4" customHeight="1" x14ac:dyDescent="0.3">
      <c r="A2" s="245"/>
      <c r="B2" s="245"/>
      <c r="C2" s="245"/>
      <c r="D2" s="245"/>
      <c r="E2" s="245"/>
      <c r="F2" s="245"/>
      <c r="G2" s="245"/>
      <c r="H2" s="245"/>
      <c r="I2" s="245"/>
      <c r="J2" s="245"/>
      <c r="K2" s="245"/>
      <c r="L2" s="115"/>
      <c r="M2" s="115"/>
      <c r="N2" s="115"/>
    </row>
    <row r="3" spans="1:14" ht="100.8" customHeight="1" x14ac:dyDescent="0.3">
      <c r="A3" s="245"/>
      <c r="B3" s="245"/>
      <c r="C3" s="245"/>
      <c r="D3" s="245"/>
      <c r="E3" s="245"/>
      <c r="F3" s="245"/>
      <c r="G3" s="245"/>
      <c r="H3" s="245"/>
      <c r="I3" s="245"/>
      <c r="J3" s="245"/>
      <c r="K3" s="245"/>
      <c r="L3" s="115"/>
      <c r="M3" s="115"/>
      <c r="N3" s="115"/>
    </row>
    <row r="4" spans="1:14" ht="14.4" customHeight="1" x14ac:dyDescent="0.3">
      <c r="A4" s="245"/>
      <c r="B4" s="245"/>
      <c r="C4" s="245"/>
      <c r="D4" s="245"/>
      <c r="E4" s="245"/>
      <c r="F4" s="245"/>
      <c r="G4" s="245"/>
      <c r="H4" s="245"/>
      <c r="I4" s="245"/>
      <c r="J4" s="245"/>
      <c r="K4" s="245"/>
      <c r="L4" s="115"/>
      <c r="M4" s="115"/>
      <c r="N4" s="115"/>
    </row>
    <row r="5" spans="1:14" ht="18.600000000000001" thickBot="1" x14ac:dyDescent="0.4">
      <c r="D5" s="114" t="s">
        <v>9</v>
      </c>
    </row>
    <row r="6" spans="1:14" ht="18.600000000000001" thickBot="1" x14ac:dyDescent="0.4">
      <c r="A6" s="2" t="s">
        <v>25</v>
      </c>
      <c r="B6" s="246"/>
      <c r="C6" s="247"/>
      <c r="D6" s="15" t="s">
        <v>21</v>
      </c>
    </row>
    <row r="7" spans="1:14" ht="15" thickBot="1" x14ac:dyDescent="0.35">
      <c r="J7" s="3"/>
    </row>
    <row r="8" spans="1:14" ht="18" x14ac:dyDescent="0.3">
      <c r="A8" s="263" t="s">
        <v>5</v>
      </c>
      <c r="B8" s="264"/>
      <c r="C8" s="249"/>
      <c r="D8" s="249"/>
      <c r="E8" s="249"/>
      <c r="F8" s="48"/>
      <c r="G8" s="257"/>
      <c r="H8" s="257"/>
      <c r="I8" s="257"/>
      <c r="J8" s="260"/>
      <c r="K8" s="265" t="s">
        <v>14</v>
      </c>
    </row>
    <row r="9" spans="1:14" ht="58.8" customHeight="1" thickBot="1" x14ac:dyDescent="0.35">
      <c r="A9" s="267" t="s">
        <v>121</v>
      </c>
      <c r="B9" s="268"/>
      <c r="C9" s="268"/>
      <c r="D9" s="268"/>
      <c r="E9" s="268"/>
      <c r="F9" s="49"/>
      <c r="G9" s="259"/>
      <c r="H9" s="259"/>
      <c r="I9" s="259"/>
      <c r="J9" s="261"/>
      <c r="K9" s="266"/>
    </row>
    <row r="10" spans="1:14" ht="86.4" customHeight="1" thickBot="1" x14ac:dyDescent="0.35">
      <c r="A10" s="37" t="s">
        <v>16</v>
      </c>
      <c r="B10" s="38" t="s">
        <v>42</v>
      </c>
      <c r="C10" s="38" t="s">
        <v>43</v>
      </c>
      <c r="D10" s="31" t="s">
        <v>53</v>
      </c>
      <c r="E10" s="39" t="s">
        <v>128</v>
      </c>
      <c r="F10" s="53" t="s">
        <v>54</v>
      </c>
      <c r="G10" s="40" t="s">
        <v>56</v>
      </c>
      <c r="H10" s="52" t="s">
        <v>40</v>
      </c>
      <c r="I10" s="53" t="s">
        <v>12</v>
      </c>
      <c r="J10" s="56" t="s">
        <v>41</v>
      </c>
      <c r="K10" s="31" t="s">
        <v>39</v>
      </c>
      <c r="M10" s="45" t="s">
        <v>46</v>
      </c>
    </row>
    <row r="11" spans="1:14" ht="72.599999999999994" thickBot="1" x14ac:dyDescent="0.35">
      <c r="A11" s="37"/>
      <c r="B11" s="38"/>
      <c r="C11" s="42"/>
      <c r="D11" s="51"/>
      <c r="E11" s="39"/>
      <c r="F11" s="47" t="s">
        <v>55</v>
      </c>
      <c r="G11" s="47" t="s">
        <v>57</v>
      </c>
      <c r="H11" s="41"/>
      <c r="I11" s="53"/>
      <c r="J11" s="55"/>
      <c r="K11" s="31"/>
    </row>
    <row r="12" spans="1:14" ht="15" thickBot="1" x14ac:dyDescent="0.35">
      <c r="A12" s="18"/>
      <c r="B12" s="6"/>
      <c r="C12" s="6"/>
      <c r="D12" s="50"/>
      <c r="E12" s="8"/>
      <c r="F12" s="54">
        <f t="shared" ref="F12:F101" si="0">IF(D12="",0,IF(D12&lt;16.55,16.55-D12,0))</f>
        <v>0</v>
      </c>
      <c r="G12" s="54">
        <f t="shared" ref="G12:G101" si="1">E12*F12</f>
        <v>0</v>
      </c>
      <c r="H12" s="7"/>
      <c r="I12" s="57" t="str">
        <f>IFERROR((H12/(#REF!+G12)),"")</f>
        <v/>
      </c>
      <c r="J12" s="54">
        <f>+G12+H12</f>
        <v>0</v>
      </c>
      <c r="K12" s="20" t="str">
        <f>IF(H12="","",IF(I12&gt;17.5%,"Benefits should not be more than 17.5% ",""))</f>
        <v/>
      </c>
      <c r="M12" s="35">
        <f>SUM(J:J)</f>
        <v>0</v>
      </c>
    </row>
    <row r="13" spans="1:14" ht="15" thickTop="1" x14ac:dyDescent="0.3">
      <c r="A13" s="19"/>
      <c r="B13" s="9"/>
      <c r="C13" s="9"/>
      <c r="D13" s="10"/>
      <c r="E13" s="11"/>
      <c r="F13" s="54">
        <f t="shared" si="0"/>
        <v>0</v>
      </c>
      <c r="G13" s="1">
        <f t="shared" si="1"/>
        <v>0</v>
      </c>
      <c r="H13" s="10"/>
      <c r="I13" s="5" t="str">
        <f>IFERROR((H13/(#REF!+G13)),"")</f>
        <v/>
      </c>
      <c r="J13" s="54">
        <f t="shared" ref="J13:J101" si="2">+G13+H13</f>
        <v>0</v>
      </c>
      <c r="K13" s="21" t="str">
        <f t="shared" ref="K13:K69" si="3">IF(H13="","",IF(I13&gt;17.5%,"Benefits should not be more than 17.5% ",""))</f>
        <v/>
      </c>
    </row>
    <row r="14" spans="1:14" x14ac:dyDescent="0.3">
      <c r="A14" s="19"/>
      <c r="B14" s="9"/>
      <c r="C14" s="9"/>
      <c r="D14" s="10"/>
      <c r="E14" s="11"/>
      <c r="F14" s="54">
        <f t="shared" si="0"/>
        <v>0</v>
      </c>
      <c r="G14" s="1">
        <f t="shared" si="1"/>
        <v>0</v>
      </c>
      <c r="H14" s="10"/>
      <c r="I14" s="5" t="str">
        <f>IFERROR((H14/(#REF!+G14)),"")</f>
        <v/>
      </c>
      <c r="J14" s="54">
        <f t="shared" si="2"/>
        <v>0</v>
      </c>
      <c r="K14" s="21" t="str">
        <f t="shared" si="3"/>
        <v/>
      </c>
    </row>
    <row r="15" spans="1:14" x14ac:dyDescent="0.3">
      <c r="A15" s="19"/>
      <c r="B15" s="9"/>
      <c r="C15" s="9"/>
      <c r="D15" s="10"/>
      <c r="E15" s="11"/>
      <c r="F15" s="54">
        <f t="shared" si="0"/>
        <v>0</v>
      </c>
      <c r="G15" s="1">
        <f t="shared" si="1"/>
        <v>0</v>
      </c>
      <c r="H15" s="10"/>
      <c r="I15" s="5" t="str">
        <f>IFERROR((H15/(#REF!+G15)),"")</f>
        <v/>
      </c>
      <c r="J15" s="54">
        <f t="shared" si="2"/>
        <v>0</v>
      </c>
      <c r="K15" s="21" t="str">
        <f t="shared" si="3"/>
        <v/>
      </c>
    </row>
    <row r="16" spans="1:14" x14ac:dyDescent="0.3">
      <c r="A16" s="19"/>
      <c r="B16" s="9"/>
      <c r="C16" s="9"/>
      <c r="D16" s="10"/>
      <c r="E16" s="11"/>
      <c r="F16" s="54">
        <f t="shared" si="0"/>
        <v>0</v>
      </c>
      <c r="G16" s="1">
        <f t="shared" si="1"/>
        <v>0</v>
      </c>
      <c r="H16" s="10"/>
      <c r="I16" s="5" t="str">
        <f>IFERROR((H16/(#REF!+G16)),"")</f>
        <v/>
      </c>
      <c r="J16" s="54">
        <f t="shared" si="2"/>
        <v>0</v>
      </c>
      <c r="K16" s="21" t="str">
        <f t="shared" si="3"/>
        <v/>
      </c>
    </row>
    <row r="17" spans="1:11" x14ac:dyDescent="0.3">
      <c r="A17" s="19"/>
      <c r="B17" s="9"/>
      <c r="C17" s="9"/>
      <c r="D17" s="10"/>
      <c r="E17" s="11"/>
      <c r="F17" s="54">
        <f t="shared" si="0"/>
        <v>0</v>
      </c>
      <c r="G17" s="1">
        <f t="shared" si="1"/>
        <v>0</v>
      </c>
      <c r="H17" s="10"/>
      <c r="I17" s="5" t="str">
        <f>IFERROR((H17/(#REF!+G17)),"")</f>
        <v/>
      </c>
      <c r="J17" s="54">
        <f t="shared" si="2"/>
        <v>0</v>
      </c>
      <c r="K17" s="21" t="str">
        <f t="shared" si="3"/>
        <v/>
      </c>
    </row>
    <row r="18" spans="1:11" x14ac:dyDescent="0.3">
      <c r="A18" s="19"/>
      <c r="B18" s="9"/>
      <c r="C18" s="9"/>
      <c r="D18" s="10"/>
      <c r="E18" s="11"/>
      <c r="F18" s="54">
        <f t="shared" si="0"/>
        <v>0</v>
      </c>
      <c r="G18" s="1">
        <f t="shared" si="1"/>
        <v>0</v>
      </c>
      <c r="H18" s="10"/>
      <c r="I18" s="5" t="str">
        <f>IFERROR((H18/(#REF!+G18)),"")</f>
        <v/>
      </c>
      <c r="J18" s="54">
        <f t="shared" si="2"/>
        <v>0</v>
      </c>
      <c r="K18" s="21" t="str">
        <f t="shared" si="3"/>
        <v/>
      </c>
    </row>
    <row r="19" spans="1:11" x14ac:dyDescent="0.3">
      <c r="A19" s="19"/>
      <c r="B19" s="9"/>
      <c r="C19" s="9"/>
      <c r="D19" s="10"/>
      <c r="E19" s="11"/>
      <c r="F19" s="54">
        <f t="shared" si="0"/>
        <v>0</v>
      </c>
      <c r="G19" s="1">
        <f t="shared" si="1"/>
        <v>0</v>
      </c>
      <c r="H19" s="10"/>
      <c r="I19" s="5" t="str">
        <f>IFERROR((H19/(#REF!+G19)),"")</f>
        <v/>
      </c>
      <c r="J19" s="54">
        <f t="shared" si="2"/>
        <v>0</v>
      </c>
      <c r="K19" s="21" t="str">
        <f t="shared" si="3"/>
        <v/>
      </c>
    </row>
    <row r="20" spans="1:11" x14ac:dyDescent="0.3">
      <c r="A20" s="19"/>
      <c r="B20" s="9"/>
      <c r="C20" s="9"/>
      <c r="D20" s="25"/>
      <c r="E20" s="11"/>
      <c r="F20" s="54">
        <f t="shared" si="0"/>
        <v>0</v>
      </c>
      <c r="G20" s="1">
        <f t="shared" si="1"/>
        <v>0</v>
      </c>
      <c r="H20" s="10"/>
      <c r="I20" s="5" t="str">
        <f>IFERROR((H20/(#REF!)),"")</f>
        <v/>
      </c>
      <c r="J20" s="54">
        <f t="shared" si="2"/>
        <v>0</v>
      </c>
      <c r="K20" s="21" t="str">
        <f t="shared" ref="K20:K40" si="4">IF(H20="","",IF(I20&gt;17.5%,"Benefits should not be more than 17.5% ",""))</f>
        <v/>
      </c>
    </row>
    <row r="21" spans="1:11" x14ac:dyDescent="0.3">
      <c r="A21" s="19"/>
      <c r="B21" s="9"/>
      <c r="C21" s="9"/>
      <c r="D21" s="25"/>
      <c r="E21" s="11"/>
      <c r="F21" s="54">
        <f t="shared" si="0"/>
        <v>0</v>
      </c>
      <c r="G21" s="1">
        <f t="shared" si="1"/>
        <v>0</v>
      </c>
      <c r="H21" s="10"/>
      <c r="I21" s="5" t="str">
        <f>IFERROR((H21/(#REF!)),"")</f>
        <v/>
      </c>
      <c r="J21" s="54">
        <f t="shared" si="2"/>
        <v>0</v>
      </c>
      <c r="K21" s="21" t="str">
        <f t="shared" si="4"/>
        <v/>
      </c>
    </row>
    <row r="22" spans="1:11" x14ac:dyDescent="0.3">
      <c r="A22" s="19"/>
      <c r="B22" s="9"/>
      <c r="C22" s="9"/>
      <c r="D22" s="25"/>
      <c r="E22" s="11"/>
      <c r="F22" s="54">
        <f t="shared" si="0"/>
        <v>0</v>
      </c>
      <c r="G22" s="1">
        <f t="shared" si="1"/>
        <v>0</v>
      </c>
      <c r="H22" s="10"/>
      <c r="I22" s="5" t="str">
        <f>IFERROR((H22/(#REF!)),"")</f>
        <v/>
      </c>
      <c r="J22" s="54">
        <f t="shared" si="2"/>
        <v>0</v>
      </c>
      <c r="K22" s="21" t="str">
        <f t="shared" si="4"/>
        <v/>
      </c>
    </row>
    <row r="23" spans="1:11" x14ac:dyDescent="0.3">
      <c r="A23" s="19"/>
      <c r="B23" s="9"/>
      <c r="C23" s="9"/>
      <c r="D23" s="25"/>
      <c r="E23" s="11"/>
      <c r="F23" s="54">
        <f t="shared" si="0"/>
        <v>0</v>
      </c>
      <c r="G23" s="1">
        <f t="shared" si="1"/>
        <v>0</v>
      </c>
      <c r="H23" s="10"/>
      <c r="I23" s="5" t="str">
        <f>IFERROR((H23/(#REF!)),"")</f>
        <v/>
      </c>
      <c r="J23" s="54">
        <f t="shared" si="2"/>
        <v>0</v>
      </c>
      <c r="K23" s="21" t="str">
        <f t="shared" si="4"/>
        <v/>
      </c>
    </row>
    <row r="24" spans="1:11" x14ac:dyDescent="0.3">
      <c r="A24" s="19"/>
      <c r="B24" s="9"/>
      <c r="C24" s="9"/>
      <c r="D24" s="25"/>
      <c r="E24" s="11"/>
      <c r="F24" s="54">
        <f t="shared" si="0"/>
        <v>0</v>
      </c>
      <c r="G24" s="1">
        <f t="shared" si="1"/>
        <v>0</v>
      </c>
      <c r="H24" s="10"/>
      <c r="I24" s="5" t="str">
        <f>IFERROR((H24/(#REF!)),"")</f>
        <v/>
      </c>
      <c r="J24" s="54">
        <f t="shared" si="2"/>
        <v>0</v>
      </c>
      <c r="K24" s="21" t="str">
        <f t="shared" si="4"/>
        <v/>
      </c>
    </row>
    <row r="25" spans="1:11" x14ac:dyDescent="0.3">
      <c r="A25" s="19"/>
      <c r="B25" s="9"/>
      <c r="C25" s="9"/>
      <c r="D25" s="25"/>
      <c r="E25" s="11"/>
      <c r="F25" s="54">
        <f t="shared" si="0"/>
        <v>0</v>
      </c>
      <c r="G25" s="1">
        <f t="shared" si="1"/>
        <v>0</v>
      </c>
      <c r="H25" s="10"/>
      <c r="I25" s="5" t="str">
        <f>IFERROR((H25/(#REF!)),"")</f>
        <v/>
      </c>
      <c r="J25" s="54">
        <f t="shared" si="2"/>
        <v>0</v>
      </c>
      <c r="K25" s="21" t="str">
        <f t="shared" si="4"/>
        <v/>
      </c>
    </row>
    <row r="26" spans="1:11" x14ac:dyDescent="0.3">
      <c r="A26" s="19"/>
      <c r="B26" s="9"/>
      <c r="C26" s="9"/>
      <c r="D26" s="25"/>
      <c r="E26" s="11"/>
      <c r="F26" s="54">
        <f t="shared" si="0"/>
        <v>0</v>
      </c>
      <c r="G26" s="1">
        <f t="shared" si="1"/>
        <v>0</v>
      </c>
      <c r="H26" s="10"/>
      <c r="I26" s="5" t="str">
        <f>IFERROR((H26/(#REF!)),"")</f>
        <v/>
      </c>
      <c r="J26" s="54">
        <f t="shared" si="2"/>
        <v>0</v>
      </c>
      <c r="K26" s="21" t="str">
        <f t="shared" si="4"/>
        <v/>
      </c>
    </row>
    <row r="27" spans="1:11" x14ac:dyDescent="0.3">
      <c r="A27" s="19"/>
      <c r="B27" s="9"/>
      <c r="C27" s="9"/>
      <c r="D27" s="25"/>
      <c r="E27" s="11"/>
      <c r="F27" s="54">
        <f t="shared" si="0"/>
        <v>0</v>
      </c>
      <c r="G27" s="1">
        <f t="shared" si="1"/>
        <v>0</v>
      </c>
      <c r="H27" s="10"/>
      <c r="I27" s="5" t="str">
        <f>IFERROR((H27/(#REF!)),"")</f>
        <v/>
      </c>
      <c r="J27" s="54">
        <f t="shared" si="2"/>
        <v>0</v>
      </c>
      <c r="K27" s="21" t="str">
        <f t="shared" si="4"/>
        <v/>
      </c>
    </row>
    <row r="28" spans="1:11" x14ac:dyDescent="0.3">
      <c r="A28" s="19"/>
      <c r="B28" s="9"/>
      <c r="C28" s="9"/>
      <c r="D28" s="25"/>
      <c r="E28" s="11"/>
      <c r="F28" s="54">
        <f t="shared" si="0"/>
        <v>0</v>
      </c>
      <c r="G28" s="1">
        <f t="shared" si="1"/>
        <v>0</v>
      </c>
      <c r="H28" s="10"/>
      <c r="I28" s="5" t="str">
        <f>IFERROR((H28/(#REF!)),"")</f>
        <v/>
      </c>
      <c r="J28" s="54">
        <f t="shared" si="2"/>
        <v>0</v>
      </c>
      <c r="K28" s="21" t="str">
        <f t="shared" si="4"/>
        <v/>
      </c>
    </row>
    <row r="29" spans="1:11" x14ac:dyDescent="0.3">
      <c r="A29" s="19"/>
      <c r="B29" s="9"/>
      <c r="C29" s="9"/>
      <c r="D29" s="25"/>
      <c r="E29" s="11"/>
      <c r="F29" s="54">
        <f t="shared" si="0"/>
        <v>0</v>
      </c>
      <c r="G29" s="1">
        <f t="shared" si="1"/>
        <v>0</v>
      </c>
      <c r="H29" s="10"/>
      <c r="I29" s="5" t="str">
        <f>IFERROR((H29/(#REF!)),"")</f>
        <v/>
      </c>
      <c r="J29" s="54">
        <f t="shared" si="2"/>
        <v>0</v>
      </c>
      <c r="K29" s="21" t="str">
        <f t="shared" si="4"/>
        <v/>
      </c>
    </row>
    <row r="30" spans="1:11" x14ac:dyDescent="0.3">
      <c r="A30" s="19"/>
      <c r="B30" s="9"/>
      <c r="C30" s="9"/>
      <c r="D30" s="25"/>
      <c r="E30" s="11"/>
      <c r="F30" s="54">
        <f t="shared" si="0"/>
        <v>0</v>
      </c>
      <c r="G30" s="1">
        <f t="shared" si="1"/>
        <v>0</v>
      </c>
      <c r="H30" s="10"/>
      <c r="I30" s="5" t="str">
        <f>IFERROR((H30/(#REF!)),"")</f>
        <v/>
      </c>
      <c r="J30" s="54">
        <f t="shared" si="2"/>
        <v>0</v>
      </c>
      <c r="K30" s="21" t="str">
        <f t="shared" si="4"/>
        <v/>
      </c>
    </row>
    <row r="31" spans="1:11" x14ac:dyDescent="0.3">
      <c r="A31" s="19"/>
      <c r="B31" s="9"/>
      <c r="C31" s="9"/>
      <c r="D31" s="25"/>
      <c r="E31" s="11"/>
      <c r="F31" s="54">
        <f t="shared" si="0"/>
        <v>0</v>
      </c>
      <c r="G31" s="1">
        <f t="shared" si="1"/>
        <v>0</v>
      </c>
      <c r="H31" s="10"/>
      <c r="I31" s="5" t="str">
        <f>IFERROR((H31/(#REF!)),"")</f>
        <v/>
      </c>
      <c r="J31" s="54">
        <f t="shared" si="2"/>
        <v>0</v>
      </c>
      <c r="K31" s="21" t="str">
        <f t="shared" si="4"/>
        <v/>
      </c>
    </row>
    <row r="32" spans="1:11" x14ac:dyDescent="0.3">
      <c r="A32" s="19"/>
      <c r="B32" s="9"/>
      <c r="C32" s="9"/>
      <c r="D32" s="25"/>
      <c r="E32" s="11"/>
      <c r="F32" s="54">
        <f t="shared" si="0"/>
        <v>0</v>
      </c>
      <c r="G32" s="1">
        <f t="shared" si="1"/>
        <v>0</v>
      </c>
      <c r="H32" s="10"/>
      <c r="I32" s="5" t="str">
        <f>IFERROR((H32/(#REF!)),"")</f>
        <v/>
      </c>
      <c r="J32" s="54">
        <f t="shared" si="2"/>
        <v>0</v>
      </c>
      <c r="K32" s="21" t="str">
        <f t="shared" si="4"/>
        <v/>
      </c>
    </row>
    <row r="33" spans="1:11" x14ac:dyDescent="0.3">
      <c r="A33" s="19"/>
      <c r="B33" s="9"/>
      <c r="C33" s="9"/>
      <c r="D33" s="25"/>
      <c r="E33" s="11"/>
      <c r="F33" s="54">
        <f t="shared" si="0"/>
        <v>0</v>
      </c>
      <c r="G33" s="1">
        <f t="shared" si="1"/>
        <v>0</v>
      </c>
      <c r="H33" s="10"/>
      <c r="I33" s="5" t="str">
        <f>IFERROR((H33/(#REF!)),"")</f>
        <v/>
      </c>
      <c r="J33" s="54">
        <f t="shared" si="2"/>
        <v>0</v>
      </c>
      <c r="K33" s="21" t="str">
        <f t="shared" si="4"/>
        <v/>
      </c>
    </row>
    <row r="34" spans="1:11" x14ac:dyDescent="0.3">
      <c r="A34" s="19"/>
      <c r="B34" s="9"/>
      <c r="C34" s="9"/>
      <c r="D34" s="25"/>
      <c r="E34" s="11"/>
      <c r="F34" s="54">
        <f t="shared" si="0"/>
        <v>0</v>
      </c>
      <c r="G34" s="1">
        <f t="shared" si="1"/>
        <v>0</v>
      </c>
      <c r="H34" s="10"/>
      <c r="I34" s="5" t="str">
        <f>IFERROR((H34/(#REF!)),"")</f>
        <v/>
      </c>
      <c r="J34" s="54">
        <f t="shared" si="2"/>
        <v>0</v>
      </c>
      <c r="K34" s="21" t="str">
        <f t="shared" si="4"/>
        <v/>
      </c>
    </row>
    <row r="35" spans="1:11" x14ac:dyDescent="0.3">
      <c r="A35" s="19"/>
      <c r="B35" s="9"/>
      <c r="C35" s="9"/>
      <c r="D35" s="25"/>
      <c r="E35" s="11"/>
      <c r="F35" s="54">
        <f t="shared" si="0"/>
        <v>0</v>
      </c>
      <c r="G35" s="1">
        <f t="shared" si="1"/>
        <v>0</v>
      </c>
      <c r="H35" s="10"/>
      <c r="I35" s="5" t="str">
        <f>IFERROR((H35/(#REF!)),"")</f>
        <v/>
      </c>
      <c r="J35" s="54">
        <f t="shared" si="2"/>
        <v>0</v>
      </c>
      <c r="K35" s="21" t="str">
        <f t="shared" si="4"/>
        <v/>
      </c>
    </row>
    <row r="36" spans="1:11" x14ac:dyDescent="0.3">
      <c r="A36" s="19"/>
      <c r="B36" s="9"/>
      <c r="C36" s="9"/>
      <c r="D36" s="25"/>
      <c r="E36" s="11"/>
      <c r="F36" s="54">
        <f t="shared" si="0"/>
        <v>0</v>
      </c>
      <c r="G36" s="1">
        <f t="shared" si="1"/>
        <v>0</v>
      </c>
      <c r="H36" s="10"/>
      <c r="I36" s="5" t="str">
        <f>IFERROR((H36/(#REF!)),"")</f>
        <v/>
      </c>
      <c r="J36" s="54">
        <f t="shared" si="2"/>
        <v>0</v>
      </c>
      <c r="K36" s="21" t="str">
        <f t="shared" si="4"/>
        <v/>
      </c>
    </row>
    <row r="37" spans="1:11" x14ac:dyDescent="0.3">
      <c r="A37" s="19"/>
      <c r="B37" s="9"/>
      <c r="C37" s="9"/>
      <c r="D37" s="25"/>
      <c r="E37" s="11"/>
      <c r="F37" s="54">
        <f t="shared" si="0"/>
        <v>0</v>
      </c>
      <c r="G37" s="1">
        <f t="shared" si="1"/>
        <v>0</v>
      </c>
      <c r="H37" s="10"/>
      <c r="I37" s="5" t="str">
        <f>IFERROR((H37/(#REF!)),"")</f>
        <v/>
      </c>
      <c r="J37" s="54">
        <f t="shared" si="2"/>
        <v>0</v>
      </c>
      <c r="K37" s="21" t="str">
        <f t="shared" si="4"/>
        <v/>
      </c>
    </row>
    <row r="38" spans="1:11" x14ac:dyDescent="0.3">
      <c r="A38" s="19"/>
      <c r="B38" s="9"/>
      <c r="C38" s="9"/>
      <c r="D38" s="25"/>
      <c r="E38" s="11"/>
      <c r="F38" s="54">
        <f t="shared" si="0"/>
        <v>0</v>
      </c>
      <c r="G38" s="1">
        <f t="shared" si="1"/>
        <v>0</v>
      </c>
      <c r="H38" s="10"/>
      <c r="I38" s="5" t="str">
        <f>IFERROR((H38/(#REF!)),"")</f>
        <v/>
      </c>
      <c r="J38" s="54">
        <f t="shared" si="2"/>
        <v>0</v>
      </c>
      <c r="K38" s="21" t="str">
        <f t="shared" si="4"/>
        <v/>
      </c>
    </row>
    <row r="39" spans="1:11" x14ac:dyDescent="0.3">
      <c r="A39" s="19"/>
      <c r="B39" s="9"/>
      <c r="C39" s="9"/>
      <c r="D39" s="25"/>
      <c r="E39" s="11"/>
      <c r="F39" s="54">
        <f t="shared" si="0"/>
        <v>0</v>
      </c>
      <c r="G39" s="1">
        <f t="shared" si="1"/>
        <v>0</v>
      </c>
      <c r="H39" s="10"/>
      <c r="I39" s="5" t="str">
        <f>IFERROR((H39/(#REF!)),"")</f>
        <v/>
      </c>
      <c r="J39" s="54">
        <f t="shared" si="2"/>
        <v>0</v>
      </c>
      <c r="K39" s="21" t="str">
        <f t="shared" si="4"/>
        <v/>
      </c>
    </row>
    <row r="40" spans="1:11" x14ac:dyDescent="0.3">
      <c r="A40" s="19"/>
      <c r="B40" s="9"/>
      <c r="C40" s="9"/>
      <c r="D40" s="25"/>
      <c r="E40" s="11"/>
      <c r="F40" s="54">
        <f t="shared" si="0"/>
        <v>0</v>
      </c>
      <c r="G40" s="1">
        <f t="shared" si="1"/>
        <v>0</v>
      </c>
      <c r="H40" s="10"/>
      <c r="I40" s="5" t="str">
        <f>IFERROR((H40/(#REF!)),"")</f>
        <v/>
      </c>
      <c r="J40" s="54">
        <f t="shared" si="2"/>
        <v>0</v>
      </c>
      <c r="K40" s="21" t="str">
        <f t="shared" si="4"/>
        <v/>
      </c>
    </row>
    <row r="41" spans="1:11" x14ac:dyDescent="0.3">
      <c r="A41" s="19"/>
      <c r="B41" s="9"/>
      <c r="C41" s="9"/>
      <c r="D41" s="25"/>
      <c r="E41" s="11"/>
      <c r="F41" s="54">
        <f t="shared" si="0"/>
        <v>0</v>
      </c>
      <c r="G41" s="1">
        <f t="shared" si="1"/>
        <v>0</v>
      </c>
      <c r="H41" s="10"/>
      <c r="I41" s="5" t="str">
        <f>IFERROR((H41/(#REF!)),"")</f>
        <v/>
      </c>
      <c r="J41" s="54">
        <f t="shared" si="2"/>
        <v>0</v>
      </c>
      <c r="K41" s="21" t="str">
        <f t="shared" ref="K41:K61" si="5">IF(H41="","",IF(I41&gt;17.5%,"Benefits should not be more than 17.5% ",""))</f>
        <v/>
      </c>
    </row>
    <row r="42" spans="1:11" x14ac:dyDescent="0.3">
      <c r="A42" s="19"/>
      <c r="B42" s="9"/>
      <c r="C42" s="9"/>
      <c r="D42" s="25"/>
      <c r="E42" s="11"/>
      <c r="F42" s="54">
        <f t="shared" si="0"/>
        <v>0</v>
      </c>
      <c r="G42" s="1">
        <f t="shared" si="1"/>
        <v>0</v>
      </c>
      <c r="H42" s="10"/>
      <c r="I42" s="5" t="str">
        <f>IFERROR((H42/(#REF!)),"")</f>
        <v/>
      </c>
      <c r="J42" s="54">
        <f t="shared" si="2"/>
        <v>0</v>
      </c>
      <c r="K42" s="21" t="str">
        <f t="shared" si="5"/>
        <v/>
      </c>
    </row>
    <row r="43" spans="1:11" x14ac:dyDescent="0.3">
      <c r="A43" s="19"/>
      <c r="B43" s="9"/>
      <c r="C43" s="9"/>
      <c r="D43" s="25"/>
      <c r="E43" s="11"/>
      <c r="F43" s="54">
        <f t="shared" si="0"/>
        <v>0</v>
      </c>
      <c r="G43" s="1">
        <f t="shared" si="1"/>
        <v>0</v>
      </c>
      <c r="H43" s="10"/>
      <c r="I43" s="5" t="str">
        <f>IFERROR((H43/(#REF!)),"")</f>
        <v/>
      </c>
      <c r="J43" s="54">
        <f t="shared" si="2"/>
        <v>0</v>
      </c>
      <c r="K43" s="21" t="str">
        <f t="shared" si="5"/>
        <v/>
      </c>
    </row>
    <row r="44" spans="1:11" x14ac:dyDescent="0.3">
      <c r="A44" s="19"/>
      <c r="B44" s="9"/>
      <c r="C44" s="9"/>
      <c r="D44" s="25"/>
      <c r="E44" s="11"/>
      <c r="F44" s="54">
        <f t="shared" si="0"/>
        <v>0</v>
      </c>
      <c r="G44" s="1">
        <f t="shared" si="1"/>
        <v>0</v>
      </c>
      <c r="H44" s="10"/>
      <c r="I44" s="5" t="str">
        <f>IFERROR((H44/(#REF!)),"")</f>
        <v/>
      </c>
      <c r="J44" s="54">
        <f t="shared" si="2"/>
        <v>0</v>
      </c>
      <c r="K44" s="21" t="str">
        <f t="shared" si="5"/>
        <v/>
      </c>
    </row>
    <row r="45" spans="1:11" x14ac:dyDescent="0.3">
      <c r="A45" s="19"/>
      <c r="B45" s="9"/>
      <c r="C45" s="9"/>
      <c r="D45" s="25"/>
      <c r="E45" s="11"/>
      <c r="F45" s="54">
        <f t="shared" si="0"/>
        <v>0</v>
      </c>
      <c r="G45" s="1">
        <f t="shared" si="1"/>
        <v>0</v>
      </c>
      <c r="H45" s="10"/>
      <c r="I45" s="5" t="str">
        <f>IFERROR((H45/(#REF!)),"")</f>
        <v/>
      </c>
      <c r="J45" s="54">
        <f t="shared" si="2"/>
        <v>0</v>
      </c>
      <c r="K45" s="21" t="str">
        <f t="shared" si="5"/>
        <v/>
      </c>
    </row>
    <row r="46" spans="1:11" x14ac:dyDescent="0.3">
      <c r="A46" s="19"/>
      <c r="B46" s="9"/>
      <c r="C46" s="9"/>
      <c r="D46" s="25"/>
      <c r="E46" s="11"/>
      <c r="F46" s="54">
        <f t="shared" si="0"/>
        <v>0</v>
      </c>
      <c r="G46" s="1">
        <f t="shared" si="1"/>
        <v>0</v>
      </c>
      <c r="H46" s="10"/>
      <c r="I46" s="5" t="str">
        <f>IFERROR((H46/(#REF!)),"")</f>
        <v/>
      </c>
      <c r="J46" s="54">
        <f t="shared" si="2"/>
        <v>0</v>
      </c>
      <c r="K46" s="21" t="str">
        <f t="shared" si="5"/>
        <v/>
      </c>
    </row>
    <row r="47" spans="1:11" x14ac:dyDescent="0.3">
      <c r="A47" s="19"/>
      <c r="B47" s="9"/>
      <c r="C47" s="9"/>
      <c r="D47" s="25"/>
      <c r="E47" s="11"/>
      <c r="F47" s="54">
        <f t="shared" si="0"/>
        <v>0</v>
      </c>
      <c r="G47" s="1">
        <f t="shared" si="1"/>
        <v>0</v>
      </c>
      <c r="H47" s="10"/>
      <c r="I47" s="5" t="str">
        <f>IFERROR((H47/(#REF!)),"")</f>
        <v/>
      </c>
      <c r="J47" s="54">
        <f t="shared" si="2"/>
        <v>0</v>
      </c>
      <c r="K47" s="21" t="str">
        <f t="shared" si="5"/>
        <v/>
      </c>
    </row>
    <row r="48" spans="1:11" x14ac:dyDescent="0.3">
      <c r="A48" s="19"/>
      <c r="B48" s="9"/>
      <c r="C48" s="9"/>
      <c r="D48" s="25"/>
      <c r="E48" s="11"/>
      <c r="F48" s="54">
        <f t="shared" si="0"/>
        <v>0</v>
      </c>
      <c r="G48" s="1">
        <f t="shared" si="1"/>
        <v>0</v>
      </c>
      <c r="H48" s="10"/>
      <c r="I48" s="5" t="str">
        <f>IFERROR((H48/(#REF!)),"")</f>
        <v/>
      </c>
      <c r="J48" s="54">
        <f t="shared" si="2"/>
        <v>0</v>
      </c>
      <c r="K48" s="21" t="str">
        <f t="shared" si="5"/>
        <v/>
      </c>
    </row>
    <row r="49" spans="1:11" x14ac:dyDescent="0.3">
      <c r="A49" s="19"/>
      <c r="B49" s="9"/>
      <c r="C49" s="9"/>
      <c r="D49" s="25"/>
      <c r="E49" s="11"/>
      <c r="F49" s="54">
        <f t="shared" si="0"/>
        <v>0</v>
      </c>
      <c r="G49" s="1">
        <f t="shared" si="1"/>
        <v>0</v>
      </c>
      <c r="H49" s="10"/>
      <c r="I49" s="5" t="str">
        <f>IFERROR((H49/(#REF!)),"")</f>
        <v/>
      </c>
      <c r="J49" s="54">
        <f t="shared" si="2"/>
        <v>0</v>
      </c>
      <c r="K49" s="21" t="str">
        <f t="shared" si="5"/>
        <v/>
      </c>
    </row>
    <row r="50" spans="1:11" x14ac:dyDescent="0.3">
      <c r="A50" s="19"/>
      <c r="B50" s="9"/>
      <c r="C50" s="9"/>
      <c r="D50" s="25"/>
      <c r="E50" s="11"/>
      <c r="F50" s="54">
        <f t="shared" si="0"/>
        <v>0</v>
      </c>
      <c r="G50" s="1">
        <f t="shared" si="1"/>
        <v>0</v>
      </c>
      <c r="H50" s="10"/>
      <c r="I50" s="5" t="str">
        <f>IFERROR((H50/(#REF!)),"")</f>
        <v/>
      </c>
      <c r="J50" s="54">
        <f t="shared" si="2"/>
        <v>0</v>
      </c>
      <c r="K50" s="21" t="str">
        <f t="shared" si="5"/>
        <v/>
      </c>
    </row>
    <row r="51" spans="1:11" hidden="1" outlineLevel="1" x14ac:dyDescent="0.3">
      <c r="A51" s="19"/>
      <c r="B51" s="9"/>
      <c r="C51" s="9"/>
      <c r="D51" s="25"/>
      <c r="E51" s="11"/>
      <c r="F51" s="54">
        <f t="shared" si="0"/>
        <v>0</v>
      </c>
      <c r="G51" s="1">
        <f t="shared" si="1"/>
        <v>0</v>
      </c>
      <c r="H51" s="10"/>
      <c r="I51" s="5" t="str">
        <f>IFERROR((H51/(#REF!)),"")</f>
        <v/>
      </c>
      <c r="J51" s="54">
        <f t="shared" si="2"/>
        <v>0</v>
      </c>
      <c r="K51" s="21" t="str">
        <f t="shared" si="5"/>
        <v/>
      </c>
    </row>
    <row r="52" spans="1:11" hidden="1" outlineLevel="1" x14ac:dyDescent="0.3">
      <c r="A52" s="19"/>
      <c r="B52" s="9"/>
      <c r="C52" s="9"/>
      <c r="D52" s="25"/>
      <c r="E52" s="11"/>
      <c r="F52" s="54">
        <f t="shared" si="0"/>
        <v>0</v>
      </c>
      <c r="G52" s="1">
        <f t="shared" si="1"/>
        <v>0</v>
      </c>
      <c r="H52" s="10"/>
      <c r="I52" s="5" t="str">
        <f>IFERROR((H52/(#REF!)),"")</f>
        <v/>
      </c>
      <c r="J52" s="54">
        <f t="shared" si="2"/>
        <v>0</v>
      </c>
      <c r="K52" s="21" t="str">
        <f t="shared" si="5"/>
        <v/>
      </c>
    </row>
    <row r="53" spans="1:11" hidden="1" outlineLevel="1" x14ac:dyDescent="0.3">
      <c r="A53" s="19"/>
      <c r="B53" s="9"/>
      <c r="C53" s="9"/>
      <c r="D53" s="25"/>
      <c r="E53" s="11"/>
      <c r="F53" s="54">
        <f t="shared" si="0"/>
        <v>0</v>
      </c>
      <c r="G53" s="1">
        <f t="shared" si="1"/>
        <v>0</v>
      </c>
      <c r="H53" s="10"/>
      <c r="I53" s="5" t="str">
        <f>IFERROR((H53/(#REF!)),"")</f>
        <v/>
      </c>
      <c r="J53" s="54">
        <f t="shared" si="2"/>
        <v>0</v>
      </c>
      <c r="K53" s="21" t="str">
        <f t="shared" si="5"/>
        <v/>
      </c>
    </row>
    <row r="54" spans="1:11" hidden="1" outlineLevel="1" x14ac:dyDescent="0.3">
      <c r="A54" s="19"/>
      <c r="B54" s="9"/>
      <c r="C54" s="9"/>
      <c r="D54" s="25"/>
      <c r="E54" s="11"/>
      <c r="F54" s="54">
        <f t="shared" si="0"/>
        <v>0</v>
      </c>
      <c r="G54" s="1">
        <f t="shared" si="1"/>
        <v>0</v>
      </c>
      <c r="H54" s="10"/>
      <c r="I54" s="5" t="str">
        <f>IFERROR((H54/(#REF!)),"")</f>
        <v/>
      </c>
      <c r="J54" s="54">
        <f t="shared" si="2"/>
        <v>0</v>
      </c>
      <c r="K54" s="21" t="str">
        <f t="shared" si="5"/>
        <v/>
      </c>
    </row>
    <row r="55" spans="1:11" hidden="1" outlineLevel="1" x14ac:dyDescent="0.3">
      <c r="A55" s="19"/>
      <c r="B55" s="9"/>
      <c r="C55" s="9"/>
      <c r="D55" s="25"/>
      <c r="E55" s="11"/>
      <c r="F55" s="54">
        <f t="shared" si="0"/>
        <v>0</v>
      </c>
      <c r="G55" s="1">
        <f t="shared" si="1"/>
        <v>0</v>
      </c>
      <c r="H55" s="10"/>
      <c r="I55" s="5" t="str">
        <f>IFERROR((H55/(#REF!)),"")</f>
        <v/>
      </c>
      <c r="J55" s="54">
        <f t="shared" si="2"/>
        <v>0</v>
      </c>
      <c r="K55" s="21" t="str">
        <f t="shared" si="5"/>
        <v/>
      </c>
    </row>
    <row r="56" spans="1:11" hidden="1" outlineLevel="1" x14ac:dyDescent="0.3">
      <c r="A56" s="19"/>
      <c r="B56" s="9"/>
      <c r="C56" s="9"/>
      <c r="D56" s="25"/>
      <c r="E56" s="11"/>
      <c r="F56" s="54">
        <f t="shared" si="0"/>
        <v>0</v>
      </c>
      <c r="G56" s="1">
        <f t="shared" si="1"/>
        <v>0</v>
      </c>
      <c r="H56" s="10"/>
      <c r="I56" s="5" t="str">
        <f>IFERROR((H56/(#REF!)),"")</f>
        <v/>
      </c>
      <c r="J56" s="54">
        <f t="shared" si="2"/>
        <v>0</v>
      </c>
      <c r="K56" s="21" t="str">
        <f t="shared" si="5"/>
        <v/>
      </c>
    </row>
    <row r="57" spans="1:11" hidden="1" outlineLevel="1" x14ac:dyDescent="0.3">
      <c r="A57" s="19"/>
      <c r="B57" s="9"/>
      <c r="C57" s="9"/>
      <c r="D57" s="25"/>
      <c r="E57" s="11"/>
      <c r="F57" s="54">
        <f t="shared" si="0"/>
        <v>0</v>
      </c>
      <c r="G57" s="1">
        <f t="shared" si="1"/>
        <v>0</v>
      </c>
      <c r="H57" s="10"/>
      <c r="I57" s="5" t="str">
        <f>IFERROR((H57/(#REF!)),"")</f>
        <v/>
      </c>
      <c r="J57" s="54">
        <f t="shared" si="2"/>
        <v>0</v>
      </c>
      <c r="K57" s="21" t="str">
        <f t="shared" si="5"/>
        <v/>
      </c>
    </row>
    <row r="58" spans="1:11" hidden="1" outlineLevel="1" x14ac:dyDescent="0.3">
      <c r="A58" s="19"/>
      <c r="B58" s="9"/>
      <c r="C58" s="9"/>
      <c r="D58" s="25"/>
      <c r="E58" s="11"/>
      <c r="F58" s="54">
        <f t="shared" si="0"/>
        <v>0</v>
      </c>
      <c r="G58" s="1">
        <f t="shared" si="1"/>
        <v>0</v>
      </c>
      <c r="H58" s="10"/>
      <c r="I58" s="5" t="str">
        <f>IFERROR((H58/(#REF!)),"")</f>
        <v/>
      </c>
      <c r="J58" s="54">
        <f t="shared" si="2"/>
        <v>0</v>
      </c>
      <c r="K58" s="21" t="str">
        <f t="shared" si="5"/>
        <v/>
      </c>
    </row>
    <row r="59" spans="1:11" hidden="1" outlineLevel="1" x14ac:dyDescent="0.3">
      <c r="A59" s="19"/>
      <c r="B59" s="9"/>
      <c r="C59" s="9"/>
      <c r="D59" s="25"/>
      <c r="E59" s="11"/>
      <c r="F59" s="54">
        <f t="shared" si="0"/>
        <v>0</v>
      </c>
      <c r="G59" s="1">
        <f t="shared" si="1"/>
        <v>0</v>
      </c>
      <c r="H59" s="10"/>
      <c r="I59" s="5" t="str">
        <f>IFERROR((H59/(#REF!)),"")</f>
        <v/>
      </c>
      <c r="J59" s="54">
        <f t="shared" si="2"/>
        <v>0</v>
      </c>
      <c r="K59" s="21" t="str">
        <f t="shared" si="5"/>
        <v/>
      </c>
    </row>
    <row r="60" spans="1:11" hidden="1" outlineLevel="1" x14ac:dyDescent="0.3">
      <c r="A60" s="19"/>
      <c r="B60" s="9"/>
      <c r="C60" s="9"/>
      <c r="D60" s="25"/>
      <c r="E60" s="11"/>
      <c r="F60" s="54">
        <f t="shared" si="0"/>
        <v>0</v>
      </c>
      <c r="G60" s="1">
        <f t="shared" si="1"/>
        <v>0</v>
      </c>
      <c r="H60" s="10"/>
      <c r="I60" s="5" t="str">
        <f>IFERROR((H60/(#REF!)),"")</f>
        <v/>
      </c>
      <c r="J60" s="54">
        <f t="shared" si="2"/>
        <v>0</v>
      </c>
      <c r="K60" s="21" t="str">
        <f t="shared" si="5"/>
        <v/>
      </c>
    </row>
    <row r="61" spans="1:11" hidden="1" outlineLevel="1" x14ac:dyDescent="0.3">
      <c r="A61" s="19"/>
      <c r="B61" s="9"/>
      <c r="C61" s="9"/>
      <c r="D61" s="25"/>
      <c r="E61" s="11"/>
      <c r="F61" s="54">
        <f t="shared" si="0"/>
        <v>0</v>
      </c>
      <c r="G61" s="1">
        <f t="shared" si="1"/>
        <v>0</v>
      </c>
      <c r="H61" s="10"/>
      <c r="I61" s="5" t="str">
        <f>IFERROR((H61/(#REF!)),"")</f>
        <v/>
      </c>
      <c r="J61" s="54">
        <f t="shared" si="2"/>
        <v>0</v>
      </c>
      <c r="K61" s="21" t="str">
        <f t="shared" si="5"/>
        <v/>
      </c>
    </row>
    <row r="62" spans="1:11" hidden="1" outlineLevel="1" x14ac:dyDescent="0.3">
      <c r="A62" s="19"/>
      <c r="B62" s="9"/>
      <c r="C62" s="9"/>
      <c r="D62" s="10"/>
      <c r="E62" s="11"/>
      <c r="F62" s="54">
        <f t="shared" si="0"/>
        <v>0</v>
      </c>
      <c r="G62" s="1">
        <f t="shared" si="1"/>
        <v>0</v>
      </c>
      <c r="H62" s="10"/>
      <c r="I62" s="5" t="str">
        <f>IFERROR((H62/(#REF!+G62)),"")</f>
        <v/>
      </c>
      <c r="J62" s="54">
        <f t="shared" si="2"/>
        <v>0</v>
      </c>
      <c r="K62" s="21" t="str">
        <f t="shared" si="3"/>
        <v/>
      </c>
    </row>
    <row r="63" spans="1:11" hidden="1" outlineLevel="1" x14ac:dyDescent="0.3">
      <c r="A63" s="19"/>
      <c r="B63" s="9"/>
      <c r="C63" s="9"/>
      <c r="D63" s="10"/>
      <c r="E63" s="11"/>
      <c r="F63" s="54">
        <f t="shared" si="0"/>
        <v>0</v>
      </c>
      <c r="G63" s="1">
        <f t="shared" si="1"/>
        <v>0</v>
      </c>
      <c r="H63" s="10"/>
      <c r="I63" s="5" t="str">
        <f>IFERROR((H63/(#REF!+G63)),"")</f>
        <v/>
      </c>
      <c r="J63" s="54">
        <f t="shared" si="2"/>
        <v>0</v>
      </c>
      <c r="K63" s="21" t="str">
        <f t="shared" si="3"/>
        <v/>
      </c>
    </row>
    <row r="64" spans="1:11" hidden="1" outlineLevel="1" x14ac:dyDescent="0.3">
      <c r="A64" s="19"/>
      <c r="B64" s="9"/>
      <c r="C64" s="9"/>
      <c r="D64" s="10"/>
      <c r="E64" s="11"/>
      <c r="F64" s="54">
        <f t="shared" si="0"/>
        <v>0</v>
      </c>
      <c r="G64" s="1">
        <f t="shared" si="1"/>
        <v>0</v>
      </c>
      <c r="H64" s="10"/>
      <c r="I64" s="5" t="str">
        <f>IFERROR((H64/(#REF!+G64)),"")</f>
        <v/>
      </c>
      <c r="J64" s="54">
        <f t="shared" si="2"/>
        <v>0</v>
      </c>
      <c r="K64" s="21" t="str">
        <f t="shared" si="3"/>
        <v/>
      </c>
    </row>
    <row r="65" spans="1:11" hidden="1" outlineLevel="1" x14ac:dyDescent="0.3">
      <c r="A65" s="19"/>
      <c r="B65" s="9"/>
      <c r="C65" s="9"/>
      <c r="D65" s="10"/>
      <c r="E65" s="11"/>
      <c r="F65" s="54">
        <f t="shared" si="0"/>
        <v>0</v>
      </c>
      <c r="G65" s="1">
        <f t="shared" si="1"/>
        <v>0</v>
      </c>
      <c r="H65" s="10"/>
      <c r="I65" s="5" t="str">
        <f>IFERROR((H65/(#REF!+G65)),"")</f>
        <v/>
      </c>
      <c r="J65" s="54">
        <f t="shared" si="2"/>
        <v>0</v>
      </c>
      <c r="K65" s="21" t="str">
        <f t="shared" si="3"/>
        <v/>
      </c>
    </row>
    <row r="66" spans="1:11" hidden="1" outlineLevel="1" x14ac:dyDescent="0.3">
      <c r="A66" s="19"/>
      <c r="B66" s="9"/>
      <c r="C66" s="9"/>
      <c r="D66" s="10"/>
      <c r="E66" s="11"/>
      <c r="F66" s="54">
        <f t="shared" si="0"/>
        <v>0</v>
      </c>
      <c r="G66" s="1">
        <f t="shared" si="1"/>
        <v>0</v>
      </c>
      <c r="H66" s="10"/>
      <c r="I66" s="5" t="str">
        <f>IFERROR((H66/(#REF!+G66)),"")</f>
        <v/>
      </c>
      <c r="J66" s="54">
        <f t="shared" si="2"/>
        <v>0</v>
      </c>
      <c r="K66" s="21" t="str">
        <f t="shared" si="3"/>
        <v/>
      </c>
    </row>
    <row r="67" spans="1:11" hidden="1" outlineLevel="1" x14ac:dyDescent="0.3">
      <c r="A67" s="19"/>
      <c r="B67" s="9"/>
      <c r="C67" s="9"/>
      <c r="D67" s="10"/>
      <c r="E67" s="11"/>
      <c r="F67" s="54">
        <f t="shared" si="0"/>
        <v>0</v>
      </c>
      <c r="G67" s="1">
        <f t="shared" si="1"/>
        <v>0</v>
      </c>
      <c r="H67" s="10"/>
      <c r="I67" s="5" t="str">
        <f>IFERROR((H67/(#REF!+G67)),"")</f>
        <v/>
      </c>
      <c r="J67" s="54">
        <f t="shared" si="2"/>
        <v>0</v>
      </c>
      <c r="K67" s="21" t="str">
        <f t="shared" si="3"/>
        <v/>
      </c>
    </row>
    <row r="68" spans="1:11" hidden="1" outlineLevel="1" x14ac:dyDescent="0.3">
      <c r="A68" s="19"/>
      <c r="B68" s="9"/>
      <c r="C68" s="9"/>
      <c r="D68" s="10"/>
      <c r="E68" s="11"/>
      <c r="F68" s="54">
        <f t="shared" si="0"/>
        <v>0</v>
      </c>
      <c r="G68" s="1">
        <f t="shared" si="1"/>
        <v>0</v>
      </c>
      <c r="H68" s="10"/>
      <c r="I68" s="5" t="str">
        <f>IFERROR((H68/(#REF!+G68)),"")</f>
        <v/>
      </c>
      <c r="J68" s="54">
        <f t="shared" si="2"/>
        <v>0</v>
      </c>
      <c r="K68" s="21" t="str">
        <f t="shared" si="3"/>
        <v/>
      </c>
    </row>
    <row r="69" spans="1:11" hidden="1" outlineLevel="1" x14ac:dyDescent="0.3">
      <c r="A69" s="22"/>
      <c r="B69" s="23"/>
      <c r="C69" s="23"/>
      <c r="D69" s="10"/>
      <c r="E69" s="36"/>
      <c r="F69" s="54">
        <f t="shared" si="0"/>
        <v>0</v>
      </c>
      <c r="G69" s="1">
        <f t="shared" si="1"/>
        <v>0</v>
      </c>
      <c r="H69" s="10"/>
      <c r="I69" s="5" t="str">
        <f>IFERROR((H69/(#REF!+G69)),"")</f>
        <v/>
      </c>
      <c r="J69" s="54">
        <f t="shared" si="2"/>
        <v>0</v>
      </c>
      <c r="K69" s="27" t="str">
        <f t="shared" si="3"/>
        <v/>
      </c>
    </row>
    <row r="70" spans="1:11" hidden="1" outlineLevel="1" x14ac:dyDescent="0.3">
      <c r="A70" s="22"/>
      <c r="B70" s="23"/>
      <c r="C70" s="23"/>
      <c r="D70" s="10"/>
      <c r="E70" s="36"/>
      <c r="F70" s="54">
        <f t="shared" si="0"/>
        <v>0</v>
      </c>
      <c r="G70" s="1">
        <f t="shared" si="1"/>
        <v>0</v>
      </c>
      <c r="H70" s="10"/>
      <c r="I70" s="5" t="str">
        <f>IFERROR((H70/(#REF!+G70)),"")</f>
        <v/>
      </c>
      <c r="J70" s="54">
        <f t="shared" si="2"/>
        <v>0</v>
      </c>
      <c r="K70" s="27" t="str">
        <f t="shared" ref="K70:K100" si="6">IF(H70="","",IF(I70&gt;17.5%,"Benefits should not be more than 17.5% ",""))</f>
        <v/>
      </c>
    </row>
    <row r="71" spans="1:11" hidden="1" outlineLevel="1" x14ac:dyDescent="0.3">
      <c r="A71" s="22"/>
      <c r="B71" s="23"/>
      <c r="C71" s="23"/>
      <c r="D71" s="10"/>
      <c r="E71" s="36"/>
      <c r="F71" s="54">
        <f t="shared" si="0"/>
        <v>0</v>
      </c>
      <c r="G71" s="1">
        <f t="shared" si="1"/>
        <v>0</v>
      </c>
      <c r="H71" s="10"/>
      <c r="I71" s="5" t="str">
        <f>IFERROR((H71/(#REF!+G71)),"")</f>
        <v/>
      </c>
      <c r="J71" s="54">
        <f t="shared" si="2"/>
        <v>0</v>
      </c>
      <c r="K71" s="27" t="str">
        <f t="shared" si="6"/>
        <v/>
      </c>
    </row>
    <row r="72" spans="1:11" hidden="1" outlineLevel="1" x14ac:dyDescent="0.3">
      <c r="A72" s="22"/>
      <c r="B72" s="23"/>
      <c r="C72" s="23"/>
      <c r="D72" s="10"/>
      <c r="E72" s="36"/>
      <c r="F72" s="54">
        <f t="shared" si="0"/>
        <v>0</v>
      </c>
      <c r="G72" s="1">
        <f t="shared" si="1"/>
        <v>0</v>
      </c>
      <c r="H72" s="10"/>
      <c r="I72" s="5" t="str">
        <f>IFERROR((H72/(#REF!+G72)),"")</f>
        <v/>
      </c>
      <c r="J72" s="54">
        <f t="shared" si="2"/>
        <v>0</v>
      </c>
      <c r="K72" s="27" t="str">
        <f t="shared" si="6"/>
        <v/>
      </c>
    </row>
    <row r="73" spans="1:11" hidden="1" outlineLevel="1" x14ac:dyDescent="0.3">
      <c r="A73" s="22"/>
      <c r="B73" s="23"/>
      <c r="C73" s="23"/>
      <c r="D73" s="10"/>
      <c r="E73" s="36"/>
      <c r="F73" s="54">
        <f t="shared" si="0"/>
        <v>0</v>
      </c>
      <c r="G73" s="1">
        <f t="shared" si="1"/>
        <v>0</v>
      </c>
      <c r="H73" s="10"/>
      <c r="I73" s="5" t="str">
        <f>IFERROR((H73/(#REF!+G73)),"")</f>
        <v/>
      </c>
      <c r="J73" s="54">
        <f t="shared" si="2"/>
        <v>0</v>
      </c>
      <c r="K73" s="27" t="str">
        <f t="shared" si="6"/>
        <v/>
      </c>
    </row>
    <row r="74" spans="1:11" hidden="1" outlineLevel="1" x14ac:dyDescent="0.3">
      <c r="A74" s="19"/>
      <c r="B74" s="9"/>
      <c r="C74" s="9"/>
      <c r="D74" s="25"/>
      <c r="E74" s="11"/>
      <c r="F74" s="54">
        <f t="shared" si="0"/>
        <v>0</v>
      </c>
      <c r="G74" s="1">
        <f t="shared" si="1"/>
        <v>0</v>
      </c>
      <c r="H74" s="10"/>
      <c r="I74" s="5" t="str">
        <f>IFERROR((H74/(#REF!)),"")</f>
        <v/>
      </c>
      <c r="J74" s="54">
        <f t="shared" si="2"/>
        <v>0</v>
      </c>
      <c r="K74" s="21" t="str">
        <f t="shared" ref="K74:K88" si="7">IF(H74="","",IF(I74&gt;17.5%,"Benefits should not be more than 17.5% ",""))</f>
        <v/>
      </c>
    </row>
    <row r="75" spans="1:11" hidden="1" outlineLevel="1" x14ac:dyDescent="0.3">
      <c r="A75" s="19"/>
      <c r="B75" s="9"/>
      <c r="C75" s="9"/>
      <c r="D75" s="25"/>
      <c r="E75" s="11"/>
      <c r="F75" s="54">
        <f t="shared" si="0"/>
        <v>0</v>
      </c>
      <c r="G75" s="1">
        <f t="shared" si="1"/>
        <v>0</v>
      </c>
      <c r="H75" s="10"/>
      <c r="I75" s="5" t="str">
        <f>IFERROR((H75/(#REF!)),"")</f>
        <v/>
      </c>
      <c r="J75" s="54">
        <f t="shared" si="2"/>
        <v>0</v>
      </c>
      <c r="K75" s="21" t="str">
        <f t="shared" si="7"/>
        <v/>
      </c>
    </row>
    <row r="76" spans="1:11" hidden="1" outlineLevel="1" x14ac:dyDescent="0.3">
      <c r="A76" s="19"/>
      <c r="B76" s="9"/>
      <c r="C76" s="9"/>
      <c r="D76" s="25"/>
      <c r="E76" s="11"/>
      <c r="F76" s="54">
        <f t="shared" si="0"/>
        <v>0</v>
      </c>
      <c r="G76" s="1">
        <f t="shared" si="1"/>
        <v>0</v>
      </c>
      <c r="H76" s="10"/>
      <c r="I76" s="5" t="str">
        <f>IFERROR((H76/(#REF!)),"")</f>
        <v/>
      </c>
      <c r="J76" s="54">
        <f t="shared" si="2"/>
        <v>0</v>
      </c>
      <c r="K76" s="21" t="str">
        <f t="shared" si="7"/>
        <v/>
      </c>
    </row>
    <row r="77" spans="1:11" hidden="1" outlineLevel="1" x14ac:dyDescent="0.3">
      <c r="A77" s="19"/>
      <c r="B77" s="9"/>
      <c r="C77" s="9"/>
      <c r="D77" s="25"/>
      <c r="E77" s="11"/>
      <c r="F77" s="54">
        <f t="shared" si="0"/>
        <v>0</v>
      </c>
      <c r="G77" s="1">
        <f t="shared" si="1"/>
        <v>0</v>
      </c>
      <c r="H77" s="10"/>
      <c r="I77" s="5" t="str">
        <f>IFERROR((H77/(#REF!)),"")</f>
        <v/>
      </c>
      <c r="J77" s="54">
        <f t="shared" si="2"/>
        <v>0</v>
      </c>
      <c r="K77" s="21" t="str">
        <f t="shared" si="7"/>
        <v/>
      </c>
    </row>
    <row r="78" spans="1:11" hidden="1" outlineLevel="1" x14ac:dyDescent="0.3">
      <c r="A78" s="19"/>
      <c r="B78" s="9"/>
      <c r="C78" s="9"/>
      <c r="D78" s="25"/>
      <c r="E78" s="11"/>
      <c r="F78" s="54">
        <f t="shared" si="0"/>
        <v>0</v>
      </c>
      <c r="G78" s="1">
        <f t="shared" si="1"/>
        <v>0</v>
      </c>
      <c r="H78" s="10"/>
      <c r="I78" s="5" t="str">
        <f>IFERROR((H78/(#REF!)),"")</f>
        <v/>
      </c>
      <c r="J78" s="54">
        <f t="shared" si="2"/>
        <v>0</v>
      </c>
      <c r="K78" s="21" t="str">
        <f t="shared" si="7"/>
        <v/>
      </c>
    </row>
    <row r="79" spans="1:11" hidden="1" outlineLevel="1" x14ac:dyDescent="0.3">
      <c r="A79" s="19"/>
      <c r="B79" s="9"/>
      <c r="C79" s="9"/>
      <c r="D79" s="25"/>
      <c r="E79" s="11"/>
      <c r="F79" s="54">
        <f t="shared" si="0"/>
        <v>0</v>
      </c>
      <c r="G79" s="1">
        <f t="shared" si="1"/>
        <v>0</v>
      </c>
      <c r="H79" s="10"/>
      <c r="I79" s="5" t="str">
        <f>IFERROR((H79/(#REF!)),"")</f>
        <v/>
      </c>
      <c r="J79" s="54">
        <f t="shared" si="2"/>
        <v>0</v>
      </c>
      <c r="K79" s="21" t="str">
        <f t="shared" si="7"/>
        <v/>
      </c>
    </row>
    <row r="80" spans="1:11" hidden="1" outlineLevel="1" x14ac:dyDescent="0.3">
      <c r="A80" s="19"/>
      <c r="B80" s="9"/>
      <c r="C80" s="9"/>
      <c r="D80" s="25"/>
      <c r="E80" s="11"/>
      <c r="F80" s="54">
        <f t="shared" si="0"/>
        <v>0</v>
      </c>
      <c r="G80" s="1">
        <f t="shared" si="1"/>
        <v>0</v>
      </c>
      <c r="H80" s="10"/>
      <c r="I80" s="5" t="str">
        <f>IFERROR((H80/(#REF!)),"")</f>
        <v/>
      </c>
      <c r="J80" s="54">
        <f t="shared" si="2"/>
        <v>0</v>
      </c>
      <c r="K80" s="21" t="str">
        <f t="shared" ref="K80:K85" si="8">IF(H80="","",IF(I80&gt;17.5%,"Benefits should not be more than 17.5% ",""))</f>
        <v/>
      </c>
    </row>
    <row r="81" spans="1:11" hidden="1" outlineLevel="1" x14ac:dyDescent="0.3">
      <c r="A81" s="19"/>
      <c r="B81" s="9"/>
      <c r="C81" s="9"/>
      <c r="D81" s="25"/>
      <c r="E81" s="11"/>
      <c r="F81" s="54">
        <f t="shared" si="0"/>
        <v>0</v>
      </c>
      <c r="G81" s="1">
        <f t="shared" si="1"/>
        <v>0</v>
      </c>
      <c r="H81" s="10"/>
      <c r="I81" s="5" t="str">
        <f>IFERROR((H81/(#REF!)),"")</f>
        <v/>
      </c>
      <c r="J81" s="54">
        <f t="shared" si="2"/>
        <v>0</v>
      </c>
      <c r="K81" s="21" t="str">
        <f t="shared" si="8"/>
        <v/>
      </c>
    </row>
    <row r="82" spans="1:11" hidden="1" outlineLevel="1" x14ac:dyDescent="0.3">
      <c r="A82" s="19"/>
      <c r="B82" s="9"/>
      <c r="C82" s="9"/>
      <c r="D82" s="25"/>
      <c r="E82" s="11"/>
      <c r="F82" s="54">
        <f t="shared" si="0"/>
        <v>0</v>
      </c>
      <c r="G82" s="1">
        <f t="shared" si="1"/>
        <v>0</v>
      </c>
      <c r="H82" s="10"/>
      <c r="I82" s="5" t="str">
        <f>IFERROR((H82/(#REF!)),"")</f>
        <v/>
      </c>
      <c r="J82" s="54">
        <f t="shared" si="2"/>
        <v>0</v>
      </c>
      <c r="K82" s="21" t="str">
        <f t="shared" si="8"/>
        <v/>
      </c>
    </row>
    <row r="83" spans="1:11" hidden="1" outlineLevel="1" x14ac:dyDescent="0.3">
      <c r="A83" s="19"/>
      <c r="B83" s="9"/>
      <c r="C83" s="9"/>
      <c r="D83" s="25"/>
      <c r="E83" s="11"/>
      <c r="F83" s="54">
        <f t="shared" si="0"/>
        <v>0</v>
      </c>
      <c r="G83" s="1">
        <f t="shared" si="1"/>
        <v>0</v>
      </c>
      <c r="H83" s="10"/>
      <c r="I83" s="5" t="str">
        <f>IFERROR((H83/(#REF!)),"")</f>
        <v/>
      </c>
      <c r="J83" s="54">
        <f t="shared" si="2"/>
        <v>0</v>
      </c>
      <c r="K83" s="21" t="str">
        <f t="shared" si="8"/>
        <v/>
      </c>
    </row>
    <row r="84" spans="1:11" hidden="1" outlineLevel="1" x14ac:dyDescent="0.3">
      <c r="A84" s="19"/>
      <c r="B84" s="9"/>
      <c r="C84" s="9"/>
      <c r="D84" s="25"/>
      <c r="E84" s="11"/>
      <c r="F84" s="54">
        <f t="shared" si="0"/>
        <v>0</v>
      </c>
      <c r="G84" s="1">
        <f t="shared" si="1"/>
        <v>0</v>
      </c>
      <c r="H84" s="10"/>
      <c r="I84" s="5" t="str">
        <f>IFERROR((H84/(#REF!)),"")</f>
        <v/>
      </c>
      <c r="J84" s="54">
        <f t="shared" si="2"/>
        <v>0</v>
      </c>
      <c r="K84" s="21" t="str">
        <f t="shared" si="8"/>
        <v/>
      </c>
    </row>
    <row r="85" spans="1:11" hidden="1" outlineLevel="1" x14ac:dyDescent="0.3">
      <c r="A85" s="19"/>
      <c r="B85" s="9"/>
      <c r="C85" s="9"/>
      <c r="D85" s="25"/>
      <c r="E85" s="11"/>
      <c r="F85" s="54">
        <f t="shared" si="0"/>
        <v>0</v>
      </c>
      <c r="G85" s="1">
        <f t="shared" si="1"/>
        <v>0</v>
      </c>
      <c r="H85" s="10"/>
      <c r="I85" s="5" t="str">
        <f>IFERROR((H85/(#REF!)),"")</f>
        <v/>
      </c>
      <c r="J85" s="54">
        <f t="shared" si="2"/>
        <v>0</v>
      </c>
      <c r="K85" s="21" t="str">
        <f t="shared" si="8"/>
        <v/>
      </c>
    </row>
    <row r="86" spans="1:11" hidden="1" outlineLevel="1" x14ac:dyDescent="0.3">
      <c r="A86" s="19"/>
      <c r="B86" s="9"/>
      <c r="C86" s="9"/>
      <c r="D86" s="25"/>
      <c r="E86" s="11"/>
      <c r="F86" s="54">
        <f t="shared" si="0"/>
        <v>0</v>
      </c>
      <c r="G86" s="1">
        <f t="shared" si="1"/>
        <v>0</v>
      </c>
      <c r="H86" s="10"/>
      <c r="I86" s="5" t="str">
        <f>IFERROR((H86/(#REF!)),"")</f>
        <v/>
      </c>
      <c r="J86" s="54">
        <f t="shared" si="2"/>
        <v>0</v>
      </c>
      <c r="K86" s="21" t="str">
        <f t="shared" si="7"/>
        <v/>
      </c>
    </row>
    <row r="87" spans="1:11" hidden="1" outlineLevel="1" x14ac:dyDescent="0.3">
      <c r="A87" s="19"/>
      <c r="B87" s="9"/>
      <c r="C87" s="9"/>
      <c r="D87" s="25"/>
      <c r="E87" s="11"/>
      <c r="F87" s="54">
        <f t="shared" si="0"/>
        <v>0</v>
      </c>
      <c r="G87" s="1">
        <f t="shared" si="1"/>
        <v>0</v>
      </c>
      <c r="H87" s="10"/>
      <c r="I87" s="5" t="str">
        <f>IFERROR((H87/(#REF!)),"")</f>
        <v/>
      </c>
      <c r="J87" s="54">
        <f t="shared" si="2"/>
        <v>0</v>
      </c>
      <c r="K87" s="21" t="str">
        <f t="shared" si="7"/>
        <v/>
      </c>
    </row>
    <row r="88" spans="1:11" hidden="1" outlineLevel="1" x14ac:dyDescent="0.3">
      <c r="A88" s="19"/>
      <c r="B88" s="9"/>
      <c r="C88" s="9"/>
      <c r="D88" s="25"/>
      <c r="E88" s="11"/>
      <c r="F88" s="54">
        <f t="shared" si="0"/>
        <v>0</v>
      </c>
      <c r="G88" s="1">
        <f t="shared" si="1"/>
        <v>0</v>
      </c>
      <c r="H88" s="10"/>
      <c r="I88" s="5" t="str">
        <f>IFERROR((H88/(#REF!)),"")</f>
        <v/>
      </c>
      <c r="J88" s="54">
        <f t="shared" si="2"/>
        <v>0</v>
      </c>
      <c r="K88" s="21" t="str">
        <f t="shared" si="7"/>
        <v/>
      </c>
    </row>
    <row r="89" spans="1:11" hidden="1" outlineLevel="1" x14ac:dyDescent="0.3">
      <c r="A89" s="22"/>
      <c r="B89" s="23"/>
      <c r="C89" s="23"/>
      <c r="D89" s="10"/>
      <c r="E89" s="36"/>
      <c r="F89" s="1">
        <f t="shared" si="0"/>
        <v>0</v>
      </c>
      <c r="G89" s="1">
        <f t="shared" si="1"/>
        <v>0</v>
      </c>
      <c r="H89" s="10"/>
      <c r="I89" s="5" t="str">
        <f>IFERROR((H89/(#REF!+G89)),"")</f>
        <v/>
      </c>
      <c r="J89" s="54">
        <f t="shared" si="2"/>
        <v>0</v>
      </c>
      <c r="K89" s="27" t="str">
        <f t="shared" si="6"/>
        <v/>
      </c>
    </row>
    <row r="90" spans="1:11" hidden="1" outlineLevel="1" x14ac:dyDescent="0.3">
      <c r="A90" s="22"/>
      <c r="B90" s="23"/>
      <c r="C90" s="23"/>
      <c r="D90" s="10"/>
      <c r="E90" s="36"/>
      <c r="F90" s="1">
        <f t="shared" si="0"/>
        <v>0</v>
      </c>
      <c r="G90" s="1">
        <f t="shared" si="1"/>
        <v>0</v>
      </c>
      <c r="H90" s="10"/>
      <c r="I90" s="5" t="str">
        <f>IFERROR((H90/(#REF!+G90)),"")</f>
        <v/>
      </c>
      <c r="J90" s="54">
        <f t="shared" si="2"/>
        <v>0</v>
      </c>
      <c r="K90" s="27" t="str">
        <f t="shared" si="6"/>
        <v/>
      </c>
    </row>
    <row r="91" spans="1:11" hidden="1" outlineLevel="1" x14ac:dyDescent="0.3">
      <c r="A91" s="22"/>
      <c r="B91" s="23"/>
      <c r="C91" s="23"/>
      <c r="D91" s="10"/>
      <c r="E91" s="36"/>
      <c r="F91" s="1">
        <f t="shared" si="0"/>
        <v>0</v>
      </c>
      <c r="G91" s="1">
        <f t="shared" si="1"/>
        <v>0</v>
      </c>
      <c r="H91" s="10"/>
      <c r="I91" s="5" t="str">
        <f>IFERROR((H91/(#REF!+G91)),"")</f>
        <v/>
      </c>
      <c r="J91" s="54">
        <f t="shared" si="2"/>
        <v>0</v>
      </c>
      <c r="K91" s="27" t="str">
        <f t="shared" si="6"/>
        <v/>
      </c>
    </row>
    <row r="92" spans="1:11" hidden="1" outlineLevel="1" x14ac:dyDescent="0.3">
      <c r="A92" s="22"/>
      <c r="B92" s="23"/>
      <c r="C92" s="23"/>
      <c r="D92" s="10"/>
      <c r="E92" s="36"/>
      <c r="F92" s="1">
        <f t="shared" si="0"/>
        <v>0</v>
      </c>
      <c r="G92" s="1">
        <f t="shared" si="1"/>
        <v>0</v>
      </c>
      <c r="H92" s="10"/>
      <c r="I92" s="5" t="str">
        <f>IFERROR((H92/(#REF!+G92)),"")</f>
        <v/>
      </c>
      <c r="J92" s="54">
        <f t="shared" si="2"/>
        <v>0</v>
      </c>
      <c r="K92" s="27" t="str">
        <f t="shared" si="6"/>
        <v/>
      </c>
    </row>
    <row r="93" spans="1:11" hidden="1" outlineLevel="1" x14ac:dyDescent="0.3">
      <c r="A93" s="22"/>
      <c r="B93" s="23"/>
      <c r="C93" s="23"/>
      <c r="D93" s="10"/>
      <c r="E93" s="36"/>
      <c r="F93" s="1">
        <f t="shared" si="0"/>
        <v>0</v>
      </c>
      <c r="G93" s="1">
        <f t="shared" si="1"/>
        <v>0</v>
      </c>
      <c r="H93" s="10"/>
      <c r="I93" s="5" t="str">
        <f>IFERROR((H93/(#REF!+G93)),"")</f>
        <v/>
      </c>
      <c r="J93" s="54">
        <f t="shared" si="2"/>
        <v>0</v>
      </c>
      <c r="K93" s="27" t="str">
        <f t="shared" si="6"/>
        <v/>
      </c>
    </row>
    <row r="94" spans="1:11" hidden="1" outlineLevel="1" x14ac:dyDescent="0.3">
      <c r="A94" s="19"/>
      <c r="B94" s="9"/>
      <c r="C94" s="9"/>
      <c r="D94" s="25"/>
      <c r="E94" s="11"/>
      <c r="F94" s="1">
        <f t="shared" si="0"/>
        <v>0</v>
      </c>
      <c r="G94" s="1">
        <f t="shared" si="1"/>
        <v>0</v>
      </c>
      <c r="H94" s="10"/>
      <c r="I94" s="5" t="str">
        <f>IFERROR((H94/(#REF!)),"")</f>
        <v/>
      </c>
      <c r="J94" s="54">
        <f t="shared" si="2"/>
        <v>0</v>
      </c>
      <c r="K94" s="21" t="str">
        <f t="shared" ref="K94:K97" si="9">IF(H94="","",IF(I94&gt;17.5%,"Benefits should not be more than 17.5% ",""))</f>
        <v/>
      </c>
    </row>
    <row r="95" spans="1:11" hidden="1" outlineLevel="1" x14ac:dyDescent="0.3">
      <c r="A95" s="19"/>
      <c r="B95" s="9"/>
      <c r="C95" s="9"/>
      <c r="D95" s="25"/>
      <c r="E95" s="11"/>
      <c r="F95" s="1">
        <f t="shared" si="0"/>
        <v>0</v>
      </c>
      <c r="G95" s="1">
        <f t="shared" si="1"/>
        <v>0</v>
      </c>
      <c r="H95" s="10"/>
      <c r="I95" s="5" t="str">
        <f>IFERROR((H95/(#REF!)),"")</f>
        <v/>
      </c>
      <c r="J95" s="54">
        <f t="shared" si="2"/>
        <v>0</v>
      </c>
      <c r="K95" s="21" t="str">
        <f t="shared" si="9"/>
        <v/>
      </c>
    </row>
    <row r="96" spans="1:11" hidden="1" outlineLevel="1" x14ac:dyDescent="0.3">
      <c r="A96" s="19"/>
      <c r="B96" s="9"/>
      <c r="C96" s="9"/>
      <c r="D96" s="25"/>
      <c r="E96" s="11"/>
      <c r="F96" s="1">
        <f t="shared" si="0"/>
        <v>0</v>
      </c>
      <c r="G96" s="1">
        <f t="shared" si="1"/>
        <v>0</v>
      </c>
      <c r="H96" s="10"/>
      <c r="I96" s="5" t="str">
        <f>IFERROR((H96/(#REF!)),"")</f>
        <v/>
      </c>
      <c r="J96" s="54">
        <f t="shared" si="2"/>
        <v>0</v>
      </c>
      <c r="K96" s="21" t="str">
        <f t="shared" si="9"/>
        <v/>
      </c>
    </row>
    <row r="97" spans="1:11" hidden="1" outlineLevel="1" x14ac:dyDescent="0.3">
      <c r="A97" s="19"/>
      <c r="B97" s="9"/>
      <c r="C97" s="9"/>
      <c r="D97" s="25"/>
      <c r="E97" s="11"/>
      <c r="F97" s="1">
        <f t="shared" si="0"/>
        <v>0</v>
      </c>
      <c r="G97" s="1">
        <f t="shared" si="1"/>
        <v>0</v>
      </c>
      <c r="H97" s="10"/>
      <c r="I97" s="5" t="str">
        <f>IFERROR((H97/(#REF!)),"")</f>
        <v/>
      </c>
      <c r="J97" s="54">
        <f t="shared" si="2"/>
        <v>0</v>
      </c>
      <c r="K97" s="21" t="str">
        <f t="shared" si="9"/>
        <v/>
      </c>
    </row>
    <row r="98" spans="1:11" hidden="1" outlineLevel="1" x14ac:dyDescent="0.3">
      <c r="A98" s="22"/>
      <c r="B98" s="23"/>
      <c r="C98" s="23"/>
      <c r="D98" s="10"/>
      <c r="E98" s="36"/>
      <c r="F98" s="1">
        <f t="shared" si="0"/>
        <v>0</v>
      </c>
      <c r="G98" s="1">
        <f t="shared" si="1"/>
        <v>0</v>
      </c>
      <c r="H98" s="10"/>
      <c r="I98" s="5" t="str">
        <f>IFERROR((H98/(#REF!+G98)),"")</f>
        <v/>
      </c>
      <c r="J98" s="54">
        <f t="shared" si="2"/>
        <v>0</v>
      </c>
      <c r="K98" s="27" t="str">
        <f t="shared" si="6"/>
        <v/>
      </c>
    </row>
    <row r="99" spans="1:11" hidden="1" outlineLevel="1" x14ac:dyDescent="0.3">
      <c r="A99" s="22"/>
      <c r="B99" s="23"/>
      <c r="C99" s="23"/>
      <c r="D99" s="10"/>
      <c r="E99" s="36"/>
      <c r="F99" s="1">
        <f t="shared" si="0"/>
        <v>0</v>
      </c>
      <c r="G99" s="1">
        <f t="shared" si="1"/>
        <v>0</v>
      </c>
      <c r="H99" s="10"/>
      <c r="I99" s="5" t="str">
        <f>IFERROR((H99/(#REF!+G99)),"")</f>
        <v/>
      </c>
      <c r="J99" s="54">
        <f t="shared" si="2"/>
        <v>0</v>
      </c>
      <c r="K99" s="27" t="str">
        <f t="shared" si="6"/>
        <v/>
      </c>
    </row>
    <row r="100" spans="1:11" hidden="1" outlineLevel="1" x14ac:dyDescent="0.3">
      <c r="A100" s="22"/>
      <c r="B100" s="23"/>
      <c r="C100" s="23"/>
      <c r="D100" s="10"/>
      <c r="E100" s="36"/>
      <c r="F100" s="1">
        <f t="shared" si="0"/>
        <v>0</v>
      </c>
      <c r="G100" s="1">
        <f t="shared" si="1"/>
        <v>0</v>
      </c>
      <c r="H100" s="10"/>
      <c r="I100" s="5" t="str">
        <f>IFERROR((H100/(#REF!+G100)),"")</f>
        <v/>
      </c>
      <c r="J100" s="54">
        <f t="shared" si="2"/>
        <v>0</v>
      </c>
      <c r="K100" s="27" t="str">
        <f t="shared" si="6"/>
        <v/>
      </c>
    </row>
    <row r="101" spans="1:11" hidden="1" outlineLevel="1" x14ac:dyDescent="0.3">
      <c r="A101" s="22"/>
      <c r="B101" s="23"/>
      <c r="C101" s="23"/>
      <c r="D101" s="10"/>
      <c r="E101" s="36"/>
      <c r="F101" s="1">
        <f t="shared" si="0"/>
        <v>0</v>
      </c>
      <c r="G101" s="1">
        <f t="shared" si="1"/>
        <v>0</v>
      </c>
      <c r="H101" s="10"/>
      <c r="I101" s="57" t="str">
        <f>IFERROR((H101/(#REF!+G101)),"")</f>
        <v/>
      </c>
      <c r="J101" s="54">
        <f t="shared" si="2"/>
        <v>0</v>
      </c>
      <c r="K101" s="27" t="str">
        <f>IF(H101="","",IF(I101&gt;17.5%,"Benefits should not be more than 17.5% ",""))</f>
        <v/>
      </c>
    </row>
    <row r="102" spans="1:11" collapsed="1" x14ac:dyDescent="0.3"/>
  </sheetData>
  <sheetProtection algorithmName="SHA-512" hashValue="+08gXgMP4+O4dacaGsViKjik4gUrC6ZQmYxzeAMkkUe9jf69HH6ZgStccnKMse5O7y+JPcTIks/7rDH1b5WH7g==" saltValue="zgV00j50c8kAUmZZak5IoA==" spinCount="100000" sheet="1" objects="1" scenarios="1"/>
  <mergeCells count="6">
    <mergeCell ref="A1:K4"/>
    <mergeCell ref="B6:C6"/>
    <mergeCell ref="A8:E8"/>
    <mergeCell ref="G8:J9"/>
    <mergeCell ref="K8:K9"/>
    <mergeCell ref="A9:E9"/>
  </mergeCells>
  <phoneticPr fontId="6" type="noConversion"/>
  <conditionalFormatting sqref="H12:H100">
    <cfRule type="expression" dxfId="35" priority="2">
      <formula>I12&gt;17.5%</formula>
    </cfRule>
  </conditionalFormatting>
  <conditionalFormatting sqref="H101">
    <cfRule type="expression" dxfId="34" priority="1">
      <formula>I101&gt;17.5%</formula>
    </cfRule>
  </conditionalFormatting>
  <dataValidations count="1">
    <dataValidation type="decimal" allowBlank="1" showInputMessage="1" showErrorMessage="1" errorTitle="Base Wage as of Sept 30, 2023" error="Base Wage should be between $15 and $16.55 to be eligible" sqref="D12:D101" xr:uid="{3C3A418C-4651-4662-AAC6-4FF645E81615}">
      <formula1>15</formula1>
      <formula2>16.55</formula2>
    </dataValidation>
  </dataValidations>
  <pageMargins left="0.7" right="0.7" top="0.75" bottom="0.75" header="0.3" footer="0.3"/>
  <pageSetup scale="29" orientation="portrait" r:id="rId1"/>
  <ignoredErrors>
    <ignoredError sqref="I98:I101 I12:J19 I62:I73 I89:I93" calculatedColumn="1"/>
  </ignoredError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8F128EA-0811-450E-94EC-F874C763D86C}">
          <x14:formula1>
            <xm:f>KPIs!$B$100:$B$101</xm:f>
          </x14:formula1>
          <xm:sqref>B12:B101</xm:sqref>
        </x14:dataValidation>
        <x14:dataValidation type="list" allowBlank="1" showInputMessage="1" showErrorMessage="1" xr:uid="{67CD2498-6E50-49D0-8EE7-2CF005447933}">
          <x14:formula1>
            <xm:f>KPIs!$C$105:$C$108</xm:f>
          </x14:formula1>
          <xm:sqref>C12:C101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0E44-CBDE-4CAC-B17F-A5F22C6FA0AD}">
  <sheetPr>
    <tabColor rgb="FF92D050"/>
  </sheetPr>
  <dimension ref="A1:T102"/>
  <sheetViews>
    <sheetView showGridLines="0" zoomScale="70" zoomScaleNormal="70" workbookViewId="0">
      <selection activeCell="P11" sqref="P1:P1048576"/>
    </sheetView>
  </sheetViews>
  <sheetFormatPr defaultRowHeight="14.4" outlineLevelRow="1" x14ac:dyDescent="0.3"/>
  <cols>
    <col min="1" max="1" width="20" customWidth="1"/>
    <col min="2" max="2" width="28.6640625" customWidth="1"/>
    <col min="3" max="3" width="30.44140625" customWidth="1"/>
    <col min="4" max="15" width="15.77734375" customWidth="1"/>
    <col min="16" max="16" width="13.44140625" hidden="1" customWidth="1"/>
    <col min="17" max="17" width="15.77734375" customWidth="1"/>
    <col min="18" max="18" width="39.6640625" customWidth="1"/>
    <col min="20" max="20" width="10.6640625" bestFit="1" customWidth="1"/>
  </cols>
  <sheetData>
    <row r="1" spans="1:20" ht="14.4" customHeight="1" x14ac:dyDescent="0.3">
      <c r="A1" s="245" t="s">
        <v>15</v>
      </c>
      <c r="B1" s="245"/>
      <c r="C1" s="245"/>
      <c r="D1" s="245"/>
      <c r="E1" s="245"/>
      <c r="F1" s="245"/>
      <c r="G1" s="245"/>
      <c r="H1" s="245"/>
      <c r="I1" s="245"/>
      <c r="J1" s="245"/>
      <c r="K1" s="245"/>
      <c r="L1" s="245"/>
      <c r="M1" s="245"/>
      <c r="N1" s="245"/>
      <c r="O1" s="245"/>
      <c r="P1" s="245"/>
      <c r="Q1" s="245"/>
      <c r="R1" s="245"/>
    </row>
    <row r="2" spans="1:20" ht="14.4" customHeight="1" x14ac:dyDescent="0.3">
      <c r="A2" s="245"/>
      <c r="B2" s="245"/>
      <c r="C2" s="245"/>
      <c r="D2" s="245"/>
      <c r="E2" s="245"/>
      <c r="F2" s="245"/>
      <c r="G2" s="245"/>
      <c r="H2" s="245"/>
      <c r="I2" s="245"/>
      <c r="J2" s="245"/>
      <c r="K2" s="245"/>
      <c r="L2" s="245"/>
      <c r="M2" s="245"/>
      <c r="N2" s="245"/>
      <c r="O2" s="245"/>
      <c r="P2" s="245"/>
      <c r="Q2" s="245"/>
      <c r="R2" s="245"/>
    </row>
    <row r="3" spans="1:20" ht="100.8" customHeight="1" x14ac:dyDescent="0.3">
      <c r="A3" s="245"/>
      <c r="B3" s="245"/>
      <c r="C3" s="245"/>
      <c r="D3" s="245"/>
      <c r="E3" s="245"/>
      <c r="F3" s="245"/>
      <c r="G3" s="245"/>
      <c r="H3" s="245"/>
      <c r="I3" s="245"/>
      <c r="J3" s="245"/>
      <c r="K3" s="245"/>
      <c r="L3" s="245"/>
      <c r="M3" s="245"/>
      <c r="N3" s="245"/>
      <c r="O3" s="245"/>
      <c r="P3" s="245"/>
      <c r="Q3" s="245"/>
      <c r="R3" s="245"/>
    </row>
    <row r="4" spans="1:20" ht="14.4" customHeight="1" x14ac:dyDescent="0.3">
      <c r="A4" s="245"/>
      <c r="B4" s="245"/>
      <c r="C4" s="245"/>
      <c r="D4" s="245"/>
      <c r="E4" s="245"/>
      <c r="F4" s="245"/>
      <c r="G4" s="245"/>
      <c r="H4" s="245"/>
      <c r="I4" s="245"/>
      <c r="J4" s="245"/>
      <c r="K4" s="245"/>
      <c r="L4" s="245"/>
      <c r="M4" s="245"/>
      <c r="N4" s="245"/>
      <c r="O4" s="245"/>
      <c r="P4" s="245"/>
      <c r="Q4" s="245"/>
      <c r="R4" s="245"/>
    </row>
    <row r="5" spans="1:20" ht="15" thickBot="1" x14ac:dyDescent="0.35"/>
    <row r="6" spans="1:20" ht="18.600000000000001" thickBot="1" x14ac:dyDescent="0.4">
      <c r="A6" s="2" t="s">
        <v>25</v>
      </c>
      <c r="B6" s="246"/>
      <c r="C6" s="247"/>
      <c r="E6" s="114" t="s">
        <v>9</v>
      </c>
    </row>
    <row r="7" spans="1:20" ht="18" x14ac:dyDescent="0.35">
      <c r="E7" s="15" t="s">
        <v>21</v>
      </c>
    </row>
    <row r="8" spans="1:20" ht="15" thickBot="1" x14ac:dyDescent="0.35">
      <c r="Q8" s="3"/>
    </row>
    <row r="9" spans="1:20" ht="18" customHeight="1" x14ac:dyDescent="0.3">
      <c r="A9" s="263" t="s">
        <v>5</v>
      </c>
      <c r="B9" s="264"/>
      <c r="C9" s="264"/>
      <c r="D9" s="264"/>
      <c r="E9" s="264"/>
      <c r="F9" s="264"/>
      <c r="G9" s="264"/>
      <c r="H9" s="113"/>
      <c r="I9" s="113"/>
      <c r="J9" s="113"/>
      <c r="K9" s="256" t="s">
        <v>18</v>
      </c>
      <c r="L9" s="257"/>
      <c r="M9" s="257"/>
      <c r="N9" s="257"/>
      <c r="O9" s="257"/>
      <c r="P9" s="257"/>
      <c r="Q9" s="260"/>
      <c r="R9" s="265" t="s">
        <v>14</v>
      </c>
    </row>
    <row r="10" spans="1:20" ht="81" customHeight="1" thickBot="1" x14ac:dyDescent="0.35">
      <c r="A10" s="253" t="s">
        <v>108</v>
      </c>
      <c r="B10" s="254"/>
      <c r="C10" s="254"/>
      <c r="D10" s="254"/>
      <c r="E10" s="254"/>
      <c r="F10" s="254"/>
      <c r="G10" s="254"/>
      <c r="H10" s="254"/>
      <c r="I10" s="255"/>
      <c r="J10" s="58"/>
      <c r="K10" s="258"/>
      <c r="L10" s="259"/>
      <c r="M10" s="259"/>
      <c r="N10" s="259"/>
      <c r="O10" s="259"/>
      <c r="P10" s="259"/>
      <c r="Q10" s="261"/>
      <c r="R10" s="266"/>
    </row>
    <row r="11" spans="1:20" ht="99" customHeight="1" thickBot="1" x14ac:dyDescent="0.35">
      <c r="A11" s="37" t="s">
        <v>16</v>
      </c>
      <c r="B11" s="38" t="s">
        <v>42</v>
      </c>
      <c r="C11" s="38" t="s">
        <v>43</v>
      </c>
      <c r="D11" s="38" t="s">
        <v>107</v>
      </c>
      <c r="E11" s="38" t="s">
        <v>27</v>
      </c>
      <c r="F11" s="38" t="s">
        <v>53</v>
      </c>
      <c r="G11" s="38" t="s">
        <v>128</v>
      </c>
      <c r="H11" s="112" t="s">
        <v>106</v>
      </c>
      <c r="I11" s="112" t="s">
        <v>105</v>
      </c>
      <c r="J11" s="112" t="s">
        <v>104</v>
      </c>
      <c r="K11" s="112" t="s">
        <v>103</v>
      </c>
      <c r="L11" s="112" t="s">
        <v>45</v>
      </c>
      <c r="M11" s="112" t="s">
        <v>56</v>
      </c>
      <c r="N11" s="167" t="s">
        <v>134</v>
      </c>
      <c r="O11" s="41" t="s">
        <v>40</v>
      </c>
      <c r="P11" s="38" t="s">
        <v>12</v>
      </c>
      <c r="Q11" s="39" t="s">
        <v>41</v>
      </c>
      <c r="R11" s="31" t="s">
        <v>39</v>
      </c>
      <c r="T11" s="45" t="s">
        <v>46</v>
      </c>
    </row>
    <row r="12" spans="1:20" ht="58.2" customHeight="1" thickBot="1" x14ac:dyDescent="0.35">
      <c r="A12" s="37"/>
      <c r="B12" s="111"/>
      <c r="C12" s="51"/>
      <c r="D12" s="111"/>
      <c r="E12" s="51"/>
      <c r="F12" s="51"/>
      <c r="G12" s="38"/>
      <c r="H12" s="43" t="s">
        <v>102</v>
      </c>
      <c r="I12" s="43" t="s">
        <v>101</v>
      </c>
      <c r="J12" s="47" t="s">
        <v>100</v>
      </c>
      <c r="K12" s="110" t="s">
        <v>99</v>
      </c>
      <c r="L12" s="110" t="s">
        <v>98</v>
      </c>
      <c r="M12" s="110" t="s">
        <v>97</v>
      </c>
      <c r="N12" s="168"/>
      <c r="O12" s="41"/>
      <c r="P12" s="38"/>
      <c r="Q12" s="55"/>
      <c r="R12" s="31"/>
    </row>
    <row r="13" spans="1:20" ht="15" thickBot="1" x14ac:dyDescent="0.35">
      <c r="A13" s="109"/>
      <c r="B13" s="152"/>
      <c r="C13" s="152"/>
      <c r="D13" s="50"/>
      <c r="E13" s="50"/>
      <c r="F13" s="50"/>
      <c r="G13" s="8"/>
      <c r="H13" s="4">
        <f t="shared" ref="H13:H101" si="0">IF(D13="",0,IF(D13&lt;15,15-D13,0))</f>
        <v>0</v>
      </c>
      <c r="I13" s="4">
        <f t="shared" ref="I13:I101" si="1">IF(E13="",0,IF(E13&lt;15.5,15.5-E13,0))</f>
        <v>0</v>
      </c>
      <c r="J13" s="54">
        <f t="shared" ref="J13:J101" si="2">IF(F13="",0,IF(F13&lt;16.55,16.55-F13,0))</f>
        <v>0</v>
      </c>
      <c r="K13" s="4">
        <f t="shared" ref="K13:K101" si="3">H13*G13</f>
        <v>0</v>
      </c>
      <c r="L13" s="4">
        <f t="shared" ref="L13:L101" si="4">I13*G13</f>
        <v>0</v>
      </c>
      <c r="M13" s="4">
        <f>G13*J13</f>
        <v>0</v>
      </c>
      <c r="N13" s="169">
        <f>Table3[[#This Row],[Total MWO Eligibility ]]+Table3[[#This Row],[Total MWO Eligibility]]+Table3[[#This Row],[Total MWO Eligibility2]]</f>
        <v>0</v>
      </c>
      <c r="O13" s="7"/>
      <c r="P13" s="104" t="str">
        <f t="shared" ref="P13:P101" si="5">IFERROR((O13/(K13+L13+M13)),"")</f>
        <v/>
      </c>
      <c r="Q13" s="108">
        <f>Table3[[#This Row],[Total MWO]]+Table3[[#This Row],[Mandatory Benefits]]</f>
        <v>0</v>
      </c>
      <c r="R13" s="107" t="str">
        <f t="shared" ref="R13:R101" si="6">IF(O13="","",IF(P13&gt;17.5%,"Benefits should not be more than 17.5% ",""))</f>
        <v/>
      </c>
      <c r="T13" s="35">
        <f>SUM(Q:Q)</f>
        <v>0</v>
      </c>
    </row>
    <row r="14" spans="1:20" ht="15.6" thickTop="1" thickBot="1" x14ac:dyDescent="0.35">
      <c r="A14" s="106"/>
      <c r="B14" s="9"/>
      <c r="C14" s="9"/>
      <c r="D14" s="10"/>
      <c r="E14" s="10"/>
      <c r="F14" s="50"/>
      <c r="G14" s="11"/>
      <c r="H14" s="1">
        <f t="shared" si="0"/>
        <v>0</v>
      </c>
      <c r="I14" s="1">
        <f t="shared" si="1"/>
        <v>0</v>
      </c>
      <c r="J14" s="1">
        <f t="shared" si="2"/>
        <v>0</v>
      </c>
      <c r="K14" s="1">
        <f t="shared" si="3"/>
        <v>0</v>
      </c>
      <c r="L14" s="1">
        <f t="shared" si="4"/>
        <v>0</v>
      </c>
      <c r="M14" s="1">
        <f t="shared" ref="M14:M101" si="7">G13*J13</f>
        <v>0</v>
      </c>
      <c r="N14" s="1">
        <f>Table3[[#This Row],[Total MWO Eligibility ]]+Table3[[#This Row],[Total MWO Eligibility]]+Table3[[#This Row],[Total MWO Eligibility2]]</f>
        <v>0</v>
      </c>
      <c r="O14" s="10"/>
      <c r="P14" s="104" t="str">
        <f t="shared" si="5"/>
        <v/>
      </c>
      <c r="Q14" s="108">
        <f>Table3[[#This Row],[Total MWO]]+Table3[[#This Row],[Mandatory Benefits]]</f>
        <v>0</v>
      </c>
      <c r="R14" s="105" t="str">
        <f t="shared" si="6"/>
        <v/>
      </c>
    </row>
    <row r="15" spans="1:20" ht="15" thickBot="1" x14ac:dyDescent="0.35">
      <c r="A15" s="106"/>
      <c r="B15" s="9"/>
      <c r="C15" s="9"/>
      <c r="D15" s="10"/>
      <c r="E15" s="10"/>
      <c r="F15" s="50"/>
      <c r="G15" s="11"/>
      <c r="H15" s="1">
        <f t="shared" si="0"/>
        <v>0</v>
      </c>
      <c r="I15" s="1">
        <f t="shared" si="1"/>
        <v>0</v>
      </c>
      <c r="J15" s="1">
        <f t="shared" si="2"/>
        <v>0</v>
      </c>
      <c r="K15" s="1">
        <f t="shared" si="3"/>
        <v>0</v>
      </c>
      <c r="L15" s="1">
        <f t="shared" si="4"/>
        <v>0</v>
      </c>
      <c r="M15" s="1">
        <f t="shared" si="7"/>
        <v>0</v>
      </c>
      <c r="N15" s="1">
        <f>Table3[[#This Row],[Total MWO Eligibility ]]+Table3[[#This Row],[Total MWO Eligibility]]+Table3[[#This Row],[Total MWO Eligibility2]]</f>
        <v>0</v>
      </c>
      <c r="O15" s="10"/>
      <c r="P15" s="104" t="str">
        <f t="shared" si="5"/>
        <v/>
      </c>
      <c r="Q15" s="108">
        <f>Table3[[#This Row],[Total MWO]]+Table3[[#This Row],[Mandatory Benefits]]</f>
        <v>0</v>
      </c>
      <c r="R15" s="105" t="str">
        <f t="shared" si="6"/>
        <v/>
      </c>
    </row>
    <row r="16" spans="1:20" ht="15" thickBot="1" x14ac:dyDescent="0.35">
      <c r="A16" s="106"/>
      <c r="B16" s="9"/>
      <c r="C16" s="9"/>
      <c r="D16" s="10"/>
      <c r="E16" s="10"/>
      <c r="F16" s="50"/>
      <c r="G16" s="11"/>
      <c r="H16" s="1">
        <f t="shared" si="0"/>
        <v>0</v>
      </c>
      <c r="I16" s="1">
        <f t="shared" si="1"/>
        <v>0</v>
      </c>
      <c r="J16" s="1">
        <f t="shared" si="2"/>
        <v>0</v>
      </c>
      <c r="K16" s="1">
        <f t="shared" si="3"/>
        <v>0</v>
      </c>
      <c r="L16" s="1">
        <f t="shared" si="4"/>
        <v>0</v>
      </c>
      <c r="M16" s="1">
        <f t="shared" si="7"/>
        <v>0</v>
      </c>
      <c r="N16" s="1">
        <f>Table3[[#This Row],[Total MWO Eligibility ]]+Table3[[#This Row],[Total MWO Eligibility]]+Table3[[#This Row],[Total MWO Eligibility2]]</f>
        <v>0</v>
      </c>
      <c r="O16" s="10"/>
      <c r="P16" s="104" t="str">
        <f t="shared" si="5"/>
        <v/>
      </c>
      <c r="Q16" s="108">
        <f>Table3[[#This Row],[Total MWO]]+Table3[[#This Row],[Mandatory Benefits]]</f>
        <v>0</v>
      </c>
      <c r="R16" s="105" t="str">
        <f t="shared" si="6"/>
        <v/>
      </c>
    </row>
    <row r="17" spans="1:18" ht="15" thickBot="1" x14ac:dyDescent="0.35">
      <c r="A17" s="106"/>
      <c r="B17" s="9"/>
      <c r="C17" s="9"/>
      <c r="D17" s="10"/>
      <c r="E17" s="10"/>
      <c r="F17" s="50"/>
      <c r="G17" s="11"/>
      <c r="H17" s="1">
        <f t="shared" si="0"/>
        <v>0</v>
      </c>
      <c r="I17" s="1">
        <f t="shared" si="1"/>
        <v>0</v>
      </c>
      <c r="J17" s="1">
        <f t="shared" si="2"/>
        <v>0</v>
      </c>
      <c r="K17" s="1">
        <f t="shared" si="3"/>
        <v>0</v>
      </c>
      <c r="L17" s="1">
        <f t="shared" si="4"/>
        <v>0</v>
      </c>
      <c r="M17" s="1">
        <f t="shared" si="7"/>
        <v>0</v>
      </c>
      <c r="N17" s="1">
        <f>Table3[[#This Row],[Total MWO Eligibility ]]+Table3[[#This Row],[Total MWO Eligibility]]+Table3[[#This Row],[Total MWO Eligibility2]]</f>
        <v>0</v>
      </c>
      <c r="O17" s="10"/>
      <c r="P17" s="104" t="str">
        <f t="shared" si="5"/>
        <v/>
      </c>
      <c r="Q17" s="108">
        <f>Table3[[#This Row],[Total MWO]]+Table3[[#This Row],[Mandatory Benefits]]</f>
        <v>0</v>
      </c>
      <c r="R17" s="105" t="str">
        <f t="shared" si="6"/>
        <v/>
      </c>
    </row>
    <row r="18" spans="1:18" ht="15" thickBot="1" x14ac:dyDescent="0.35">
      <c r="A18" s="106"/>
      <c r="B18" s="9"/>
      <c r="C18" s="9"/>
      <c r="D18" s="10"/>
      <c r="E18" s="10"/>
      <c r="F18" s="50"/>
      <c r="G18" s="11"/>
      <c r="H18" s="1">
        <f t="shared" si="0"/>
        <v>0</v>
      </c>
      <c r="I18" s="1">
        <f t="shared" si="1"/>
        <v>0</v>
      </c>
      <c r="J18" s="1">
        <f t="shared" si="2"/>
        <v>0</v>
      </c>
      <c r="K18" s="1">
        <f t="shared" si="3"/>
        <v>0</v>
      </c>
      <c r="L18" s="1">
        <f t="shared" si="4"/>
        <v>0</v>
      </c>
      <c r="M18" s="1">
        <f t="shared" si="7"/>
        <v>0</v>
      </c>
      <c r="N18" s="1">
        <f>Table3[[#This Row],[Total MWO Eligibility ]]+Table3[[#This Row],[Total MWO Eligibility]]+Table3[[#This Row],[Total MWO Eligibility2]]</f>
        <v>0</v>
      </c>
      <c r="O18" s="10"/>
      <c r="P18" s="104" t="str">
        <f t="shared" si="5"/>
        <v/>
      </c>
      <c r="Q18" s="108">
        <f>Table3[[#This Row],[Total MWO]]+Table3[[#This Row],[Mandatory Benefits]]</f>
        <v>0</v>
      </c>
      <c r="R18" s="105" t="str">
        <f t="shared" si="6"/>
        <v/>
      </c>
    </row>
    <row r="19" spans="1:18" ht="15" thickBot="1" x14ac:dyDescent="0.35">
      <c r="A19" s="106"/>
      <c r="B19" s="9"/>
      <c r="C19" s="9"/>
      <c r="D19" s="10"/>
      <c r="E19" s="10"/>
      <c r="F19" s="50"/>
      <c r="G19" s="11"/>
      <c r="H19" s="1">
        <f t="shared" si="0"/>
        <v>0</v>
      </c>
      <c r="I19" s="1">
        <f t="shared" si="1"/>
        <v>0</v>
      </c>
      <c r="J19" s="1">
        <f t="shared" si="2"/>
        <v>0</v>
      </c>
      <c r="K19" s="1">
        <f t="shared" si="3"/>
        <v>0</v>
      </c>
      <c r="L19" s="1">
        <f t="shared" si="4"/>
        <v>0</v>
      </c>
      <c r="M19" s="1">
        <f t="shared" si="7"/>
        <v>0</v>
      </c>
      <c r="N19" s="1">
        <f>Table3[[#This Row],[Total MWO Eligibility ]]+Table3[[#This Row],[Total MWO Eligibility]]+Table3[[#This Row],[Total MWO Eligibility2]]</f>
        <v>0</v>
      </c>
      <c r="O19" s="10"/>
      <c r="P19" s="104" t="str">
        <f t="shared" si="5"/>
        <v/>
      </c>
      <c r="Q19" s="108">
        <f>Table3[[#This Row],[Total MWO]]+Table3[[#This Row],[Mandatory Benefits]]</f>
        <v>0</v>
      </c>
      <c r="R19" s="105" t="str">
        <f t="shared" si="6"/>
        <v/>
      </c>
    </row>
    <row r="20" spans="1:18" ht="15" thickBot="1" x14ac:dyDescent="0.35">
      <c r="A20" s="106"/>
      <c r="B20" s="9"/>
      <c r="C20" s="9"/>
      <c r="D20" s="10"/>
      <c r="E20" s="10"/>
      <c r="F20" s="50"/>
      <c r="G20" s="11"/>
      <c r="H20" s="1">
        <f t="shared" si="0"/>
        <v>0</v>
      </c>
      <c r="I20" s="1">
        <f t="shared" si="1"/>
        <v>0</v>
      </c>
      <c r="J20" s="1">
        <f t="shared" si="2"/>
        <v>0</v>
      </c>
      <c r="K20" s="1">
        <f t="shared" si="3"/>
        <v>0</v>
      </c>
      <c r="L20" s="1">
        <f t="shared" si="4"/>
        <v>0</v>
      </c>
      <c r="M20" s="1">
        <f t="shared" si="7"/>
        <v>0</v>
      </c>
      <c r="N20" s="1">
        <f>Table3[[#This Row],[Total MWO Eligibility ]]+Table3[[#This Row],[Total MWO Eligibility]]+Table3[[#This Row],[Total MWO Eligibility2]]</f>
        <v>0</v>
      </c>
      <c r="O20" s="10"/>
      <c r="P20" s="104" t="str">
        <f t="shared" si="5"/>
        <v/>
      </c>
      <c r="Q20" s="108">
        <f>Table3[[#This Row],[Total MWO]]+Table3[[#This Row],[Mandatory Benefits]]</f>
        <v>0</v>
      </c>
      <c r="R20" s="105" t="str">
        <f t="shared" si="6"/>
        <v/>
      </c>
    </row>
    <row r="21" spans="1:18" ht="15" thickBot="1" x14ac:dyDescent="0.35">
      <c r="A21" s="106"/>
      <c r="B21" s="9"/>
      <c r="C21" s="9"/>
      <c r="D21" s="10"/>
      <c r="E21" s="10"/>
      <c r="F21" s="50"/>
      <c r="G21" s="11"/>
      <c r="H21" s="1">
        <f t="shared" si="0"/>
        <v>0</v>
      </c>
      <c r="I21" s="1">
        <f t="shared" si="1"/>
        <v>0</v>
      </c>
      <c r="J21" s="1">
        <f t="shared" si="2"/>
        <v>0</v>
      </c>
      <c r="K21" s="1">
        <f t="shared" si="3"/>
        <v>0</v>
      </c>
      <c r="L21" s="1">
        <f t="shared" si="4"/>
        <v>0</v>
      </c>
      <c r="M21" s="1">
        <f t="shared" si="7"/>
        <v>0</v>
      </c>
      <c r="N21" s="1">
        <f>Table3[[#This Row],[Total MWO Eligibility ]]+Table3[[#This Row],[Total MWO Eligibility]]+Table3[[#This Row],[Total MWO Eligibility2]]</f>
        <v>0</v>
      </c>
      <c r="O21" s="10"/>
      <c r="P21" s="104" t="str">
        <f t="shared" si="5"/>
        <v/>
      </c>
      <c r="Q21" s="108">
        <f>Table3[[#This Row],[Total MWO]]+Table3[[#This Row],[Mandatory Benefits]]</f>
        <v>0</v>
      </c>
      <c r="R21" s="105" t="str">
        <f t="shared" si="6"/>
        <v/>
      </c>
    </row>
    <row r="22" spans="1:18" ht="15" thickBot="1" x14ac:dyDescent="0.35">
      <c r="A22" s="106"/>
      <c r="B22" s="9"/>
      <c r="C22" s="9"/>
      <c r="D22" s="10"/>
      <c r="E22" s="10"/>
      <c r="F22" s="50"/>
      <c r="G22" s="11"/>
      <c r="H22" s="1">
        <f t="shared" si="0"/>
        <v>0</v>
      </c>
      <c r="I22" s="1">
        <f t="shared" si="1"/>
        <v>0</v>
      </c>
      <c r="J22" s="1">
        <f t="shared" si="2"/>
        <v>0</v>
      </c>
      <c r="K22" s="1">
        <f t="shared" si="3"/>
        <v>0</v>
      </c>
      <c r="L22" s="1">
        <f t="shared" si="4"/>
        <v>0</v>
      </c>
      <c r="M22" s="1">
        <f t="shared" si="7"/>
        <v>0</v>
      </c>
      <c r="N22" s="1">
        <f>Table3[[#This Row],[Total MWO Eligibility ]]+Table3[[#This Row],[Total MWO Eligibility]]+Table3[[#This Row],[Total MWO Eligibility2]]</f>
        <v>0</v>
      </c>
      <c r="O22" s="10"/>
      <c r="P22" s="104" t="str">
        <f t="shared" si="5"/>
        <v/>
      </c>
      <c r="Q22" s="108">
        <f>Table3[[#This Row],[Total MWO]]+Table3[[#This Row],[Mandatory Benefits]]</f>
        <v>0</v>
      </c>
      <c r="R22" s="105" t="str">
        <f t="shared" si="6"/>
        <v/>
      </c>
    </row>
    <row r="23" spans="1:18" ht="15" thickBot="1" x14ac:dyDescent="0.35">
      <c r="A23" s="106"/>
      <c r="B23" s="9"/>
      <c r="C23" s="9"/>
      <c r="D23" s="10"/>
      <c r="E23" s="10"/>
      <c r="F23" s="50"/>
      <c r="G23" s="11"/>
      <c r="H23" s="1">
        <f t="shared" si="0"/>
        <v>0</v>
      </c>
      <c r="I23" s="1">
        <f t="shared" si="1"/>
        <v>0</v>
      </c>
      <c r="J23" s="1">
        <f t="shared" si="2"/>
        <v>0</v>
      </c>
      <c r="K23" s="1">
        <f t="shared" si="3"/>
        <v>0</v>
      </c>
      <c r="L23" s="1">
        <f t="shared" si="4"/>
        <v>0</v>
      </c>
      <c r="M23" s="1">
        <f t="shared" si="7"/>
        <v>0</v>
      </c>
      <c r="N23" s="1">
        <f>Table3[[#This Row],[Total MWO Eligibility ]]+Table3[[#This Row],[Total MWO Eligibility]]+Table3[[#This Row],[Total MWO Eligibility2]]</f>
        <v>0</v>
      </c>
      <c r="O23" s="10"/>
      <c r="P23" s="104" t="str">
        <f t="shared" si="5"/>
        <v/>
      </c>
      <c r="Q23" s="108">
        <f>Table3[[#This Row],[Total MWO]]+Table3[[#This Row],[Mandatory Benefits]]</f>
        <v>0</v>
      </c>
      <c r="R23" s="105" t="str">
        <f t="shared" si="6"/>
        <v/>
      </c>
    </row>
    <row r="24" spans="1:18" ht="15" thickBot="1" x14ac:dyDescent="0.35">
      <c r="A24" s="106"/>
      <c r="B24" s="9"/>
      <c r="C24" s="9"/>
      <c r="D24" s="10"/>
      <c r="E24" s="10"/>
      <c r="F24" s="50"/>
      <c r="G24" s="11"/>
      <c r="H24" s="1">
        <f t="shared" si="0"/>
        <v>0</v>
      </c>
      <c r="I24" s="1">
        <f t="shared" si="1"/>
        <v>0</v>
      </c>
      <c r="J24" s="1">
        <f t="shared" si="2"/>
        <v>0</v>
      </c>
      <c r="K24" s="1">
        <f t="shared" si="3"/>
        <v>0</v>
      </c>
      <c r="L24" s="1">
        <f t="shared" si="4"/>
        <v>0</v>
      </c>
      <c r="M24" s="1">
        <f t="shared" si="7"/>
        <v>0</v>
      </c>
      <c r="N24" s="1">
        <f>Table3[[#This Row],[Total MWO Eligibility ]]+Table3[[#This Row],[Total MWO Eligibility]]+Table3[[#This Row],[Total MWO Eligibility2]]</f>
        <v>0</v>
      </c>
      <c r="O24" s="10"/>
      <c r="P24" s="104" t="str">
        <f t="shared" si="5"/>
        <v/>
      </c>
      <c r="Q24" s="108">
        <f>Table3[[#This Row],[Total MWO]]+Table3[[#This Row],[Mandatory Benefits]]</f>
        <v>0</v>
      </c>
      <c r="R24" s="105" t="str">
        <f t="shared" si="6"/>
        <v/>
      </c>
    </row>
    <row r="25" spans="1:18" ht="15" thickBot="1" x14ac:dyDescent="0.35">
      <c r="A25" s="106"/>
      <c r="B25" s="9"/>
      <c r="C25" s="9"/>
      <c r="D25" s="10"/>
      <c r="E25" s="10"/>
      <c r="F25" s="50"/>
      <c r="G25" s="11"/>
      <c r="H25" s="1">
        <f t="shared" si="0"/>
        <v>0</v>
      </c>
      <c r="I25" s="1">
        <f t="shared" si="1"/>
        <v>0</v>
      </c>
      <c r="J25" s="1">
        <f t="shared" si="2"/>
        <v>0</v>
      </c>
      <c r="K25" s="1">
        <f t="shared" si="3"/>
        <v>0</v>
      </c>
      <c r="L25" s="1">
        <f t="shared" si="4"/>
        <v>0</v>
      </c>
      <c r="M25" s="1">
        <f t="shared" si="7"/>
        <v>0</v>
      </c>
      <c r="N25" s="1">
        <f>Table3[[#This Row],[Total MWO Eligibility ]]+Table3[[#This Row],[Total MWO Eligibility]]+Table3[[#This Row],[Total MWO Eligibility2]]</f>
        <v>0</v>
      </c>
      <c r="O25" s="10"/>
      <c r="P25" s="104" t="str">
        <f t="shared" si="5"/>
        <v/>
      </c>
      <c r="Q25" s="108">
        <f>Table3[[#This Row],[Total MWO]]+Table3[[#This Row],[Mandatory Benefits]]</f>
        <v>0</v>
      </c>
      <c r="R25" s="105" t="str">
        <f t="shared" si="6"/>
        <v/>
      </c>
    </row>
    <row r="26" spans="1:18" ht="15" thickBot="1" x14ac:dyDescent="0.35">
      <c r="A26" s="106"/>
      <c r="B26" s="9"/>
      <c r="C26" s="9"/>
      <c r="D26" s="10"/>
      <c r="E26" s="10"/>
      <c r="F26" s="50"/>
      <c r="G26" s="11"/>
      <c r="H26" s="1">
        <f t="shared" si="0"/>
        <v>0</v>
      </c>
      <c r="I26" s="1">
        <f t="shared" si="1"/>
        <v>0</v>
      </c>
      <c r="J26" s="1">
        <f t="shared" si="2"/>
        <v>0</v>
      </c>
      <c r="K26" s="1">
        <f t="shared" si="3"/>
        <v>0</v>
      </c>
      <c r="L26" s="1">
        <f t="shared" si="4"/>
        <v>0</v>
      </c>
      <c r="M26" s="1">
        <f t="shared" si="7"/>
        <v>0</v>
      </c>
      <c r="N26" s="1">
        <f>Table3[[#This Row],[Total MWO Eligibility ]]+Table3[[#This Row],[Total MWO Eligibility]]+Table3[[#This Row],[Total MWO Eligibility2]]</f>
        <v>0</v>
      </c>
      <c r="O26" s="10"/>
      <c r="P26" s="104" t="str">
        <f t="shared" si="5"/>
        <v/>
      </c>
      <c r="Q26" s="108">
        <f>Table3[[#This Row],[Total MWO]]+Table3[[#This Row],[Mandatory Benefits]]</f>
        <v>0</v>
      </c>
      <c r="R26" s="105" t="str">
        <f t="shared" si="6"/>
        <v/>
      </c>
    </row>
    <row r="27" spans="1:18" ht="15" thickBot="1" x14ac:dyDescent="0.35">
      <c r="A27" s="106"/>
      <c r="B27" s="9"/>
      <c r="C27" s="9"/>
      <c r="D27" s="10"/>
      <c r="E27" s="10"/>
      <c r="F27" s="50"/>
      <c r="G27" s="11"/>
      <c r="H27" s="1">
        <f t="shared" si="0"/>
        <v>0</v>
      </c>
      <c r="I27" s="1">
        <f t="shared" si="1"/>
        <v>0</v>
      </c>
      <c r="J27" s="1">
        <f t="shared" si="2"/>
        <v>0</v>
      </c>
      <c r="K27" s="1">
        <f t="shared" si="3"/>
        <v>0</v>
      </c>
      <c r="L27" s="1">
        <f t="shared" si="4"/>
        <v>0</v>
      </c>
      <c r="M27" s="1">
        <f t="shared" si="7"/>
        <v>0</v>
      </c>
      <c r="N27" s="1">
        <f>Table3[[#This Row],[Total MWO Eligibility ]]+Table3[[#This Row],[Total MWO Eligibility]]+Table3[[#This Row],[Total MWO Eligibility2]]</f>
        <v>0</v>
      </c>
      <c r="O27" s="10"/>
      <c r="P27" s="104" t="str">
        <f t="shared" si="5"/>
        <v/>
      </c>
      <c r="Q27" s="108">
        <f>Table3[[#This Row],[Total MWO]]+Table3[[#This Row],[Mandatory Benefits]]</f>
        <v>0</v>
      </c>
      <c r="R27" s="105" t="str">
        <f t="shared" si="6"/>
        <v/>
      </c>
    </row>
    <row r="28" spans="1:18" ht="15" thickBot="1" x14ac:dyDescent="0.35">
      <c r="A28" s="106"/>
      <c r="B28" s="9"/>
      <c r="C28" s="9"/>
      <c r="D28" s="10"/>
      <c r="E28" s="10"/>
      <c r="F28" s="50"/>
      <c r="G28" s="11"/>
      <c r="H28" s="1">
        <f t="shared" si="0"/>
        <v>0</v>
      </c>
      <c r="I28" s="1">
        <f t="shared" si="1"/>
        <v>0</v>
      </c>
      <c r="J28" s="1">
        <f t="shared" si="2"/>
        <v>0</v>
      </c>
      <c r="K28" s="1">
        <f t="shared" si="3"/>
        <v>0</v>
      </c>
      <c r="L28" s="1">
        <f t="shared" si="4"/>
        <v>0</v>
      </c>
      <c r="M28" s="1">
        <f t="shared" si="7"/>
        <v>0</v>
      </c>
      <c r="N28" s="1">
        <f>Table3[[#This Row],[Total MWO Eligibility ]]+Table3[[#This Row],[Total MWO Eligibility]]+Table3[[#This Row],[Total MWO Eligibility2]]</f>
        <v>0</v>
      </c>
      <c r="O28" s="10"/>
      <c r="P28" s="104" t="str">
        <f t="shared" si="5"/>
        <v/>
      </c>
      <c r="Q28" s="108">
        <f>Table3[[#This Row],[Total MWO]]+Table3[[#This Row],[Mandatory Benefits]]</f>
        <v>0</v>
      </c>
      <c r="R28" s="105" t="str">
        <f t="shared" si="6"/>
        <v/>
      </c>
    </row>
    <row r="29" spans="1:18" x14ac:dyDescent="0.3">
      <c r="A29" s="106"/>
      <c r="B29" s="9"/>
      <c r="C29" s="9"/>
      <c r="D29" s="10"/>
      <c r="E29" s="10"/>
      <c r="F29" s="50"/>
      <c r="G29" s="11"/>
      <c r="H29" s="1">
        <f t="shared" si="0"/>
        <v>0</v>
      </c>
      <c r="I29" s="1">
        <f t="shared" si="1"/>
        <v>0</v>
      </c>
      <c r="J29" s="1">
        <f t="shared" si="2"/>
        <v>0</v>
      </c>
      <c r="K29" s="1">
        <f t="shared" si="3"/>
        <v>0</v>
      </c>
      <c r="L29" s="1">
        <f t="shared" si="4"/>
        <v>0</v>
      </c>
      <c r="M29" s="1">
        <f t="shared" si="7"/>
        <v>0</v>
      </c>
      <c r="N29" s="1">
        <f>Table3[[#This Row],[Total MWO Eligibility ]]+Table3[[#This Row],[Total MWO Eligibility]]+Table3[[#This Row],[Total MWO Eligibility2]]</f>
        <v>0</v>
      </c>
      <c r="O29" s="10"/>
      <c r="P29" s="104" t="str">
        <f t="shared" si="5"/>
        <v/>
      </c>
      <c r="Q29" s="108">
        <f>Table3[[#This Row],[Total MWO]]+Table3[[#This Row],[Mandatory Benefits]]</f>
        <v>0</v>
      </c>
      <c r="R29" s="105" t="str">
        <f t="shared" si="6"/>
        <v/>
      </c>
    </row>
    <row r="30" spans="1:18" x14ac:dyDescent="0.3">
      <c r="A30" s="19"/>
      <c r="B30" s="9"/>
      <c r="C30" s="9"/>
      <c r="D30" s="10"/>
      <c r="E30" s="10"/>
      <c r="F30" s="10"/>
      <c r="G30" s="11"/>
      <c r="H30" s="1">
        <f t="shared" ref="H30:H53" si="8">IF(D30="",0,IF(D30&lt;15,15-D30,0))</f>
        <v>0</v>
      </c>
      <c r="I30" s="1">
        <f t="shared" ref="I30:I53" si="9">IF(E30="",0,IF(E30&lt;15.5,15.5-E30,0))</f>
        <v>0</v>
      </c>
      <c r="J30" s="1">
        <f t="shared" si="2"/>
        <v>0</v>
      </c>
      <c r="K30" s="1">
        <f t="shared" ref="K30:K53" si="10">H30*G30</f>
        <v>0</v>
      </c>
      <c r="L30" s="1">
        <f t="shared" ref="L30:L53" si="11">I30*G30</f>
        <v>0</v>
      </c>
      <c r="M30" s="1">
        <f t="shared" si="7"/>
        <v>0</v>
      </c>
      <c r="N30" s="1">
        <f>Table3[[#This Row],[Total MWO Eligibility ]]+Table3[[#This Row],[Total MWO Eligibility]]+Table3[[#This Row],[Total MWO Eligibility2]]</f>
        <v>0</v>
      </c>
      <c r="O30" s="10"/>
      <c r="P30" s="5" t="str">
        <f t="shared" ref="P30:P53" si="12">IFERROR((O30/(K30+L30)),"")</f>
        <v/>
      </c>
      <c r="Q30" s="108">
        <f>Table3[[#This Row],[Total MWO]]+Table3[[#This Row],[Mandatory Benefits]]</f>
        <v>0</v>
      </c>
      <c r="R30" s="21" t="str">
        <f t="shared" ref="R30:R53" si="13">IF(O30="","",IF(P30&gt;17.5%,"Benefits should not be more than 17.5% ",""))</f>
        <v/>
      </c>
    </row>
    <row r="31" spans="1:18" x14ac:dyDescent="0.3">
      <c r="A31" s="19"/>
      <c r="B31" s="9"/>
      <c r="C31" s="9"/>
      <c r="D31" s="10"/>
      <c r="E31" s="10"/>
      <c r="F31" s="10"/>
      <c r="G31" s="11"/>
      <c r="H31" s="1">
        <f t="shared" si="8"/>
        <v>0</v>
      </c>
      <c r="I31" s="1">
        <f t="shared" si="9"/>
        <v>0</v>
      </c>
      <c r="J31" s="1">
        <f t="shared" si="2"/>
        <v>0</v>
      </c>
      <c r="K31" s="1">
        <f t="shared" si="10"/>
        <v>0</v>
      </c>
      <c r="L31" s="1">
        <f t="shared" si="11"/>
        <v>0</v>
      </c>
      <c r="M31" s="1">
        <f t="shared" si="7"/>
        <v>0</v>
      </c>
      <c r="N31" s="1">
        <f>Table3[[#This Row],[Total MWO Eligibility ]]+Table3[[#This Row],[Total MWO Eligibility]]+Table3[[#This Row],[Total MWO Eligibility2]]</f>
        <v>0</v>
      </c>
      <c r="O31" s="10"/>
      <c r="P31" s="5" t="str">
        <f t="shared" si="12"/>
        <v/>
      </c>
      <c r="Q31" s="108">
        <f>Table3[[#This Row],[Total MWO]]+Table3[[#This Row],[Mandatory Benefits]]</f>
        <v>0</v>
      </c>
      <c r="R31" s="21" t="str">
        <f t="shared" si="13"/>
        <v/>
      </c>
    </row>
    <row r="32" spans="1:18" x14ac:dyDescent="0.3">
      <c r="A32" s="19"/>
      <c r="B32" s="9"/>
      <c r="C32" s="9"/>
      <c r="D32" s="10"/>
      <c r="E32" s="10"/>
      <c r="F32" s="10"/>
      <c r="G32" s="11"/>
      <c r="H32" s="1">
        <f t="shared" si="8"/>
        <v>0</v>
      </c>
      <c r="I32" s="1">
        <f t="shared" si="9"/>
        <v>0</v>
      </c>
      <c r="J32" s="1">
        <f t="shared" si="2"/>
        <v>0</v>
      </c>
      <c r="K32" s="1">
        <f t="shared" si="10"/>
        <v>0</v>
      </c>
      <c r="L32" s="1">
        <f t="shared" si="11"/>
        <v>0</v>
      </c>
      <c r="M32" s="1">
        <f t="shared" si="7"/>
        <v>0</v>
      </c>
      <c r="N32" s="1">
        <f>Table3[[#This Row],[Total MWO Eligibility ]]+Table3[[#This Row],[Total MWO Eligibility]]+Table3[[#This Row],[Total MWO Eligibility2]]</f>
        <v>0</v>
      </c>
      <c r="O32" s="10"/>
      <c r="P32" s="5" t="str">
        <f t="shared" si="12"/>
        <v/>
      </c>
      <c r="Q32" s="108">
        <f>Table3[[#This Row],[Total MWO]]+Table3[[#This Row],[Mandatory Benefits]]</f>
        <v>0</v>
      </c>
      <c r="R32" s="21" t="str">
        <f t="shared" si="13"/>
        <v/>
      </c>
    </row>
    <row r="33" spans="1:18" x14ac:dyDescent="0.3">
      <c r="A33" s="19"/>
      <c r="B33" s="9"/>
      <c r="C33" s="9"/>
      <c r="D33" s="10"/>
      <c r="E33" s="10"/>
      <c r="F33" s="10"/>
      <c r="G33" s="11"/>
      <c r="H33" s="1">
        <f t="shared" si="8"/>
        <v>0</v>
      </c>
      <c r="I33" s="1">
        <f t="shared" si="9"/>
        <v>0</v>
      </c>
      <c r="J33" s="1">
        <f t="shared" si="2"/>
        <v>0</v>
      </c>
      <c r="K33" s="1">
        <f t="shared" si="10"/>
        <v>0</v>
      </c>
      <c r="L33" s="1">
        <f t="shared" si="11"/>
        <v>0</v>
      </c>
      <c r="M33" s="1">
        <f t="shared" si="7"/>
        <v>0</v>
      </c>
      <c r="N33" s="1">
        <f>Table3[[#This Row],[Total MWO Eligibility ]]+Table3[[#This Row],[Total MWO Eligibility]]+Table3[[#This Row],[Total MWO Eligibility2]]</f>
        <v>0</v>
      </c>
      <c r="O33" s="10"/>
      <c r="P33" s="5" t="str">
        <f t="shared" si="12"/>
        <v/>
      </c>
      <c r="Q33" s="108">
        <f>Table3[[#This Row],[Total MWO]]+Table3[[#This Row],[Mandatory Benefits]]</f>
        <v>0</v>
      </c>
      <c r="R33" s="21" t="str">
        <f t="shared" si="13"/>
        <v/>
      </c>
    </row>
    <row r="34" spans="1:18" x14ac:dyDescent="0.3">
      <c r="A34" s="19"/>
      <c r="B34" s="9"/>
      <c r="C34" s="9"/>
      <c r="D34" s="10"/>
      <c r="E34" s="10"/>
      <c r="F34" s="10"/>
      <c r="G34" s="11"/>
      <c r="H34" s="1">
        <f t="shared" si="8"/>
        <v>0</v>
      </c>
      <c r="I34" s="1">
        <f t="shared" si="9"/>
        <v>0</v>
      </c>
      <c r="J34" s="1">
        <f t="shared" si="2"/>
        <v>0</v>
      </c>
      <c r="K34" s="1">
        <f t="shared" si="10"/>
        <v>0</v>
      </c>
      <c r="L34" s="1">
        <f t="shared" si="11"/>
        <v>0</v>
      </c>
      <c r="M34" s="1">
        <f t="shared" si="7"/>
        <v>0</v>
      </c>
      <c r="N34" s="1">
        <f>Table3[[#This Row],[Total MWO Eligibility ]]+Table3[[#This Row],[Total MWO Eligibility]]+Table3[[#This Row],[Total MWO Eligibility2]]</f>
        <v>0</v>
      </c>
      <c r="O34" s="10"/>
      <c r="P34" s="5" t="str">
        <f t="shared" si="12"/>
        <v/>
      </c>
      <c r="Q34" s="108">
        <f>Table3[[#This Row],[Total MWO]]+Table3[[#This Row],[Mandatory Benefits]]</f>
        <v>0</v>
      </c>
      <c r="R34" s="21" t="str">
        <f t="shared" si="13"/>
        <v/>
      </c>
    </row>
    <row r="35" spans="1:18" x14ac:dyDescent="0.3">
      <c r="A35" s="19"/>
      <c r="B35" s="9"/>
      <c r="C35" s="9"/>
      <c r="D35" s="10"/>
      <c r="E35" s="10"/>
      <c r="F35" s="10"/>
      <c r="G35" s="11"/>
      <c r="H35" s="1">
        <f t="shared" si="8"/>
        <v>0</v>
      </c>
      <c r="I35" s="1">
        <f t="shared" si="9"/>
        <v>0</v>
      </c>
      <c r="J35" s="1">
        <f t="shared" si="2"/>
        <v>0</v>
      </c>
      <c r="K35" s="1">
        <f t="shared" si="10"/>
        <v>0</v>
      </c>
      <c r="L35" s="1">
        <f t="shared" si="11"/>
        <v>0</v>
      </c>
      <c r="M35" s="1">
        <f t="shared" si="7"/>
        <v>0</v>
      </c>
      <c r="N35" s="1">
        <f>Table3[[#This Row],[Total MWO Eligibility ]]+Table3[[#This Row],[Total MWO Eligibility]]+Table3[[#This Row],[Total MWO Eligibility2]]</f>
        <v>0</v>
      </c>
      <c r="O35" s="10"/>
      <c r="P35" s="5" t="str">
        <f t="shared" si="12"/>
        <v/>
      </c>
      <c r="Q35" s="108">
        <f>Table3[[#This Row],[Total MWO]]+Table3[[#This Row],[Mandatory Benefits]]</f>
        <v>0</v>
      </c>
      <c r="R35" s="21" t="str">
        <f t="shared" si="13"/>
        <v/>
      </c>
    </row>
    <row r="36" spans="1:18" x14ac:dyDescent="0.3">
      <c r="A36" s="19"/>
      <c r="B36" s="9"/>
      <c r="C36" s="9"/>
      <c r="D36" s="10"/>
      <c r="E36" s="10"/>
      <c r="F36" s="10"/>
      <c r="G36" s="11"/>
      <c r="H36" s="1">
        <f t="shared" si="8"/>
        <v>0</v>
      </c>
      <c r="I36" s="1">
        <f t="shared" si="9"/>
        <v>0</v>
      </c>
      <c r="J36" s="1">
        <f t="shared" si="2"/>
        <v>0</v>
      </c>
      <c r="K36" s="1">
        <f t="shared" si="10"/>
        <v>0</v>
      </c>
      <c r="L36" s="1">
        <f t="shared" si="11"/>
        <v>0</v>
      </c>
      <c r="M36" s="1">
        <f t="shared" si="7"/>
        <v>0</v>
      </c>
      <c r="N36" s="1">
        <f>Table3[[#This Row],[Total MWO Eligibility ]]+Table3[[#This Row],[Total MWO Eligibility]]+Table3[[#This Row],[Total MWO Eligibility2]]</f>
        <v>0</v>
      </c>
      <c r="O36" s="10"/>
      <c r="P36" s="5" t="str">
        <f t="shared" si="12"/>
        <v/>
      </c>
      <c r="Q36" s="108">
        <f>Table3[[#This Row],[Total MWO]]+Table3[[#This Row],[Mandatory Benefits]]</f>
        <v>0</v>
      </c>
      <c r="R36" s="21" t="str">
        <f t="shared" si="13"/>
        <v/>
      </c>
    </row>
    <row r="37" spans="1:18" x14ac:dyDescent="0.3">
      <c r="A37" s="19"/>
      <c r="B37" s="9"/>
      <c r="C37" s="9"/>
      <c r="D37" s="10"/>
      <c r="E37" s="10"/>
      <c r="F37" s="10"/>
      <c r="G37" s="11"/>
      <c r="H37" s="1">
        <f t="shared" si="8"/>
        <v>0</v>
      </c>
      <c r="I37" s="1">
        <f t="shared" si="9"/>
        <v>0</v>
      </c>
      <c r="J37" s="1">
        <f t="shared" si="2"/>
        <v>0</v>
      </c>
      <c r="K37" s="1">
        <f t="shared" si="10"/>
        <v>0</v>
      </c>
      <c r="L37" s="1">
        <f t="shared" si="11"/>
        <v>0</v>
      </c>
      <c r="M37" s="1">
        <f t="shared" si="7"/>
        <v>0</v>
      </c>
      <c r="N37" s="1">
        <f>Table3[[#This Row],[Total MWO Eligibility ]]+Table3[[#This Row],[Total MWO Eligibility]]+Table3[[#This Row],[Total MWO Eligibility2]]</f>
        <v>0</v>
      </c>
      <c r="O37" s="10"/>
      <c r="P37" s="5" t="str">
        <f t="shared" si="12"/>
        <v/>
      </c>
      <c r="Q37" s="108">
        <f>Table3[[#This Row],[Total MWO]]+Table3[[#This Row],[Mandatory Benefits]]</f>
        <v>0</v>
      </c>
      <c r="R37" s="21" t="str">
        <f t="shared" si="13"/>
        <v/>
      </c>
    </row>
    <row r="38" spans="1:18" x14ac:dyDescent="0.3">
      <c r="A38" s="19"/>
      <c r="B38" s="9"/>
      <c r="C38" s="9"/>
      <c r="D38" s="10"/>
      <c r="E38" s="10"/>
      <c r="F38" s="10"/>
      <c r="G38" s="11"/>
      <c r="H38" s="1">
        <f t="shared" si="8"/>
        <v>0</v>
      </c>
      <c r="I38" s="1">
        <f t="shared" si="9"/>
        <v>0</v>
      </c>
      <c r="J38" s="1">
        <f t="shared" si="2"/>
        <v>0</v>
      </c>
      <c r="K38" s="1">
        <f t="shared" si="10"/>
        <v>0</v>
      </c>
      <c r="L38" s="1">
        <f t="shared" si="11"/>
        <v>0</v>
      </c>
      <c r="M38" s="1">
        <f t="shared" si="7"/>
        <v>0</v>
      </c>
      <c r="N38" s="1">
        <f>Table3[[#This Row],[Total MWO Eligibility ]]+Table3[[#This Row],[Total MWO Eligibility]]+Table3[[#This Row],[Total MWO Eligibility2]]</f>
        <v>0</v>
      </c>
      <c r="O38" s="10"/>
      <c r="P38" s="5" t="str">
        <f t="shared" si="12"/>
        <v/>
      </c>
      <c r="Q38" s="108">
        <f>Table3[[#This Row],[Total MWO]]+Table3[[#This Row],[Mandatory Benefits]]</f>
        <v>0</v>
      </c>
      <c r="R38" s="21" t="str">
        <f t="shared" si="13"/>
        <v/>
      </c>
    </row>
    <row r="39" spans="1:18" x14ac:dyDescent="0.3">
      <c r="A39" s="19"/>
      <c r="B39" s="9"/>
      <c r="C39" s="9"/>
      <c r="D39" s="10"/>
      <c r="E39" s="10"/>
      <c r="F39" s="10"/>
      <c r="G39" s="11"/>
      <c r="H39" s="1">
        <f t="shared" si="8"/>
        <v>0</v>
      </c>
      <c r="I39" s="1">
        <f t="shared" si="9"/>
        <v>0</v>
      </c>
      <c r="J39" s="1">
        <f t="shared" si="2"/>
        <v>0</v>
      </c>
      <c r="K39" s="1">
        <f t="shared" si="10"/>
        <v>0</v>
      </c>
      <c r="L39" s="1">
        <f t="shared" si="11"/>
        <v>0</v>
      </c>
      <c r="M39" s="1">
        <f t="shared" si="7"/>
        <v>0</v>
      </c>
      <c r="N39" s="1">
        <f>Table3[[#This Row],[Total MWO Eligibility ]]+Table3[[#This Row],[Total MWO Eligibility]]+Table3[[#This Row],[Total MWO Eligibility2]]</f>
        <v>0</v>
      </c>
      <c r="O39" s="10"/>
      <c r="P39" s="5" t="str">
        <f t="shared" si="12"/>
        <v/>
      </c>
      <c r="Q39" s="108">
        <f>Table3[[#This Row],[Total MWO]]+Table3[[#This Row],[Mandatory Benefits]]</f>
        <v>0</v>
      </c>
      <c r="R39" s="21" t="str">
        <f t="shared" si="13"/>
        <v/>
      </c>
    </row>
    <row r="40" spans="1:18" x14ac:dyDescent="0.3">
      <c r="A40" s="19"/>
      <c r="B40" s="9"/>
      <c r="C40" s="9"/>
      <c r="D40" s="10"/>
      <c r="E40" s="10"/>
      <c r="F40" s="10"/>
      <c r="G40" s="11"/>
      <c r="H40" s="1">
        <f t="shared" si="8"/>
        <v>0</v>
      </c>
      <c r="I40" s="1">
        <f t="shared" si="9"/>
        <v>0</v>
      </c>
      <c r="J40" s="1">
        <f t="shared" si="2"/>
        <v>0</v>
      </c>
      <c r="K40" s="1">
        <f t="shared" si="10"/>
        <v>0</v>
      </c>
      <c r="L40" s="1">
        <f t="shared" si="11"/>
        <v>0</v>
      </c>
      <c r="M40" s="1">
        <f t="shared" si="7"/>
        <v>0</v>
      </c>
      <c r="N40" s="1">
        <f>Table3[[#This Row],[Total MWO Eligibility ]]+Table3[[#This Row],[Total MWO Eligibility]]+Table3[[#This Row],[Total MWO Eligibility2]]</f>
        <v>0</v>
      </c>
      <c r="O40" s="10"/>
      <c r="P40" s="5" t="str">
        <f t="shared" si="12"/>
        <v/>
      </c>
      <c r="Q40" s="108">
        <f>Table3[[#This Row],[Total MWO]]+Table3[[#This Row],[Mandatory Benefits]]</f>
        <v>0</v>
      </c>
      <c r="R40" s="21" t="str">
        <f t="shared" si="13"/>
        <v/>
      </c>
    </row>
    <row r="41" spans="1:18" x14ac:dyDescent="0.3">
      <c r="A41" s="19"/>
      <c r="B41" s="9"/>
      <c r="C41" s="9"/>
      <c r="D41" s="10"/>
      <c r="E41" s="10"/>
      <c r="F41" s="10"/>
      <c r="G41" s="11"/>
      <c r="H41" s="1">
        <f t="shared" si="8"/>
        <v>0</v>
      </c>
      <c r="I41" s="1">
        <f t="shared" si="9"/>
        <v>0</v>
      </c>
      <c r="J41" s="1">
        <f t="shared" si="2"/>
        <v>0</v>
      </c>
      <c r="K41" s="1">
        <f t="shared" si="10"/>
        <v>0</v>
      </c>
      <c r="L41" s="1">
        <f t="shared" si="11"/>
        <v>0</v>
      </c>
      <c r="M41" s="1">
        <f t="shared" si="7"/>
        <v>0</v>
      </c>
      <c r="N41" s="1">
        <f>Table3[[#This Row],[Total MWO Eligibility ]]+Table3[[#This Row],[Total MWO Eligibility]]+Table3[[#This Row],[Total MWO Eligibility2]]</f>
        <v>0</v>
      </c>
      <c r="O41" s="10"/>
      <c r="P41" s="5" t="str">
        <f t="shared" si="12"/>
        <v/>
      </c>
      <c r="Q41" s="108">
        <f>Table3[[#This Row],[Total MWO]]+Table3[[#This Row],[Mandatory Benefits]]</f>
        <v>0</v>
      </c>
      <c r="R41" s="21" t="str">
        <f t="shared" si="13"/>
        <v/>
      </c>
    </row>
    <row r="42" spans="1:18" x14ac:dyDescent="0.3">
      <c r="A42" s="19"/>
      <c r="B42" s="9"/>
      <c r="C42" s="9"/>
      <c r="D42" s="10"/>
      <c r="E42" s="10"/>
      <c r="F42" s="10"/>
      <c r="G42" s="11"/>
      <c r="H42" s="1">
        <f t="shared" si="8"/>
        <v>0</v>
      </c>
      <c r="I42" s="1">
        <f t="shared" si="9"/>
        <v>0</v>
      </c>
      <c r="J42" s="1">
        <f t="shared" si="2"/>
        <v>0</v>
      </c>
      <c r="K42" s="1">
        <f t="shared" si="10"/>
        <v>0</v>
      </c>
      <c r="L42" s="1">
        <f t="shared" si="11"/>
        <v>0</v>
      </c>
      <c r="M42" s="1">
        <f t="shared" si="7"/>
        <v>0</v>
      </c>
      <c r="N42" s="1">
        <f>Table3[[#This Row],[Total MWO Eligibility ]]+Table3[[#This Row],[Total MWO Eligibility]]+Table3[[#This Row],[Total MWO Eligibility2]]</f>
        <v>0</v>
      </c>
      <c r="O42" s="10"/>
      <c r="P42" s="5" t="str">
        <f t="shared" si="12"/>
        <v/>
      </c>
      <c r="Q42" s="108">
        <f>Table3[[#This Row],[Total MWO]]+Table3[[#This Row],[Mandatory Benefits]]</f>
        <v>0</v>
      </c>
      <c r="R42" s="21" t="str">
        <f t="shared" si="13"/>
        <v/>
      </c>
    </row>
    <row r="43" spans="1:18" x14ac:dyDescent="0.3">
      <c r="A43" s="19"/>
      <c r="B43" s="9"/>
      <c r="C43" s="9"/>
      <c r="D43" s="10"/>
      <c r="E43" s="10"/>
      <c r="F43" s="10"/>
      <c r="G43" s="11"/>
      <c r="H43" s="1">
        <f t="shared" si="8"/>
        <v>0</v>
      </c>
      <c r="I43" s="1">
        <f t="shared" si="9"/>
        <v>0</v>
      </c>
      <c r="J43" s="1">
        <f t="shared" si="2"/>
        <v>0</v>
      </c>
      <c r="K43" s="1">
        <f t="shared" si="10"/>
        <v>0</v>
      </c>
      <c r="L43" s="1">
        <f t="shared" si="11"/>
        <v>0</v>
      </c>
      <c r="M43" s="1">
        <f t="shared" si="7"/>
        <v>0</v>
      </c>
      <c r="N43" s="1">
        <f>Table3[[#This Row],[Total MWO Eligibility ]]+Table3[[#This Row],[Total MWO Eligibility]]+Table3[[#This Row],[Total MWO Eligibility2]]</f>
        <v>0</v>
      </c>
      <c r="O43" s="10"/>
      <c r="P43" s="5" t="str">
        <f t="shared" si="12"/>
        <v/>
      </c>
      <c r="Q43" s="108">
        <f>Table3[[#This Row],[Total MWO]]+Table3[[#This Row],[Mandatory Benefits]]</f>
        <v>0</v>
      </c>
      <c r="R43" s="21" t="str">
        <f t="shared" si="13"/>
        <v/>
      </c>
    </row>
    <row r="44" spans="1:18" x14ac:dyDescent="0.3">
      <c r="A44" s="19"/>
      <c r="B44" s="9"/>
      <c r="C44" s="9"/>
      <c r="D44" s="10"/>
      <c r="E44" s="10"/>
      <c r="F44" s="10"/>
      <c r="G44" s="11"/>
      <c r="H44" s="1">
        <f t="shared" si="8"/>
        <v>0</v>
      </c>
      <c r="I44" s="1">
        <f t="shared" si="9"/>
        <v>0</v>
      </c>
      <c r="J44" s="1">
        <f t="shared" si="2"/>
        <v>0</v>
      </c>
      <c r="K44" s="1">
        <f t="shared" si="10"/>
        <v>0</v>
      </c>
      <c r="L44" s="1">
        <f t="shared" si="11"/>
        <v>0</v>
      </c>
      <c r="M44" s="1">
        <f t="shared" si="7"/>
        <v>0</v>
      </c>
      <c r="N44" s="1">
        <f>Table3[[#This Row],[Total MWO Eligibility ]]+Table3[[#This Row],[Total MWO Eligibility]]+Table3[[#This Row],[Total MWO Eligibility2]]</f>
        <v>0</v>
      </c>
      <c r="O44" s="10"/>
      <c r="P44" s="5" t="str">
        <f t="shared" si="12"/>
        <v/>
      </c>
      <c r="Q44" s="108">
        <f>Table3[[#This Row],[Total MWO]]+Table3[[#This Row],[Mandatory Benefits]]</f>
        <v>0</v>
      </c>
      <c r="R44" s="21" t="str">
        <f t="shared" si="13"/>
        <v/>
      </c>
    </row>
    <row r="45" spans="1:18" x14ac:dyDescent="0.3">
      <c r="A45" s="19"/>
      <c r="B45" s="9"/>
      <c r="C45" s="9"/>
      <c r="D45" s="10"/>
      <c r="E45" s="10"/>
      <c r="F45" s="10"/>
      <c r="G45" s="11"/>
      <c r="H45" s="1">
        <f t="shared" si="8"/>
        <v>0</v>
      </c>
      <c r="I45" s="1">
        <f t="shared" si="9"/>
        <v>0</v>
      </c>
      <c r="J45" s="1">
        <f t="shared" si="2"/>
        <v>0</v>
      </c>
      <c r="K45" s="1">
        <f t="shared" si="10"/>
        <v>0</v>
      </c>
      <c r="L45" s="1">
        <f t="shared" si="11"/>
        <v>0</v>
      </c>
      <c r="M45" s="1">
        <f t="shared" si="7"/>
        <v>0</v>
      </c>
      <c r="N45" s="1">
        <f>Table3[[#This Row],[Total MWO Eligibility ]]+Table3[[#This Row],[Total MWO Eligibility]]+Table3[[#This Row],[Total MWO Eligibility2]]</f>
        <v>0</v>
      </c>
      <c r="O45" s="10"/>
      <c r="P45" s="5" t="str">
        <f t="shared" si="12"/>
        <v/>
      </c>
      <c r="Q45" s="108">
        <f>Table3[[#This Row],[Total MWO]]+Table3[[#This Row],[Mandatory Benefits]]</f>
        <v>0</v>
      </c>
      <c r="R45" s="21" t="str">
        <f t="shared" si="13"/>
        <v/>
      </c>
    </row>
    <row r="46" spans="1:18" x14ac:dyDescent="0.3">
      <c r="A46" s="19"/>
      <c r="B46" s="9"/>
      <c r="C46" s="9"/>
      <c r="D46" s="10"/>
      <c r="E46" s="10"/>
      <c r="F46" s="10"/>
      <c r="G46" s="11"/>
      <c r="H46" s="1">
        <f t="shared" si="8"/>
        <v>0</v>
      </c>
      <c r="I46" s="1">
        <f t="shared" si="9"/>
        <v>0</v>
      </c>
      <c r="J46" s="1">
        <f t="shared" si="2"/>
        <v>0</v>
      </c>
      <c r="K46" s="1">
        <f t="shared" si="10"/>
        <v>0</v>
      </c>
      <c r="L46" s="1">
        <f t="shared" si="11"/>
        <v>0</v>
      </c>
      <c r="M46" s="1">
        <f t="shared" si="7"/>
        <v>0</v>
      </c>
      <c r="N46" s="1">
        <f>Table3[[#This Row],[Total MWO Eligibility ]]+Table3[[#This Row],[Total MWO Eligibility]]+Table3[[#This Row],[Total MWO Eligibility2]]</f>
        <v>0</v>
      </c>
      <c r="O46" s="10"/>
      <c r="P46" s="5" t="str">
        <f t="shared" si="12"/>
        <v/>
      </c>
      <c r="Q46" s="108">
        <f>Table3[[#This Row],[Total MWO]]+Table3[[#This Row],[Mandatory Benefits]]</f>
        <v>0</v>
      </c>
      <c r="R46" s="21" t="str">
        <f t="shared" si="13"/>
        <v/>
      </c>
    </row>
    <row r="47" spans="1:18" x14ac:dyDescent="0.3">
      <c r="A47" s="19"/>
      <c r="B47" s="9"/>
      <c r="C47" s="9"/>
      <c r="D47" s="10"/>
      <c r="E47" s="10"/>
      <c r="F47" s="10"/>
      <c r="G47" s="11"/>
      <c r="H47" s="1">
        <f t="shared" si="8"/>
        <v>0</v>
      </c>
      <c r="I47" s="1">
        <f t="shared" si="9"/>
        <v>0</v>
      </c>
      <c r="J47" s="1">
        <f t="shared" si="2"/>
        <v>0</v>
      </c>
      <c r="K47" s="1">
        <f t="shared" si="10"/>
        <v>0</v>
      </c>
      <c r="L47" s="1">
        <f t="shared" si="11"/>
        <v>0</v>
      </c>
      <c r="M47" s="1">
        <f t="shared" si="7"/>
        <v>0</v>
      </c>
      <c r="N47" s="1">
        <f>Table3[[#This Row],[Total MWO Eligibility ]]+Table3[[#This Row],[Total MWO Eligibility]]+Table3[[#This Row],[Total MWO Eligibility2]]</f>
        <v>0</v>
      </c>
      <c r="O47" s="10"/>
      <c r="P47" s="5" t="str">
        <f t="shared" si="12"/>
        <v/>
      </c>
      <c r="Q47" s="108">
        <f>Table3[[#This Row],[Total MWO]]+Table3[[#This Row],[Mandatory Benefits]]</f>
        <v>0</v>
      </c>
      <c r="R47" s="21" t="str">
        <f t="shared" si="13"/>
        <v/>
      </c>
    </row>
    <row r="48" spans="1:18" x14ac:dyDescent="0.3">
      <c r="A48" s="19"/>
      <c r="B48" s="9"/>
      <c r="C48" s="9"/>
      <c r="D48" s="10"/>
      <c r="E48" s="10"/>
      <c r="F48" s="10"/>
      <c r="G48" s="11"/>
      <c r="H48" s="1">
        <f t="shared" si="8"/>
        <v>0</v>
      </c>
      <c r="I48" s="1">
        <f t="shared" si="9"/>
        <v>0</v>
      </c>
      <c r="J48" s="1">
        <f t="shared" si="2"/>
        <v>0</v>
      </c>
      <c r="K48" s="1">
        <f t="shared" si="10"/>
        <v>0</v>
      </c>
      <c r="L48" s="1">
        <f t="shared" si="11"/>
        <v>0</v>
      </c>
      <c r="M48" s="1">
        <f t="shared" si="7"/>
        <v>0</v>
      </c>
      <c r="N48" s="1">
        <f>Table3[[#This Row],[Total MWO Eligibility ]]+Table3[[#This Row],[Total MWO Eligibility]]+Table3[[#This Row],[Total MWO Eligibility2]]</f>
        <v>0</v>
      </c>
      <c r="O48" s="10"/>
      <c r="P48" s="5" t="str">
        <f t="shared" si="12"/>
        <v/>
      </c>
      <c r="Q48" s="108">
        <f>Table3[[#This Row],[Total MWO]]+Table3[[#This Row],[Mandatory Benefits]]</f>
        <v>0</v>
      </c>
      <c r="R48" s="21" t="str">
        <f t="shared" si="13"/>
        <v/>
      </c>
    </row>
    <row r="49" spans="1:18" x14ac:dyDescent="0.3">
      <c r="A49" s="19"/>
      <c r="B49" s="9"/>
      <c r="C49" s="9"/>
      <c r="D49" s="10"/>
      <c r="E49" s="10"/>
      <c r="F49" s="10"/>
      <c r="G49" s="11"/>
      <c r="H49" s="1">
        <f t="shared" si="8"/>
        <v>0</v>
      </c>
      <c r="I49" s="1">
        <f t="shared" si="9"/>
        <v>0</v>
      </c>
      <c r="J49" s="1">
        <f t="shared" si="2"/>
        <v>0</v>
      </c>
      <c r="K49" s="1">
        <f t="shared" si="10"/>
        <v>0</v>
      </c>
      <c r="L49" s="1">
        <f t="shared" si="11"/>
        <v>0</v>
      </c>
      <c r="M49" s="1">
        <f t="shared" si="7"/>
        <v>0</v>
      </c>
      <c r="N49" s="1">
        <f>Table3[[#This Row],[Total MWO Eligibility ]]+Table3[[#This Row],[Total MWO Eligibility]]+Table3[[#This Row],[Total MWO Eligibility2]]</f>
        <v>0</v>
      </c>
      <c r="O49" s="10"/>
      <c r="P49" s="5" t="str">
        <f t="shared" si="12"/>
        <v/>
      </c>
      <c r="Q49" s="108">
        <f>Table3[[#This Row],[Total MWO]]+Table3[[#This Row],[Mandatory Benefits]]</f>
        <v>0</v>
      </c>
      <c r="R49" s="21" t="str">
        <f t="shared" si="13"/>
        <v/>
      </c>
    </row>
    <row r="50" spans="1:18" x14ac:dyDescent="0.3">
      <c r="A50" s="19"/>
      <c r="B50" s="9"/>
      <c r="C50" s="9"/>
      <c r="D50" s="10"/>
      <c r="E50" s="10"/>
      <c r="F50" s="10"/>
      <c r="G50" s="11"/>
      <c r="H50" s="1">
        <f t="shared" si="8"/>
        <v>0</v>
      </c>
      <c r="I50" s="1">
        <f t="shared" si="9"/>
        <v>0</v>
      </c>
      <c r="J50" s="1">
        <f t="shared" si="2"/>
        <v>0</v>
      </c>
      <c r="K50" s="1">
        <f t="shared" si="10"/>
        <v>0</v>
      </c>
      <c r="L50" s="1">
        <f t="shared" si="11"/>
        <v>0</v>
      </c>
      <c r="M50" s="1">
        <f t="shared" si="7"/>
        <v>0</v>
      </c>
      <c r="N50" s="1">
        <f>Table3[[#This Row],[Total MWO Eligibility ]]+Table3[[#This Row],[Total MWO Eligibility]]+Table3[[#This Row],[Total MWO Eligibility2]]</f>
        <v>0</v>
      </c>
      <c r="O50" s="10"/>
      <c r="P50" s="5" t="str">
        <f t="shared" si="12"/>
        <v/>
      </c>
      <c r="Q50" s="108">
        <f>Table3[[#This Row],[Total MWO]]+Table3[[#This Row],[Mandatory Benefits]]</f>
        <v>0</v>
      </c>
      <c r="R50" s="21" t="str">
        <f t="shared" si="13"/>
        <v/>
      </c>
    </row>
    <row r="51" spans="1:18" hidden="1" outlineLevel="1" x14ac:dyDescent="0.3">
      <c r="A51" s="19"/>
      <c r="B51" s="9"/>
      <c r="C51" s="9"/>
      <c r="D51" s="10"/>
      <c r="E51" s="10"/>
      <c r="F51" s="10"/>
      <c r="G51" s="11"/>
      <c r="H51" s="1">
        <f t="shared" si="8"/>
        <v>0</v>
      </c>
      <c r="I51" s="1">
        <f t="shared" si="9"/>
        <v>0</v>
      </c>
      <c r="J51" s="1">
        <f t="shared" si="2"/>
        <v>0</v>
      </c>
      <c r="K51" s="1">
        <f t="shared" si="10"/>
        <v>0</v>
      </c>
      <c r="L51" s="1">
        <f t="shared" si="11"/>
        <v>0</v>
      </c>
      <c r="M51" s="1">
        <f t="shared" si="7"/>
        <v>0</v>
      </c>
      <c r="N51" s="1">
        <f>Table3[[#This Row],[Total MWO Eligibility ]]+Table3[[#This Row],[Total MWO Eligibility]]+Table3[[#This Row],[Total MWO Eligibility2]]</f>
        <v>0</v>
      </c>
      <c r="O51" s="10"/>
      <c r="P51" s="5" t="str">
        <f t="shared" si="12"/>
        <v/>
      </c>
      <c r="Q51" s="108">
        <f>Table3[[#This Row],[Total MWO]]+Table3[[#This Row],[Mandatory Benefits]]</f>
        <v>0</v>
      </c>
      <c r="R51" s="21" t="str">
        <f t="shared" si="13"/>
        <v/>
      </c>
    </row>
    <row r="52" spans="1:18" hidden="1" outlineLevel="1" x14ac:dyDescent="0.3">
      <c r="A52" s="19"/>
      <c r="B52" s="9"/>
      <c r="C52" s="9"/>
      <c r="D52" s="10"/>
      <c r="E52" s="10"/>
      <c r="F52" s="10"/>
      <c r="G52" s="11"/>
      <c r="H52" s="1">
        <f t="shared" si="8"/>
        <v>0</v>
      </c>
      <c r="I52" s="1">
        <f t="shared" si="9"/>
        <v>0</v>
      </c>
      <c r="J52" s="1">
        <f t="shared" si="2"/>
        <v>0</v>
      </c>
      <c r="K52" s="1">
        <f t="shared" si="10"/>
        <v>0</v>
      </c>
      <c r="L52" s="1">
        <f t="shared" si="11"/>
        <v>0</v>
      </c>
      <c r="M52" s="1">
        <f t="shared" si="7"/>
        <v>0</v>
      </c>
      <c r="N52" s="1">
        <f>Table3[[#This Row],[Total MWO Eligibility ]]+Table3[[#This Row],[Total MWO Eligibility]]+Table3[[#This Row],[Total MWO Eligibility2]]</f>
        <v>0</v>
      </c>
      <c r="O52" s="10"/>
      <c r="P52" s="5" t="str">
        <f t="shared" si="12"/>
        <v/>
      </c>
      <c r="Q52" s="108">
        <f>Table3[[#This Row],[Total MWO]]+Table3[[#This Row],[Mandatory Benefits]]</f>
        <v>0</v>
      </c>
      <c r="R52" s="21" t="str">
        <f t="shared" si="13"/>
        <v/>
      </c>
    </row>
    <row r="53" spans="1:18" hidden="1" outlineLevel="1" x14ac:dyDescent="0.3">
      <c r="A53" s="19"/>
      <c r="B53" s="9"/>
      <c r="C53" s="9"/>
      <c r="D53" s="10"/>
      <c r="E53" s="10"/>
      <c r="F53" s="10"/>
      <c r="G53" s="11"/>
      <c r="H53" s="1">
        <f t="shared" si="8"/>
        <v>0</v>
      </c>
      <c r="I53" s="1">
        <f t="shared" si="9"/>
        <v>0</v>
      </c>
      <c r="J53" s="1">
        <f t="shared" si="2"/>
        <v>0</v>
      </c>
      <c r="K53" s="1">
        <f t="shared" si="10"/>
        <v>0</v>
      </c>
      <c r="L53" s="1">
        <f t="shared" si="11"/>
        <v>0</v>
      </c>
      <c r="M53" s="1">
        <f t="shared" si="7"/>
        <v>0</v>
      </c>
      <c r="N53" s="1">
        <f>Table3[[#This Row],[Total MWO Eligibility ]]+Table3[[#This Row],[Total MWO Eligibility]]+Table3[[#This Row],[Total MWO Eligibility2]]</f>
        <v>0</v>
      </c>
      <c r="O53" s="10"/>
      <c r="P53" s="5" t="str">
        <f t="shared" si="12"/>
        <v/>
      </c>
      <c r="Q53" s="108">
        <f>Table3[[#This Row],[Total MWO]]+Table3[[#This Row],[Mandatory Benefits]]</f>
        <v>0</v>
      </c>
      <c r="R53" s="21" t="str">
        <f t="shared" si="13"/>
        <v/>
      </c>
    </row>
    <row r="54" spans="1:18" hidden="1" outlineLevel="1" x14ac:dyDescent="0.3">
      <c r="A54" s="19"/>
      <c r="B54" s="9"/>
      <c r="C54" s="9"/>
      <c r="D54" s="10"/>
      <c r="E54" s="10"/>
      <c r="F54" s="10"/>
      <c r="G54" s="11"/>
      <c r="H54" s="1">
        <f t="shared" ref="H54:H81" si="14">IF(D54="",0,IF(D54&lt;15,15-D54,0))</f>
        <v>0</v>
      </c>
      <c r="I54" s="1">
        <f t="shared" ref="I54:I81" si="15">IF(E54="",0,IF(E54&lt;15.5,15.5-E54,0))</f>
        <v>0</v>
      </c>
      <c r="J54" s="1">
        <f t="shared" si="2"/>
        <v>0</v>
      </c>
      <c r="K54" s="1">
        <f t="shared" ref="K54:K81" si="16">H54*G54</f>
        <v>0</v>
      </c>
      <c r="L54" s="1">
        <f t="shared" ref="L54:L81" si="17">I54*G54</f>
        <v>0</v>
      </c>
      <c r="M54" s="1">
        <f t="shared" si="7"/>
        <v>0</v>
      </c>
      <c r="N54" s="1">
        <f>Table3[[#This Row],[Total MWO Eligibility ]]+Table3[[#This Row],[Total MWO Eligibility]]+Table3[[#This Row],[Total MWO Eligibility2]]</f>
        <v>0</v>
      </c>
      <c r="O54" s="10"/>
      <c r="P54" s="5" t="str">
        <f t="shared" ref="P54:P81" si="18">IFERROR((O54/(K54+L54)),"")</f>
        <v/>
      </c>
      <c r="Q54" s="108">
        <f>Table3[[#This Row],[Total MWO]]+Table3[[#This Row],[Mandatory Benefits]]</f>
        <v>0</v>
      </c>
      <c r="R54" s="21" t="str">
        <f t="shared" ref="R54:R81" si="19">IF(O54="","",IF(P54&gt;17.5%,"Benefits should not be more than 17.5% ",""))</f>
        <v/>
      </c>
    </row>
    <row r="55" spans="1:18" hidden="1" outlineLevel="1" x14ac:dyDescent="0.3">
      <c r="A55" s="19"/>
      <c r="B55" s="9"/>
      <c r="C55" s="9"/>
      <c r="D55" s="10"/>
      <c r="E55" s="10"/>
      <c r="F55" s="10"/>
      <c r="G55" s="11"/>
      <c r="H55" s="1">
        <f t="shared" si="14"/>
        <v>0</v>
      </c>
      <c r="I55" s="1">
        <f t="shared" si="15"/>
        <v>0</v>
      </c>
      <c r="J55" s="1">
        <f t="shared" si="2"/>
        <v>0</v>
      </c>
      <c r="K55" s="1">
        <f t="shared" si="16"/>
        <v>0</v>
      </c>
      <c r="L55" s="1">
        <f t="shared" si="17"/>
        <v>0</v>
      </c>
      <c r="M55" s="1">
        <f t="shared" si="7"/>
        <v>0</v>
      </c>
      <c r="N55" s="1">
        <f>Table3[[#This Row],[Total MWO Eligibility ]]+Table3[[#This Row],[Total MWO Eligibility]]+Table3[[#This Row],[Total MWO Eligibility2]]</f>
        <v>0</v>
      </c>
      <c r="O55" s="10"/>
      <c r="P55" s="5" t="str">
        <f t="shared" si="18"/>
        <v/>
      </c>
      <c r="Q55" s="108">
        <f>Table3[[#This Row],[Total MWO]]+Table3[[#This Row],[Mandatory Benefits]]</f>
        <v>0</v>
      </c>
      <c r="R55" s="21" t="str">
        <f t="shared" si="19"/>
        <v/>
      </c>
    </row>
    <row r="56" spans="1:18" hidden="1" outlineLevel="1" x14ac:dyDescent="0.3">
      <c r="A56" s="19"/>
      <c r="B56" s="9"/>
      <c r="C56" s="9"/>
      <c r="D56" s="10"/>
      <c r="E56" s="10"/>
      <c r="F56" s="10"/>
      <c r="G56" s="11"/>
      <c r="H56" s="1">
        <f t="shared" si="14"/>
        <v>0</v>
      </c>
      <c r="I56" s="1">
        <f t="shared" si="15"/>
        <v>0</v>
      </c>
      <c r="J56" s="1">
        <f t="shared" si="2"/>
        <v>0</v>
      </c>
      <c r="K56" s="1">
        <f t="shared" si="16"/>
        <v>0</v>
      </c>
      <c r="L56" s="1">
        <f t="shared" si="17"/>
        <v>0</v>
      </c>
      <c r="M56" s="1">
        <f t="shared" si="7"/>
        <v>0</v>
      </c>
      <c r="N56" s="1">
        <f>Table3[[#This Row],[Total MWO Eligibility ]]+Table3[[#This Row],[Total MWO Eligibility]]+Table3[[#This Row],[Total MWO Eligibility2]]</f>
        <v>0</v>
      </c>
      <c r="O56" s="10"/>
      <c r="P56" s="5" t="str">
        <f t="shared" si="18"/>
        <v/>
      </c>
      <c r="Q56" s="108">
        <f>Table3[[#This Row],[Total MWO]]+Table3[[#This Row],[Mandatory Benefits]]</f>
        <v>0</v>
      </c>
      <c r="R56" s="21" t="str">
        <f t="shared" si="19"/>
        <v/>
      </c>
    </row>
    <row r="57" spans="1:18" hidden="1" outlineLevel="1" x14ac:dyDescent="0.3">
      <c r="A57" s="19"/>
      <c r="B57" s="9"/>
      <c r="C57" s="9"/>
      <c r="D57" s="10"/>
      <c r="E57" s="10"/>
      <c r="F57" s="10"/>
      <c r="G57" s="11"/>
      <c r="H57" s="1">
        <f t="shared" si="14"/>
        <v>0</v>
      </c>
      <c r="I57" s="1">
        <f t="shared" si="15"/>
        <v>0</v>
      </c>
      <c r="J57" s="1">
        <f t="shared" si="2"/>
        <v>0</v>
      </c>
      <c r="K57" s="1">
        <f t="shared" si="16"/>
        <v>0</v>
      </c>
      <c r="L57" s="1">
        <f t="shared" si="17"/>
        <v>0</v>
      </c>
      <c r="M57" s="1">
        <f t="shared" si="7"/>
        <v>0</v>
      </c>
      <c r="N57" s="1">
        <f>Table3[[#This Row],[Total MWO Eligibility ]]+Table3[[#This Row],[Total MWO Eligibility]]+Table3[[#This Row],[Total MWO Eligibility2]]</f>
        <v>0</v>
      </c>
      <c r="O57" s="10"/>
      <c r="P57" s="5" t="str">
        <f t="shared" si="18"/>
        <v/>
      </c>
      <c r="Q57" s="108">
        <f>Table3[[#This Row],[Total MWO]]+Table3[[#This Row],[Mandatory Benefits]]</f>
        <v>0</v>
      </c>
      <c r="R57" s="21" t="str">
        <f t="shared" si="19"/>
        <v/>
      </c>
    </row>
    <row r="58" spans="1:18" hidden="1" outlineLevel="1" x14ac:dyDescent="0.3">
      <c r="A58" s="19"/>
      <c r="B58" s="9"/>
      <c r="C58" s="9"/>
      <c r="D58" s="10"/>
      <c r="E58" s="10"/>
      <c r="F58" s="10"/>
      <c r="G58" s="11"/>
      <c r="H58" s="1">
        <f t="shared" si="14"/>
        <v>0</v>
      </c>
      <c r="I58" s="1">
        <f t="shared" si="15"/>
        <v>0</v>
      </c>
      <c r="J58" s="1">
        <f t="shared" si="2"/>
        <v>0</v>
      </c>
      <c r="K58" s="1">
        <f t="shared" si="16"/>
        <v>0</v>
      </c>
      <c r="L58" s="1">
        <f t="shared" si="17"/>
        <v>0</v>
      </c>
      <c r="M58" s="1">
        <f t="shared" si="7"/>
        <v>0</v>
      </c>
      <c r="N58" s="1">
        <f>Table3[[#This Row],[Total MWO Eligibility ]]+Table3[[#This Row],[Total MWO Eligibility]]+Table3[[#This Row],[Total MWO Eligibility2]]</f>
        <v>0</v>
      </c>
      <c r="O58" s="10"/>
      <c r="P58" s="5" t="str">
        <f t="shared" si="18"/>
        <v/>
      </c>
      <c r="Q58" s="108">
        <f>Table3[[#This Row],[Total MWO]]+Table3[[#This Row],[Mandatory Benefits]]</f>
        <v>0</v>
      </c>
      <c r="R58" s="21" t="str">
        <f t="shared" si="19"/>
        <v/>
      </c>
    </row>
    <row r="59" spans="1:18" hidden="1" outlineLevel="1" x14ac:dyDescent="0.3">
      <c r="A59" s="19"/>
      <c r="B59" s="9"/>
      <c r="C59" s="9"/>
      <c r="D59" s="10"/>
      <c r="E59" s="10"/>
      <c r="F59" s="10"/>
      <c r="G59" s="11"/>
      <c r="H59" s="1">
        <f t="shared" si="14"/>
        <v>0</v>
      </c>
      <c r="I59" s="1">
        <f t="shared" si="15"/>
        <v>0</v>
      </c>
      <c r="J59" s="1">
        <f t="shared" si="2"/>
        <v>0</v>
      </c>
      <c r="K59" s="1">
        <f t="shared" si="16"/>
        <v>0</v>
      </c>
      <c r="L59" s="1">
        <f t="shared" si="17"/>
        <v>0</v>
      </c>
      <c r="M59" s="1">
        <f t="shared" si="7"/>
        <v>0</v>
      </c>
      <c r="N59" s="1">
        <f>Table3[[#This Row],[Total MWO Eligibility ]]+Table3[[#This Row],[Total MWO Eligibility]]+Table3[[#This Row],[Total MWO Eligibility2]]</f>
        <v>0</v>
      </c>
      <c r="O59" s="10"/>
      <c r="P59" s="5" t="str">
        <f t="shared" si="18"/>
        <v/>
      </c>
      <c r="Q59" s="108">
        <f>Table3[[#This Row],[Total MWO]]+Table3[[#This Row],[Mandatory Benefits]]</f>
        <v>0</v>
      </c>
      <c r="R59" s="21" t="str">
        <f t="shared" si="19"/>
        <v/>
      </c>
    </row>
    <row r="60" spans="1:18" hidden="1" outlineLevel="1" x14ac:dyDescent="0.3">
      <c r="A60" s="19"/>
      <c r="B60" s="9"/>
      <c r="C60" s="9"/>
      <c r="D60" s="10"/>
      <c r="E60" s="10"/>
      <c r="F60" s="10"/>
      <c r="G60" s="11"/>
      <c r="H60" s="1">
        <f t="shared" si="14"/>
        <v>0</v>
      </c>
      <c r="I60" s="1">
        <f t="shared" si="15"/>
        <v>0</v>
      </c>
      <c r="J60" s="1">
        <f t="shared" si="2"/>
        <v>0</v>
      </c>
      <c r="K60" s="1">
        <f t="shared" si="16"/>
        <v>0</v>
      </c>
      <c r="L60" s="1">
        <f t="shared" si="17"/>
        <v>0</v>
      </c>
      <c r="M60" s="1">
        <f t="shared" si="7"/>
        <v>0</v>
      </c>
      <c r="N60" s="1">
        <f>Table3[[#This Row],[Total MWO Eligibility ]]+Table3[[#This Row],[Total MWO Eligibility]]+Table3[[#This Row],[Total MWO Eligibility2]]</f>
        <v>0</v>
      </c>
      <c r="O60" s="10"/>
      <c r="P60" s="5" t="str">
        <f t="shared" si="18"/>
        <v/>
      </c>
      <c r="Q60" s="108">
        <f>Table3[[#This Row],[Total MWO]]+Table3[[#This Row],[Mandatory Benefits]]</f>
        <v>0</v>
      </c>
      <c r="R60" s="21" t="str">
        <f t="shared" si="19"/>
        <v/>
      </c>
    </row>
    <row r="61" spans="1:18" hidden="1" outlineLevel="1" x14ac:dyDescent="0.3">
      <c r="A61" s="19"/>
      <c r="B61" s="9"/>
      <c r="C61" s="9"/>
      <c r="D61" s="10"/>
      <c r="E61" s="10"/>
      <c r="F61" s="10"/>
      <c r="G61" s="11"/>
      <c r="H61" s="1">
        <f t="shared" si="14"/>
        <v>0</v>
      </c>
      <c r="I61" s="1">
        <f t="shared" si="15"/>
        <v>0</v>
      </c>
      <c r="J61" s="1">
        <f t="shared" si="2"/>
        <v>0</v>
      </c>
      <c r="K61" s="1">
        <f t="shared" si="16"/>
        <v>0</v>
      </c>
      <c r="L61" s="1">
        <f t="shared" si="17"/>
        <v>0</v>
      </c>
      <c r="M61" s="1">
        <f t="shared" si="7"/>
        <v>0</v>
      </c>
      <c r="N61" s="1">
        <f>Table3[[#This Row],[Total MWO Eligibility ]]+Table3[[#This Row],[Total MWO Eligibility]]+Table3[[#This Row],[Total MWO Eligibility2]]</f>
        <v>0</v>
      </c>
      <c r="O61" s="10"/>
      <c r="P61" s="5" t="str">
        <f t="shared" si="18"/>
        <v/>
      </c>
      <c r="Q61" s="108">
        <f>Table3[[#This Row],[Total MWO]]+Table3[[#This Row],[Mandatory Benefits]]</f>
        <v>0</v>
      </c>
      <c r="R61" s="21" t="str">
        <f t="shared" si="19"/>
        <v/>
      </c>
    </row>
    <row r="62" spans="1:18" hidden="1" outlineLevel="1" x14ac:dyDescent="0.3">
      <c r="A62" s="19"/>
      <c r="B62" s="9"/>
      <c r="C62" s="9"/>
      <c r="D62" s="10"/>
      <c r="E62" s="10"/>
      <c r="F62" s="10"/>
      <c r="G62" s="11"/>
      <c r="H62" s="1">
        <f t="shared" ref="H62:H77" si="20">IF(D62="",0,IF(D62&lt;15,15-D62,0))</f>
        <v>0</v>
      </c>
      <c r="I62" s="1">
        <f t="shared" ref="I62:I77" si="21">IF(E62="",0,IF(E62&lt;15.5,15.5-E62,0))</f>
        <v>0</v>
      </c>
      <c r="J62" s="1">
        <f t="shared" si="2"/>
        <v>0</v>
      </c>
      <c r="K62" s="1">
        <f t="shared" ref="K62:K77" si="22">H62*G62</f>
        <v>0</v>
      </c>
      <c r="L62" s="1">
        <f t="shared" ref="L62:L77" si="23">I62*G62</f>
        <v>0</v>
      </c>
      <c r="M62" s="1">
        <f t="shared" si="7"/>
        <v>0</v>
      </c>
      <c r="N62" s="1">
        <f>Table3[[#This Row],[Total MWO Eligibility ]]+Table3[[#This Row],[Total MWO Eligibility]]+Table3[[#This Row],[Total MWO Eligibility2]]</f>
        <v>0</v>
      </c>
      <c r="O62" s="10"/>
      <c r="P62" s="5" t="str">
        <f t="shared" ref="P62:P77" si="24">IFERROR((O62/(K62+L62)),"")</f>
        <v/>
      </c>
      <c r="Q62" s="108">
        <f>Table3[[#This Row],[Total MWO]]+Table3[[#This Row],[Mandatory Benefits]]</f>
        <v>0</v>
      </c>
      <c r="R62" s="21" t="str">
        <f t="shared" ref="R62:R77" si="25">IF(O62="","",IF(P62&gt;17.5%,"Benefits should not be more than 17.5% ",""))</f>
        <v/>
      </c>
    </row>
    <row r="63" spans="1:18" hidden="1" outlineLevel="1" x14ac:dyDescent="0.3">
      <c r="A63" s="19"/>
      <c r="B63" s="9"/>
      <c r="C63" s="9"/>
      <c r="D63" s="10"/>
      <c r="E63" s="10"/>
      <c r="F63" s="10"/>
      <c r="G63" s="11"/>
      <c r="H63" s="1">
        <f t="shared" si="20"/>
        <v>0</v>
      </c>
      <c r="I63" s="1">
        <f t="shared" si="21"/>
        <v>0</v>
      </c>
      <c r="J63" s="1">
        <f t="shared" si="2"/>
        <v>0</v>
      </c>
      <c r="K63" s="1">
        <f t="shared" si="22"/>
        <v>0</v>
      </c>
      <c r="L63" s="1">
        <f t="shared" si="23"/>
        <v>0</v>
      </c>
      <c r="M63" s="1">
        <f t="shared" si="7"/>
        <v>0</v>
      </c>
      <c r="N63" s="1">
        <f>Table3[[#This Row],[Total MWO Eligibility ]]+Table3[[#This Row],[Total MWO Eligibility]]+Table3[[#This Row],[Total MWO Eligibility2]]</f>
        <v>0</v>
      </c>
      <c r="O63" s="10"/>
      <c r="P63" s="5" t="str">
        <f t="shared" si="24"/>
        <v/>
      </c>
      <c r="Q63" s="108">
        <f>Table3[[#This Row],[Total MWO]]+Table3[[#This Row],[Mandatory Benefits]]</f>
        <v>0</v>
      </c>
      <c r="R63" s="21" t="str">
        <f t="shared" si="25"/>
        <v/>
      </c>
    </row>
    <row r="64" spans="1:18" hidden="1" outlineLevel="1" x14ac:dyDescent="0.3">
      <c r="A64" s="19"/>
      <c r="B64" s="9"/>
      <c r="C64" s="9"/>
      <c r="D64" s="10"/>
      <c r="E64" s="10"/>
      <c r="F64" s="10"/>
      <c r="G64" s="11"/>
      <c r="H64" s="1">
        <f t="shared" si="20"/>
        <v>0</v>
      </c>
      <c r="I64" s="1">
        <f t="shared" si="21"/>
        <v>0</v>
      </c>
      <c r="J64" s="1">
        <f t="shared" si="2"/>
        <v>0</v>
      </c>
      <c r="K64" s="1">
        <f t="shared" si="22"/>
        <v>0</v>
      </c>
      <c r="L64" s="1">
        <f t="shared" si="23"/>
        <v>0</v>
      </c>
      <c r="M64" s="1">
        <f t="shared" si="7"/>
        <v>0</v>
      </c>
      <c r="N64" s="1">
        <f>Table3[[#This Row],[Total MWO Eligibility ]]+Table3[[#This Row],[Total MWO Eligibility]]+Table3[[#This Row],[Total MWO Eligibility2]]</f>
        <v>0</v>
      </c>
      <c r="O64" s="10"/>
      <c r="P64" s="5" t="str">
        <f t="shared" si="24"/>
        <v/>
      </c>
      <c r="Q64" s="108">
        <f>Table3[[#This Row],[Total MWO]]+Table3[[#This Row],[Mandatory Benefits]]</f>
        <v>0</v>
      </c>
      <c r="R64" s="21" t="str">
        <f t="shared" si="25"/>
        <v/>
      </c>
    </row>
    <row r="65" spans="1:18" hidden="1" outlineLevel="1" x14ac:dyDescent="0.3">
      <c r="A65" s="19"/>
      <c r="B65" s="9"/>
      <c r="C65" s="9"/>
      <c r="D65" s="10"/>
      <c r="E65" s="10"/>
      <c r="F65" s="10"/>
      <c r="G65" s="11"/>
      <c r="H65" s="1">
        <f t="shared" si="20"/>
        <v>0</v>
      </c>
      <c r="I65" s="1">
        <f t="shared" si="21"/>
        <v>0</v>
      </c>
      <c r="J65" s="1">
        <f t="shared" si="2"/>
        <v>0</v>
      </c>
      <c r="K65" s="1">
        <f t="shared" si="22"/>
        <v>0</v>
      </c>
      <c r="L65" s="1">
        <f t="shared" si="23"/>
        <v>0</v>
      </c>
      <c r="M65" s="1">
        <f t="shared" si="7"/>
        <v>0</v>
      </c>
      <c r="N65" s="1">
        <f>Table3[[#This Row],[Total MWO Eligibility ]]+Table3[[#This Row],[Total MWO Eligibility]]+Table3[[#This Row],[Total MWO Eligibility2]]</f>
        <v>0</v>
      </c>
      <c r="O65" s="10"/>
      <c r="P65" s="5" t="str">
        <f t="shared" si="24"/>
        <v/>
      </c>
      <c r="Q65" s="108">
        <f>Table3[[#This Row],[Total MWO]]+Table3[[#This Row],[Mandatory Benefits]]</f>
        <v>0</v>
      </c>
      <c r="R65" s="21" t="str">
        <f t="shared" si="25"/>
        <v/>
      </c>
    </row>
    <row r="66" spans="1:18" hidden="1" outlineLevel="1" x14ac:dyDescent="0.3">
      <c r="A66" s="19"/>
      <c r="B66" s="9"/>
      <c r="C66" s="9"/>
      <c r="D66" s="10"/>
      <c r="E66" s="10"/>
      <c r="F66" s="10"/>
      <c r="G66" s="11"/>
      <c r="H66" s="1">
        <f t="shared" si="20"/>
        <v>0</v>
      </c>
      <c r="I66" s="1">
        <f t="shared" si="21"/>
        <v>0</v>
      </c>
      <c r="J66" s="1">
        <f t="shared" si="2"/>
        <v>0</v>
      </c>
      <c r="K66" s="1">
        <f t="shared" si="22"/>
        <v>0</v>
      </c>
      <c r="L66" s="1">
        <f t="shared" si="23"/>
        <v>0</v>
      </c>
      <c r="M66" s="1">
        <f t="shared" si="7"/>
        <v>0</v>
      </c>
      <c r="N66" s="1">
        <f>Table3[[#This Row],[Total MWO Eligibility ]]+Table3[[#This Row],[Total MWO Eligibility]]+Table3[[#This Row],[Total MWO Eligibility2]]</f>
        <v>0</v>
      </c>
      <c r="O66" s="10"/>
      <c r="P66" s="5" t="str">
        <f t="shared" si="24"/>
        <v/>
      </c>
      <c r="Q66" s="108">
        <f>Table3[[#This Row],[Total MWO]]+Table3[[#This Row],[Mandatory Benefits]]</f>
        <v>0</v>
      </c>
      <c r="R66" s="21" t="str">
        <f t="shared" si="25"/>
        <v/>
      </c>
    </row>
    <row r="67" spans="1:18" hidden="1" outlineLevel="1" x14ac:dyDescent="0.3">
      <c r="A67" s="19"/>
      <c r="B67" s="9"/>
      <c r="C67" s="9"/>
      <c r="D67" s="10"/>
      <c r="E67" s="10"/>
      <c r="F67" s="10"/>
      <c r="G67" s="11"/>
      <c r="H67" s="1">
        <f t="shared" si="20"/>
        <v>0</v>
      </c>
      <c r="I67" s="1">
        <f t="shared" si="21"/>
        <v>0</v>
      </c>
      <c r="J67" s="1">
        <f t="shared" si="2"/>
        <v>0</v>
      </c>
      <c r="K67" s="1">
        <f t="shared" si="22"/>
        <v>0</v>
      </c>
      <c r="L67" s="1">
        <f t="shared" si="23"/>
        <v>0</v>
      </c>
      <c r="M67" s="1">
        <f t="shared" si="7"/>
        <v>0</v>
      </c>
      <c r="N67" s="1">
        <f>Table3[[#This Row],[Total MWO Eligibility ]]+Table3[[#This Row],[Total MWO Eligibility]]+Table3[[#This Row],[Total MWO Eligibility2]]</f>
        <v>0</v>
      </c>
      <c r="O67" s="10"/>
      <c r="P67" s="5" t="str">
        <f t="shared" si="24"/>
        <v/>
      </c>
      <c r="Q67" s="108">
        <f>Table3[[#This Row],[Total MWO]]+Table3[[#This Row],[Mandatory Benefits]]</f>
        <v>0</v>
      </c>
      <c r="R67" s="21" t="str">
        <f t="shared" si="25"/>
        <v/>
      </c>
    </row>
    <row r="68" spans="1:18" hidden="1" outlineLevel="1" x14ac:dyDescent="0.3">
      <c r="A68" s="19"/>
      <c r="B68" s="9"/>
      <c r="C68" s="9"/>
      <c r="D68" s="10"/>
      <c r="E68" s="10"/>
      <c r="F68" s="10"/>
      <c r="G68" s="11"/>
      <c r="H68" s="1">
        <f t="shared" si="20"/>
        <v>0</v>
      </c>
      <c r="I68" s="1">
        <f t="shared" si="21"/>
        <v>0</v>
      </c>
      <c r="J68" s="1">
        <f t="shared" si="2"/>
        <v>0</v>
      </c>
      <c r="K68" s="1">
        <f t="shared" si="22"/>
        <v>0</v>
      </c>
      <c r="L68" s="1">
        <f t="shared" si="23"/>
        <v>0</v>
      </c>
      <c r="M68" s="1">
        <f t="shared" si="7"/>
        <v>0</v>
      </c>
      <c r="N68" s="1">
        <f>Table3[[#This Row],[Total MWO Eligibility ]]+Table3[[#This Row],[Total MWO Eligibility]]+Table3[[#This Row],[Total MWO Eligibility2]]</f>
        <v>0</v>
      </c>
      <c r="O68" s="10"/>
      <c r="P68" s="5" t="str">
        <f t="shared" si="24"/>
        <v/>
      </c>
      <c r="Q68" s="108">
        <f>Table3[[#This Row],[Total MWO]]+Table3[[#This Row],[Mandatory Benefits]]</f>
        <v>0</v>
      </c>
      <c r="R68" s="21" t="str">
        <f t="shared" si="25"/>
        <v/>
      </c>
    </row>
    <row r="69" spans="1:18" hidden="1" outlineLevel="1" x14ac:dyDescent="0.3">
      <c r="A69" s="19"/>
      <c r="B69" s="9"/>
      <c r="C69" s="9"/>
      <c r="D69" s="10"/>
      <c r="E69" s="10"/>
      <c r="F69" s="10"/>
      <c r="G69" s="11"/>
      <c r="H69" s="1">
        <f t="shared" si="20"/>
        <v>0</v>
      </c>
      <c r="I69" s="1">
        <f t="shared" si="21"/>
        <v>0</v>
      </c>
      <c r="J69" s="1">
        <f t="shared" si="2"/>
        <v>0</v>
      </c>
      <c r="K69" s="1">
        <f t="shared" si="22"/>
        <v>0</v>
      </c>
      <c r="L69" s="1">
        <f t="shared" si="23"/>
        <v>0</v>
      </c>
      <c r="M69" s="1">
        <f t="shared" si="7"/>
        <v>0</v>
      </c>
      <c r="N69" s="1">
        <f>Table3[[#This Row],[Total MWO Eligibility ]]+Table3[[#This Row],[Total MWO Eligibility]]+Table3[[#This Row],[Total MWO Eligibility2]]</f>
        <v>0</v>
      </c>
      <c r="O69" s="10"/>
      <c r="P69" s="5" t="str">
        <f t="shared" si="24"/>
        <v/>
      </c>
      <c r="Q69" s="108">
        <f>Table3[[#This Row],[Total MWO]]+Table3[[#This Row],[Mandatory Benefits]]</f>
        <v>0</v>
      </c>
      <c r="R69" s="21" t="str">
        <f t="shared" si="25"/>
        <v/>
      </c>
    </row>
    <row r="70" spans="1:18" hidden="1" outlineLevel="1" x14ac:dyDescent="0.3">
      <c r="A70" s="19"/>
      <c r="B70" s="9"/>
      <c r="C70" s="9"/>
      <c r="D70" s="10"/>
      <c r="E70" s="10"/>
      <c r="F70" s="10"/>
      <c r="G70" s="11"/>
      <c r="H70" s="1">
        <f t="shared" si="20"/>
        <v>0</v>
      </c>
      <c r="I70" s="1">
        <f t="shared" si="21"/>
        <v>0</v>
      </c>
      <c r="J70" s="1">
        <f t="shared" si="2"/>
        <v>0</v>
      </c>
      <c r="K70" s="1">
        <f t="shared" si="22"/>
        <v>0</v>
      </c>
      <c r="L70" s="1">
        <f t="shared" si="23"/>
        <v>0</v>
      </c>
      <c r="M70" s="1">
        <f t="shared" si="7"/>
        <v>0</v>
      </c>
      <c r="N70" s="1">
        <f>Table3[[#This Row],[Total MWO Eligibility ]]+Table3[[#This Row],[Total MWO Eligibility]]+Table3[[#This Row],[Total MWO Eligibility2]]</f>
        <v>0</v>
      </c>
      <c r="O70" s="10"/>
      <c r="P70" s="5" t="str">
        <f t="shared" si="24"/>
        <v/>
      </c>
      <c r="Q70" s="108">
        <f>Table3[[#This Row],[Total MWO]]+Table3[[#This Row],[Mandatory Benefits]]</f>
        <v>0</v>
      </c>
      <c r="R70" s="21" t="str">
        <f t="shared" si="25"/>
        <v/>
      </c>
    </row>
    <row r="71" spans="1:18" hidden="1" outlineLevel="1" x14ac:dyDescent="0.3">
      <c r="A71" s="19"/>
      <c r="B71" s="9"/>
      <c r="C71" s="9"/>
      <c r="D71" s="10"/>
      <c r="E71" s="10"/>
      <c r="F71" s="10"/>
      <c r="G71" s="11"/>
      <c r="H71" s="1">
        <f t="shared" si="20"/>
        <v>0</v>
      </c>
      <c r="I71" s="1">
        <f t="shared" si="21"/>
        <v>0</v>
      </c>
      <c r="J71" s="1">
        <f t="shared" si="2"/>
        <v>0</v>
      </c>
      <c r="K71" s="1">
        <f t="shared" si="22"/>
        <v>0</v>
      </c>
      <c r="L71" s="1">
        <f t="shared" si="23"/>
        <v>0</v>
      </c>
      <c r="M71" s="1">
        <f t="shared" si="7"/>
        <v>0</v>
      </c>
      <c r="N71" s="1">
        <f>Table3[[#This Row],[Total MWO Eligibility ]]+Table3[[#This Row],[Total MWO Eligibility]]+Table3[[#This Row],[Total MWO Eligibility2]]</f>
        <v>0</v>
      </c>
      <c r="O71" s="10"/>
      <c r="P71" s="5" t="str">
        <f t="shared" si="24"/>
        <v/>
      </c>
      <c r="Q71" s="108">
        <f>Table3[[#This Row],[Total MWO]]+Table3[[#This Row],[Mandatory Benefits]]</f>
        <v>0</v>
      </c>
      <c r="R71" s="21" t="str">
        <f t="shared" si="25"/>
        <v/>
      </c>
    </row>
    <row r="72" spans="1:18" hidden="1" outlineLevel="1" x14ac:dyDescent="0.3">
      <c r="A72" s="19"/>
      <c r="B72" s="9"/>
      <c r="C72" s="9"/>
      <c r="D72" s="10"/>
      <c r="E72" s="10"/>
      <c r="F72" s="10"/>
      <c r="G72" s="11"/>
      <c r="H72" s="1">
        <f t="shared" si="20"/>
        <v>0</v>
      </c>
      <c r="I72" s="1">
        <f t="shared" si="21"/>
        <v>0</v>
      </c>
      <c r="J72" s="1">
        <f t="shared" si="2"/>
        <v>0</v>
      </c>
      <c r="K72" s="1">
        <f t="shared" si="22"/>
        <v>0</v>
      </c>
      <c r="L72" s="1">
        <f t="shared" si="23"/>
        <v>0</v>
      </c>
      <c r="M72" s="1">
        <f t="shared" si="7"/>
        <v>0</v>
      </c>
      <c r="N72" s="1">
        <f>Table3[[#This Row],[Total MWO Eligibility ]]+Table3[[#This Row],[Total MWO Eligibility]]+Table3[[#This Row],[Total MWO Eligibility2]]</f>
        <v>0</v>
      </c>
      <c r="O72" s="10"/>
      <c r="P72" s="5" t="str">
        <f t="shared" si="24"/>
        <v/>
      </c>
      <c r="Q72" s="108">
        <f>Table3[[#This Row],[Total MWO]]+Table3[[#This Row],[Mandatory Benefits]]</f>
        <v>0</v>
      </c>
      <c r="R72" s="21" t="str">
        <f t="shared" si="25"/>
        <v/>
      </c>
    </row>
    <row r="73" spans="1:18" hidden="1" outlineLevel="1" x14ac:dyDescent="0.3">
      <c r="A73" s="19"/>
      <c r="B73" s="9"/>
      <c r="C73" s="9"/>
      <c r="D73" s="10"/>
      <c r="E73" s="10"/>
      <c r="F73" s="10"/>
      <c r="G73" s="11"/>
      <c r="H73" s="1">
        <f t="shared" si="20"/>
        <v>0</v>
      </c>
      <c r="I73" s="1">
        <f t="shared" si="21"/>
        <v>0</v>
      </c>
      <c r="J73" s="1">
        <f t="shared" si="2"/>
        <v>0</v>
      </c>
      <c r="K73" s="1">
        <f t="shared" si="22"/>
        <v>0</v>
      </c>
      <c r="L73" s="1">
        <f t="shared" si="23"/>
        <v>0</v>
      </c>
      <c r="M73" s="1">
        <f t="shared" si="7"/>
        <v>0</v>
      </c>
      <c r="N73" s="1">
        <f>Table3[[#This Row],[Total MWO Eligibility ]]+Table3[[#This Row],[Total MWO Eligibility]]+Table3[[#This Row],[Total MWO Eligibility2]]</f>
        <v>0</v>
      </c>
      <c r="O73" s="10"/>
      <c r="P73" s="5" t="str">
        <f t="shared" si="24"/>
        <v/>
      </c>
      <c r="Q73" s="108">
        <f>Table3[[#This Row],[Total MWO]]+Table3[[#This Row],[Mandatory Benefits]]</f>
        <v>0</v>
      </c>
      <c r="R73" s="21" t="str">
        <f t="shared" si="25"/>
        <v/>
      </c>
    </row>
    <row r="74" spans="1:18" hidden="1" outlineLevel="1" x14ac:dyDescent="0.3">
      <c r="A74" s="19"/>
      <c r="B74" s="9"/>
      <c r="C74" s="9"/>
      <c r="D74" s="10"/>
      <c r="E74" s="10"/>
      <c r="F74" s="10"/>
      <c r="G74" s="11"/>
      <c r="H74" s="1">
        <f t="shared" si="20"/>
        <v>0</v>
      </c>
      <c r="I74" s="1">
        <f t="shared" si="21"/>
        <v>0</v>
      </c>
      <c r="J74" s="1">
        <f t="shared" si="2"/>
        <v>0</v>
      </c>
      <c r="K74" s="1">
        <f t="shared" si="22"/>
        <v>0</v>
      </c>
      <c r="L74" s="1">
        <f t="shared" si="23"/>
        <v>0</v>
      </c>
      <c r="M74" s="1">
        <f t="shared" si="7"/>
        <v>0</v>
      </c>
      <c r="N74" s="1">
        <f>Table3[[#This Row],[Total MWO Eligibility ]]+Table3[[#This Row],[Total MWO Eligibility]]+Table3[[#This Row],[Total MWO Eligibility2]]</f>
        <v>0</v>
      </c>
      <c r="O74" s="10"/>
      <c r="P74" s="5" t="str">
        <f t="shared" si="24"/>
        <v/>
      </c>
      <c r="Q74" s="108">
        <f>Table3[[#This Row],[Total MWO]]+Table3[[#This Row],[Mandatory Benefits]]</f>
        <v>0</v>
      </c>
      <c r="R74" s="21" t="str">
        <f t="shared" si="25"/>
        <v/>
      </c>
    </row>
    <row r="75" spans="1:18" hidden="1" outlineLevel="1" x14ac:dyDescent="0.3">
      <c r="A75" s="19"/>
      <c r="B75" s="9"/>
      <c r="C75" s="9"/>
      <c r="D75" s="10"/>
      <c r="E75" s="10"/>
      <c r="F75" s="10"/>
      <c r="G75" s="11"/>
      <c r="H75" s="1">
        <f t="shared" si="20"/>
        <v>0</v>
      </c>
      <c r="I75" s="1">
        <f t="shared" si="21"/>
        <v>0</v>
      </c>
      <c r="J75" s="1">
        <f t="shared" si="2"/>
        <v>0</v>
      </c>
      <c r="K75" s="1">
        <f t="shared" si="22"/>
        <v>0</v>
      </c>
      <c r="L75" s="1">
        <f t="shared" si="23"/>
        <v>0</v>
      </c>
      <c r="M75" s="1">
        <f t="shared" si="7"/>
        <v>0</v>
      </c>
      <c r="N75" s="1">
        <f>Table3[[#This Row],[Total MWO Eligibility ]]+Table3[[#This Row],[Total MWO Eligibility]]+Table3[[#This Row],[Total MWO Eligibility2]]</f>
        <v>0</v>
      </c>
      <c r="O75" s="10"/>
      <c r="P75" s="5" t="str">
        <f t="shared" si="24"/>
        <v/>
      </c>
      <c r="Q75" s="108">
        <f>Table3[[#This Row],[Total MWO]]+Table3[[#This Row],[Mandatory Benefits]]</f>
        <v>0</v>
      </c>
      <c r="R75" s="21" t="str">
        <f t="shared" si="25"/>
        <v/>
      </c>
    </row>
    <row r="76" spans="1:18" hidden="1" outlineLevel="1" x14ac:dyDescent="0.3">
      <c r="A76" s="19"/>
      <c r="B76" s="9"/>
      <c r="C76" s="9"/>
      <c r="D76" s="10"/>
      <c r="E76" s="10"/>
      <c r="F76" s="10"/>
      <c r="G76" s="11"/>
      <c r="H76" s="1">
        <f t="shared" si="20"/>
        <v>0</v>
      </c>
      <c r="I76" s="1">
        <f t="shared" si="21"/>
        <v>0</v>
      </c>
      <c r="J76" s="1">
        <f t="shared" si="2"/>
        <v>0</v>
      </c>
      <c r="K76" s="1">
        <f t="shared" si="22"/>
        <v>0</v>
      </c>
      <c r="L76" s="1">
        <f t="shared" si="23"/>
        <v>0</v>
      </c>
      <c r="M76" s="1">
        <f t="shared" si="7"/>
        <v>0</v>
      </c>
      <c r="N76" s="1">
        <f>Table3[[#This Row],[Total MWO Eligibility ]]+Table3[[#This Row],[Total MWO Eligibility]]+Table3[[#This Row],[Total MWO Eligibility2]]</f>
        <v>0</v>
      </c>
      <c r="O76" s="10"/>
      <c r="P76" s="5" t="str">
        <f t="shared" si="24"/>
        <v/>
      </c>
      <c r="Q76" s="108">
        <f>Table3[[#This Row],[Total MWO]]+Table3[[#This Row],[Mandatory Benefits]]</f>
        <v>0</v>
      </c>
      <c r="R76" s="21" t="str">
        <f t="shared" si="25"/>
        <v/>
      </c>
    </row>
    <row r="77" spans="1:18" hidden="1" outlineLevel="1" x14ac:dyDescent="0.3">
      <c r="A77" s="19"/>
      <c r="B77" s="9"/>
      <c r="C77" s="9"/>
      <c r="D77" s="10"/>
      <c r="E77" s="10"/>
      <c r="F77" s="10"/>
      <c r="G77" s="11"/>
      <c r="H77" s="1">
        <f t="shared" si="20"/>
        <v>0</v>
      </c>
      <c r="I77" s="1">
        <f t="shared" si="21"/>
        <v>0</v>
      </c>
      <c r="J77" s="1">
        <f t="shared" si="2"/>
        <v>0</v>
      </c>
      <c r="K77" s="1">
        <f t="shared" si="22"/>
        <v>0</v>
      </c>
      <c r="L77" s="1">
        <f t="shared" si="23"/>
        <v>0</v>
      </c>
      <c r="M77" s="1">
        <f t="shared" si="7"/>
        <v>0</v>
      </c>
      <c r="N77" s="1">
        <f>Table3[[#This Row],[Total MWO Eligibility ]]+Table3[[#This Row],[Total MWO Eligibility]]+Table3[[#This Row],[Total MWO Eligibility2]]</f>
        <v>0</v>
      </c>
      <c r="O77" s="10"/>
      <c r="P77" s="5" t="str">
        <f t="shared" si="24"/>
        <v/>
      </c>
      <c r="Q77" s="108">
        <f>Table3[[#This Row],[Total MWO]]+Table3[[#This Row],[Mandatory Benefits]]</f>
        <v>0</v>
      </c>
      <c r="R77" s="21" t="str">
        <f t="shared" si="25"/>
        <v/>
      </c>
    </row>
    <row r="78" spans="1:18" hidden="1" outlineLevel="1" x14ac:dyDescent="0.3">
      <c r="A78" s="19"/>
      <c r="B78" s="9"/>
      <c r="C78" s="9"/>
      <c r="D78" s="10"/>
      <c r="E78" s="10"/>
      <c r="F78" s="10"/>
      <c r="G78" s="11"/>
      <c r="H78" s="1">
        <f t="shared" si="14"/>
        <v>0</v>
      </c>
      <c r="I78" s="1">
        <f t="shared" si="15"/>
        <v>0</v>
      </c>
      <c r="J78" s="1">
        <f t="shared" si="2"/>
        <v>0</v>
      </c>
      <c r="K78" s="1">
        <f t="shared" si="16"/>
        <v>0</v>
      </c>
      <c r="L78" s="1">
        <f t="shared" si="17"/>
        <v>0</v>
      </c>
      <c r="M78" s="1">
        <f t="shared" si="7"/>
        <v>0</v>
      </c>
      <c r="N78" s="1">
        <f>Table3[[#This Row],[Total MWO Eligibility ]]+Table3[[#This Row],[Total MWO Eligibility]]+Table3[[#This Row],[Total MWO Eligibility2]]</f>
        <v>0</v>
      </c>
      <c r="O78" s="10"/>
      <c r="P78" s="5" t="str">
        <f t="shared" si="18"/>
        <v/>
      </c>
      <c r="Q78" s="108">
        <f>Table3[[#This Row],[Total MWO]]+Table3[[#This Row],[Mandatory Benefits]]</f>
        <v>0</v>
      </c>
      <c r="R78" s="21" t="str">
        <f t="shared" si="19"/>
        <v/>
      </c>
    </row>
    <row r="79" spans="1:18" hidden="1" outlineLevel="1" x14ac:dyDescent="0.3">
      <c r="A79" s="19"/>
      <c r="B79" s="9"/>
      <c r="C79" s="9"/>
      <c r="D79" s="10"/>
      <c r="E79" s="10"/>
      <c r="F79" s="10"/>
      <c r="G79" s="11"/>
      <c r="H79" s="1">
        <f t="shared" si="14"/>
        <v>0</v>
      </c>
      <c r="I79" s="1">
        <f t="shared" si="15"/>
        <v>0</v>
      </c>
      <c r="J79" s="1">
        <f t="shared" si="2"/>
        <v>0</v>
      </c>
      <c r="K79" s="1">
        <f t="shared" si="16"/>
        <v>0</v>
      </c>
      <c r="L79" s="1">
        <f t="shared" si="17"/>
        <v>0</v>
      </c>
      <c r="M79" s="1">
        <f t="shared" si="7"/>
        <v>0</v>
      </c>
      <c r="N79" s="1">
        <f>Table3[[#This Row],[Total MWO Eligibility ]]+Table3[[#This Row],[Total MWO Eligibility]]+Table3[[#This Row],[Total MWO Eligibility2]]</f>
        <v>0</v>
      </c>
      <c r="O79" s="10"/>
      <c r="P79" s="5" t="str">
        <f t="shared" si="18"/>
        <v/>
      </c>
      <c r="Q79" s="108">
        <f>Table3[[#This Row],[Total MWO]]+Table3[[#This Row],[Mandatory Benefits]]</f>
        <v>0</v>
      </c>
      <c r="R79" s="21" t="str">
        <f t="shared" si="19"/>
        <v/>
      </c>
    </row>
    <row r="80" spans="1:18" hidden="1" outlineLevel="1" x14ac:dyDescent="0.3">
      <c r="A80" s="19"/>
      <c r="B80" s="9"/>
      <c r="C80" s="9"/>
      <c r="D80" s="10"/>
      <c r="E80" s="10"/>
      <c r="F80" s="10"/>
      <c r="G80" s="11"/>
      <c r="H80" s="1">
        <f t="shared" si="14"/>
        <v>0</v>
      </c>
      <c r="I80" s="1">
        <f t="shared" si="15"/>
        <v>0</v>
      </c>
      <c r="J80" s="1">
        <f t="shared" si="2"/>
        <v>0</v>
      </c>
      <c r="K80" s="1">
        <f t="shared" si="16"/>
        <v>0</v>
      </c>
      <c r="L80" s="1">
        <f t="shared" si="17"/>
        <v>0</v>
      </c>
      <c r="M80" s="1">
        <f t="shared" si="7"/>
        <v>0</v>
      </c>
      <c r="N80" s="1">
        <f>Table3[[#This Row],[Total MWO Eligibility ]]+Table3[[#This Row],[Total MWO Eligibility]]+Table3[[#This Row],[Total MWO Eligibility2]]</f>
        <v>0</v>
      </c>
      <c r="O80" s="10"/>
      <c r="P80" s="5" t="str">
        <f t="shared" si="18"/>
        <v/>
      </c>
      <c r="Q80" s="108">
        <f>Table3[[#This Row],[Total MWO]]+Table3[[#This Row],[Mandatory Benefits]]</f>
        <v>0</v>
      </c>
      <c r="R80" s="21" t="str">
        <f t="shared" si="19"/>
        <v/>
      </c>
    </row>
    <row r="81" spans="1:18" ht="15" hidden="1" outlineLevel="1" thickBot="1" x14ac:dyDescent="0.35">
      <c r="A81" s="19"/>
      <c r="B81" s="9"/>
      <c r="C81" s="9"/>
      <c r="D81" s="10"/>
      <c r="E81" s="10"/>
      <c r="F81" s="10"/>
      <c r="G81" s="11"/>
      <c r="H81" s="1">
        <f t="shared" si="14"/>
        <v>0</v>
      </c>
      <c r="I81" s="1">
        <f t="shared" si="15"/>
        <v>0</v>
      </c>
      <c r="J81" s="1">
        <f t="shared" si="2"/>
        <v>0</v>
      </c>
      <c r="K81" s="1">
        <f t="shared" si="16"/>
        <v>0</v>
      </c>
      <c r="L81" s="1">
        <f t="shared" si="17"/>
        <v>0</v>
      </c>
      <c r="M81" s="1">
        <f t="shared" si="7"/>
        <v>0</v>
      </c>
      <c r="N81" s="1">
        <f>Table3[[#This Row],[Total MWO Eligibility ]]+Table3[[#This Row],[Total MWO Eligibility]]+Table3[[#This Row],[Total MWO Eligibility2]]</f>
        <v>0</v>
      </c>
      <c r="O81" s="10"/>
      <c r="P81" s="5" t="str">
        <f t="shared" si="18"/>
        <v/>
      </c>
      <c r="Q81" s="108">
        <f>Table3[[#This Row],[Total MWO]]+Table3[[#This Row],[Mandatory Benefits]]</f>
        <v>0</v>
      </c>
      <c r="R81" s="21" t="str">
        <f t="shared" si="19"/>
        <v/>
      </c>
    </row>
    <row r="82" spans="1:18" ht="15" hidden="1" outlineLevel="1" thickBot="1" x14ac:dyDescent="0.35">
      <c r="A82" s="106"/>
      <c r="B82" s="9"/>
      <c r="C82" s="9"/>
      <c r="D82" s="10"/>
      <c r="E82" s="10"/>
      <c r="F82" s="50"/>
      <c r="G82" s="11"/>
      <c r="H82" s="1">
        <f t="shared" si="0"/>
        <v>0</v>
      </c>
      <c r="I82" s="1">
        <f t="shared" si="1"/>
        <v>0</v>
      </c>
      <c r="J82" s="1">
        <f t="shared" si="2"/>
        <v>0</v>
      </c>
      <c r="K82" s="1">
        <f t="shared" si="3"/>
        <v>0</v>
      </c>
      <c r="L82" s="1">
        <f t="shared" si="4"/>
        <v>0</v>
      </c>
      <c r="M82" s="1">
        <f t="shared" si="7"/>
        <v>0</v>
      </c>
      <c r="N82" s="1">
        <f>Table3[[#This Row],[Total MWO Eligibility ]]+Table3[[#This Row],[Total MWO Eligibility]]+Table3[[#This Row],[Total MWO Eligibility2]]</f>
        <v>0</v>
      </c>
      <c r="O82" s="10"/>
      <c r="P82" s="104" t="str">
        <f t="shared" si="5"/>
        <v/>
      </c>
      <c r="Q82" s="108">
        <f>Table3[[#This Row],[Total MWO]]+Table3[[#This Row],[Mandatory Benefits]]</f>
        <v>0</v>
      </c>
      <c r="R82" s="105" t="str">
        <f t="shared" si="6"/>
        <v/>
      </c>
    </row>
    <row r="83" spans="1:18" hidden="1" outlineLevel="1" x14ac:dyDescent="0.3">
      <c r="A83" s="106"/>
      <c r="B83" s="9"/>
      <c r="C83" s="9"/>
      <c r="D83" s="10"/>
      <c r="E83" s="10"/>
      <c r="F83" s="50"/>
      <c r="G83" s="11"/>
      <c r="H83" s="1">
        <f t="shared" si="0"/>
        <v>0</v>
      </c>
      <c r="I83" s="1">
        <f t="shared" si="1"/>
        <v>0</v>
      </c>
      <c r="J83" s="1">
        <f t="shared" si="2"/>
        <v>0</v>
      </c>
      <c r="K83" s="1">
        <f t="shared" si="3"/>
        <v>0</v>
      </c>
      <c r="L83" s="1">
        <f t="shared" si="4"/>
        <v>0</v>
      </c>
      <c r="M83" s="1">
        <f t="shared" si="7"/>
        <v>0</v>
      </c>
      <c r="N83" s="1">
        <f>Table3[[#This Row],[Total MWO Eligibility ]]+Table3[[#This Row],[Total MWO Eligibility]]+Table3[[#This Row],[Total MWO Eligibility2]]</f>
        <v>0</v>
      </c>
      <c r="O83" s="10"/>
      <c r="P83" s="104" t="str">
        <f t="shared" si="5"/>
        <v/>
      </c>
      <c r="Q83" s="108">
        <f>Table3[[#This Row],[Total MWO]]+Table3[[#This Row],[Mandatory Benefits]]</f>
        <v>0</v>
      </c>
      <c r="R83" s="105" t="str">
        <f t="shared" si="6"/>
        <v/>
      </c>
    </row>
    <row r="84" spans="1:18" hidden="1" outlineLevel="1" x14ac:dyDescent="0.3">
      <c r="A84" s="19"/>
      <c r="B84" s="9"/>
      <c r="C84" s="9"/>
      <c r="D84" s="10"/>
      <c r="E84" s="10"/>
      <c r="F84" s="10"/>
      <c r="G84" s="11"/>
      <c r="H84" s="1">
        <f t="shared" ref="H84:H93" si="26">IF(D84="",0,IF(D84&lt;15,15-D84,0))</f>
        <v>0</v>
      </c>
      <c r="I84" s="1">
        <f t="shared" ref="I84:I93" si="27">IF(E84="",0,IF(E84&lt;15.5,15.5-E84,0))</f>
        <v>0</v>
      </c>
      <c r="J84" s="1">
        <f t="shared" si="2"/>
        <v>0</v>
      </c>
      <c r="K84" s="1">
        <f t="shared" ref="K84:K93" si="28">H84*G84</f>
        <v>0</v>
      </c>
      <c r="L84" s="1">
        <f t="shared" ref="L84:L93" si="29">I84*G84</f>
        <v>0</v>
      </c>
      <c r="M84" s="1">
        <f t="shared" si="7"/>
        <v>0</v>
      </c>
      <c r="N84" s="1">
        <f>Table3[[#This Row],[Total MWO Eligibility ]]+Table3[[#This Row],[Total MWO Eligibility]]+Table3[[#This Row],[Total MWO Eligibility2]]</f>
        <v>0</v>
      </c>
      <c r="O84" s="10"/>
      <c r="P84" s="5" t="str">
        <f t="shared" ref="P84:P93" si="30">IFERROR((O84/(K84+L84)),"")</f>
        <v/>
      </c>
      <c r="Q84" s="108">
        <f>Table3[[#This Row],[Total MWO]]+Table3[[#This Row],[Mandatory Benefits]]</f>
        <v>0</v>
      </c>
      <c r="R84" s="21" t="str">
        <f t="shared" ref="R84:R93" si="31">IF(O84="","",IF(P84&gt;17.5%,"Benefits should not be more than 17.5% ",""))</f>
        <v/>
      </c>
    </row>
    <row r="85" spans="1:18" hidden="1" outlineLevel="1" x14ac:dyDescent="0.3">
      <c r="A85" s="19"/>
      <c r="B85" s="9"/>
      <c r="C85" s="9"/>
      <c r="D85" s="10"/>
      <c r="E85" s="10"/>
      <c r="F85" s="10"/>
      <c r="G85" s="11"/>
      <c r="H85" s="1">
        <f t="shared" si="26"/>
        <v>0</v>
      </c>
      <c r="I85" s="1">
        <f t="shared" si="27"/>
        <v>0</v>
      </c>
      <c r="J85" s="1">
        <f t="shared" si="2"/>
        <v>0</v>
      </c>
      <c r="K85" s="1">
        <f t="shared" si="28"/>
        <v>0</v>
      </c>
      <c r="L85" s="1">
        <f t="shared" si="29"/>
        <v>0</v>
      </c>
      <c r="M85" s="1">
        <f t="shared" si="7"/>
        <v>0</v>
      </c>
      <c r="N85" s="1">
        <f>Table3[[#This Row],[Total MWO Eligibility ]]+Table3[[#This Row],[Total MWO Eligibility]]+Table3[[#This Row],[Total MWO Eligibility2]]</f>
        <v>0</v>
      </c>
      <c r="O85" s="10"/>
      <c r="P85" s="5" t="str">
        <f t="shared" si="30"/>
        <v/>
      </c>
      <c r="Q85" s="108">
        <f>Table3[[#This Row],[Total MWO]]+Table3[[#This Row],[Mandatory Benefits]]</f>
        <v>0</v>
      </c>
      <c r="R85" s="21" t="str">
        <f t="shared" si="31"/>
        <v/>
      </c>
    </row>
    <row r="86" spans="1:18" hidden="1" outlineLevel="1" x14ac:dyDescent="0.3">
      <c r="A86" s="19"/>
      <c r="B86" s="9"/>
      <c r="C86" s="9"/>
      <c r="D86" s="10"/>
      <c r="E86" s="10"/>
      <c r="F86" s="10"/>
      <c r="G86" s="11"/>
      <c r="H86" s="1">
        <f t="shared" si="26"/>
        <v>0</v>
      </c>
      <c r="I86" s="1">
        <f t="shared" si="27"/>
        <v>0</v>
      </c>
      <c r="J86" s="1">
        <f t="shared" si="2"/>
        <v>0</v>
      </c>
      <c r="K86" s="1">
        <f t="shared" si="28"/>
        <v>0</v>
      </c>
      <c r="L86" s="1">
        <f t="shared" si="29"/>
        <v>0</v>
      </c>
      <c r="M86" s="1">
        <f t="shared" si="7"/>
        <v>0</v>
      </c>
      <c r="N86" s="1">
        <f>Table3[[#This Row],[Total MWO Eligibility ]]+Table3[[#This Row],[Total MWO Eligibility]]+Table3[[#This Row],[Total MWO Eligibility2]]</f>
        <v>0</v>
      </c>
      <c r="O86" s="10"/>
      <c r="P86" s="5" t="str">
        <f t="shared" si="30"/>
        <v/>
      </c>
      <c r="Q86" s="108">
        <f>Table3[[#This Row],[Total MWO]]+Table3[[#This Row],[Mandatory Benefits]]</f>
        <v>0</v>
      </c>
      <c r="R86" s="21" t="str">
        <f t="shared" si="31"/>
        <v/>
      </c>
    </row>
    <row r="87" spans="1:18" hidden="1" outlineLevel="1" x14ac:dyDescent="0.3">
      <c r="A87" s="19"/>
      <c r="B87" s="9"/>
      <c r="C87" s="9"/>
      <c r="D87" s="10"/>
      <c r="E87" s="10"/>
      <c r="F87" s="10"/>
      <c r="G87" s="11"/>
      <c r="H87" s="1">
        <f t="shared" si="26"/>
        <v>0</v>
      </c>
      <c r="I87" s="1">
        <f t="shared" si="27"/>
        <v>0</v>
      </c>
      <c r="J87" s="1">
        <f t="shared" si="2"/>
        <v>0</v>
      </c>
      <c r="K87" s="1">
        <f t="shared" si="28"/>
        <v>0</v>
      </c>
      <c r="L87" s="1">
        <f t="shared" si="29"/>
        <v>0</v>
      </c>
      <c r="M87" s="1">
        <f t="shared" si="7"/>
        <v>0</v>
      </c>
      <c r="N87" s="1">
        <f>Table3[[#This Row],[Total MWO Eligibility ]]+Table3[[#This Row],[Total MWO Eligibility]]+Table3[[#This Row],[Total MWO Eligibility2]]</f>
        <v>0</v>
      </c>
      <c r="O87" s="10"/>
      <c r="P87" s="5" t="str">
        <f t="shared" si="30"/>
        <v/>
      </c>
      <c r="Q87" s="108">
        <f>Table3[[#This Row],[Total MWO]]+Table3[[#This Row],[Mandatory Benefits]]</f>
        <v>0</v>
      </c>
      <c r="R87" s="21" t="str">
        <f t="shared" si="31"/>
        <v/>
      </c>
    </row>
    <row r="88" spans="1:18" hidden="1" outlineLevel="1" x14ac:dyDescent="0.3">
      <c r="A88" s="19"/>
      <c r="B88" s="9"/>
      <c r="C88" s="9"/>
      <c r="D88" s="10"/>
      <c r="E88" s="10"/>
      <c r="F88" s="10"/>
      <c r="G88" s="11"/>
      <c r="H88" s="1">
        <f t="shared" si="26"/>
        <v>0</v>
      </c>
      <c r="I88" s="1">
        <f t="shared" si="27"/>
        <v>0</v>
      </c>
      <c r="J88" s="1">
        <f t="shared" si="2"/>
        <v>0</v>
      </c>
      <c r="K88" s="1">
        <f t="shared" si="28"/>
        <v>0</v>
      </c>
      <c r="L88" s="1">
        <f t="shared" si="29"/>
        <v>0</v>
      </c>
      <c r="M88" s="1">
        <f t="shared" si="7"/>
        <v>0</v>
      </c>
      <c r="N88" s="1">
        <f>Table3[[#This Row],[Total MWO Eligibility ]]+Table3[[#This Row],[Total MWO Eligibility]]+Table3[[#This Row],[Total MWO Eligibility2]]</f>
        <v>0</v>
      </c>
      <c r="O88" s="10"/>
      <c r="P88" s="5" t="str">
        <f t="shared" si="30"/>
        <v/>
      </c>
      <c r="Q88" s="108">
        <f>Table3[[#This Row],[Total MWO]]+Table3[[#This Row],[Mandatory Benefits]]</f>
        <v>0</v>
      </c>
      <c r="R88" s="21" t="str">
        <f t="shared" si="31"/>
        <v/>
      </c>
    </row>
    <row r="89" spans="1:18" hidden="1" outlineLevel="1" x14ac:dyDescent="0.3">
      <c r="A89" s="19"/>
      <c r="B89" s="9"/>
      <c r="C89" s="9"/>
      <c r="D89" s="10"/>
      <c r="E89" s="10"/>
      <c r="F89" s="10"/>
      <c r="G89" s="11"/>
      <c r="H89" s="1">
        <f t="shared" si="26"/>
        <v>0</v>
      </c>
      <c r="I89" s="1">
        <f t="shared" si="27"/>
        <v>0</v>
      </c>
      <c r="J89" s="1">
        <f t="shared" si="2"/>
        <v>0</v>
      </c>
      <c r="K89" s="1">
        <f t="shared" si="28"/>
        <v>0</v>
      </c>
      <c r="L89" s="1">
        <f t="shared" si="29"/>
        <v>0</v>
      </c>
      <c r="M89" s="1">
        <f t="shared" si="7"/>
        <v>0</v>
      </c>
      <c r="N89" s="1">
        <f>Table3[[#This Row],[Total MWO Eligibility ]]+Table3[[#This Row],[Total MWO Eligibility]]+Table3[[#This Row],[Total MWO Eligibility2]]</f>
        <v>0</v>
      </c>
      <c r="O89" s="10"/>
      <c r="P89" s="5" t="str">
        <f t="shared" si="30"/>
        <v/>
      </c>
      <c r="Q89" s="108">
        <f>Table3[[#This Row],[Total MWO]]+Table3[[#This Row],[Mandatory Benefits]]</f>
        <v>0</v>
      </c>
      <c r="R89" s="21" t="str">
        <f t="shared" si="31"/>
        <v/>
      </c>
    </row>
    <row r="90" spans="1:18" hidden="1" outlineLevel="1" x14ac:dyDescent="0.3">
      <c r="A90" s="19"/>
      <c r="B90" s="9"/>
      <c r="C90" s="9"/>
      <c r="D90" s="10"/>
      <c r="E90" s="10"/>
      <c r="F90" s="10"/>
      <c r="G90" s="11"/>
      <c r="H90" s="1">
        <f t="shared" si="26"/>
        <v>0</v>
      </c>
      <c r="I90" s="1">
        <f t="shared" si="27"/>
        <v>0</v>
      </c>
      <c r="J90" s="1">
        <f t="shared" si="2"/>
        <v>0</v>
      </c>
      <c r="K90" s="1">
        <f t="shared" si="28"/>
        <v>0</v>
      </c>
      <c r="L90" s="1">
        <f t="shared" si="29"/>
        <v>0</v>
      </c>
      <c r="M90" s="1">
        <f t="shared" si="7"/>
        <v>0</v>
      </c>
      <c r="N90" s="1">
        <f>Table3[[#This Row],[Total MWO Eligibility ]]+Table3[[#This Row],[Total MWO Eligibility]]+Table3[[#This Row],[Total MWO Eligibility2]]</f>
        <v>0</v>
      </c>
      <c r="O90" s="10"/>
      <c r="P90" s="5" t="str">
        <f t="shared" si="30"/>
        <v/>
      </c>
      <c r="Q90" s="108">
        <f>Table3[[#This Row],[Total MWO]]+Table3[[#This Row],[Mandatory Benefits]]</f>
        <v>0</v>
      </c>
      <c r="R90" s="21" t="str">
        <f t="shared" si="31"/>
        <v/>
      </c>
    </row>
    <row r="91" spans="1:18" hidden="1" outlineLevel="1" x14ac:dyDescent="0.3">
      <c r="A91" s="19"/>
      <c r="B91" s="9"/>
      <c r="C91" s="9"/>
      <c r="D91" s="10"/>
      <c r="E91" s="10"/>
      <c r="F91" s="10"/>
      <c r="G91" s="11"/>
      <c r="H91" s="1">
        <f t="shared" si="26"/>
        <v>0</v>
      </c>
      <c r="I91" s="1">
        <f t="shared" si="27"/>
        <v>0</v>
      </c>
      <c r="J91" s="1">
        <f t="shared" si="2"/>
        <v>0</v>
      </c>
      <c r="K91" s="1">
        <f t="shared" si="28"/>
        <v>0</v>
      </c>
      <c r="L91" s="1">
        <f t="shared" si="29"/>
        <v>0</v>
      </c>
      <c r="M91" s="1">
        <f t="shared" si="7"/>
        <v>0</v>
      </c>
      <c r="N91" s="1">
        <f>Table3[[#This Row],[Total MWO Eligibility ]]+Table3[[#This Row],[Total MWO Eligibility]]+Table3[[#This Row],[Total MWO Eligibility2]]</f>
        <v>0</v>
      </c>
      <c r="O91" s="10"/>
      <c r="P91" s="5" t="str">
        <f t="shared" si="30"/>
        <v/>
      </c>
      <c r="Q91" s="108">
        <f>Table3[[#This Row],[Total MWO]]+Table3[[#This Row],[Mandatory Benefits]]</f>
        <v>0</v>
      </c>
      <c r="R91" s="21" t="str">
        <f t="shared" si="31"/>
        <v/>
      </c>
    </row>
    <row r="92" spans="1:18" hidden="1" outlineLevel="1" x14ac:dyDescent="0.3">
      <c r="A92" s="19"/>
      <c r="B92" s="9"/>
      <c r="C92" s="9"/>
      <c r="D92" s="10"/>
      <c r="E92" s="10"/>
      <c r="F92" s="10"/>
      <c r="G92" s="11"/>
      <c r="H92" s="1">
        <f t="shared" si="26"/>
        <v>0</v>
      </c>
      <c r="I92" s="1">
        <f t="shared" si="27"/>
        <v>0</v>
      </c>
      <c r="J92" s="1">
        <f t="shared" si="2"/>
        <v>0</v>
      </c>
      <c r="K92" s="1">
        <f t="shared" si="28"/>
        <v>0</v>
      </c>
      <c r="L92" s="1">
        <f t="shared" si="29"/>
        <v>0</v>
      </c>
      <c r="M92" s="1">
        <f t="shared" si="7"/>
        <v>0</v>
      </c>
      <c r="N92" s="1">
        <f>Table3[[#This Row],[Total MWO Eligibility ]]+Table3[[#This Row],[Total MWO Eligibility]]+Table3[[#This Row],[Total MWO Eligibility2]]</f>
        <v>0</v>
      </c>
      <c r="O92" s="10"/>
      <c r="P92" s="5" t="str">
        <f t="shared" si="30"/>
        <v/>
      </c>
      <c r="Q92" s="108">
        <f>Table3[[#This Row],[Total MWO]]+Table3[[#This Row],[Mandatory Benefits]]</f>
        <v>0</v>
      </c>
      <c r="R92" s="21" t="str">
        <f t="shared" si="31"/>
        <v/>
      </c>
    </row>
    <row r="93" spans="1:18" ht="15" hidden="1" outlineLevel="1" thickBot="1" x14ac:dyDescent="0.35">
      <c r="A93" s="19"/>
      <c r="B93" s="9"/>
      <c r="C93" s="9"/>
      <c r="D93" s="10"/>
      <c r="E93" s="10"/>
      <c r="F93" s="10"/>
      <c r="G93" s="11"/>
      <c r="H93" s="1">
        <f t="shared" si="26"/>
        <v>0</v>
      </c>
      <c r="I93" s="1">
        <f t="shared" si="27"/>
        <v>0</v>
      </c>
      <c r="J93" s="1">
        <f t="shared" si="2"/>
        <v>0</v>
      </c>
      <c r="K93" s="1">
        <f t="shared" si="28"/>
        <v>0</v>
      </c>
      <c r="L93" s="1">
        <f t="shared" si="29"/>
        <v>0</v>
      </c>
      <c r="M93" s="1">
        <f t="shared" si="7"/>
        <v>0</v>
      </c>
      <c r="N93" s="1">
        <f>Table3[[#This Row],[Total MWO Eligibility ]]+Table3[[#This Row],[Total MWO Eligibility]]+Table3[[#This Row],[Total MWO Eligibility2]]</f>
        <v>0</v>
      </c>
      <c r="O93" s="10"/>
      <c r="P93" s="5" t="str">
        <f t="shared" si="30"/>
        <v/>
      </c>
      <c r="Q93" s="108">
        <f>Table3[[#This Row],[Total MWO]]+Table3[[#This Row],[Mandatory Benefits]]</f>
        <v>0</v>
      </c>
      <c r="R93" s="21" t="str">
        <f t="shared" si="31"/>
        <v/>
      </c>
    </row>
    <row r="94" spans="1:18" ht="15" hidden="1" outlineLevel="1" thickBot="1" x14ac:dyDescent="0.35">
      <c r="A94" s="106"/>
      <c r="B94" s="9"/>
      <c r="C94" s="9"/>
      <c r="D94" s="10"/>
      <c r="E94" s="10"/>
      <c r="F94" s="50"/>
      <c r="G94" s="11"/>
      <c r="H94" s="1">
        <f t="shared" si="0"/>
        <v>0</v>
      </c>
      <c r="I94" s="1">
        <f t="shared" si="1"/>
        <v>0</v>
      </c>
      <c r="J94" s="1">
        <f t="shared" si="2"/>
        <v>0</v>
      </c>
      <c r="K94" s="1">
        <f t="shared" si="3"/>
        <v>0</v>
      </c>
      <c r="L94" s="1">
        <f t="shared" si="4"/>
        <v>0</v>
      </c>
      <c r="M94" s="1">
        <f t="shared" si="7"/>
        <v>0</v>
      </c>
      <c r="N94" s="1">
        <f>Table3[[#This Row],[Total MWO Eligibility ]]+Table3[[#This Row],[Total MWO Eligibility]]+Table3[[#This Row],[Total MWO Eligibility2]]</f>
        <v>0</v>
      </c>
      <c r="O94" s="10"/>
      <c r="P94" s="104" t="str">
        <f t="shared" si="5"/>
        <v/>
      </c>
      <c r="Q94" s="108">
        <f>Table3[[#This Row],[Total MWO]]+Table3[[#This Row],[Mandatory Benefits]]</f>
        <v>0</v>
      </c>
      <c r="R94" s="105" t="str">
        <f t="shared" si="6"/>
        <v/>
      </c>
    </row>
    <row r="95" spans="1:18" ht="15" hidden="1" outlineLevel="1" thickBot="1" x14ac:dyDescent="0.35">
      <c r="A95" s="106"/>
      <c r="B95" s="9"/>
      <c r="C95" s="9"/>
      <c r="D95" s="10"/>
      <c r="E95" s="10"/>
      <c r="F95" s="50"/>
      <c r="G95" s="11"/>
      <c r="H95" s="1">
        <f t="shared" si="0"/>
        <v>0</v>
      </c>
      <c r="I95" s="1">
        <f t="shared" si="1"/>
        <v>0</v>
      </c>
      <c r="J95" s="1">
        <f t="shared" si="2"/>
        <v>0</v>
      </c>
      <c r="K95" s="1">
        <f t="shared" si="3"/>
        <v>0</v>
      </c>
      <c r="L95" s="1">
        <f t="shared" si="4"/>
        <v>0</v>
      </c>
      <c r="M95" s="1">
        <f t="shared" si="7"/>
        <v>0</v>
      </c>
      <c r="N95" s="1">
        <f>Table3[[#This Row],[Total MWO Eligibility ]]+Table3[[#This Row],[Total MWO Eligibility]]+Table3[[#This Row],[Total MWO Eligibility2]]</f>
        <v>0</v>
      </c>
      <c r="O95" s="10"/>
      <c r="P95" s="104" t="str">
        <f t="shared" si="5"/>
        <v/>
      </c>
      <c r="Q95" s="108">
        <f>Table3[[#This Row],[Total MWO]]+Table3[[#This Row],[Mandatory Benefits]]</f>
        <v>0</v>
      </c>
      <c r="R95" s="105" t="str">
        <f t="shared" si="6"/>
        <v/>
      </c>
    </row>
    <row r="96" spans="1:18" ht="15" hidden="1" outlineLevel="1" thickBot="1" x14ac:dyDescent="0.35">
      <c r="A96" s="106"/>
      <c r="B96" s="9"/>
      <c r="C96" s="9"/>
      <c r="D96" s="10"/>
      <c r="E96" s="10"/>
      <c r="F96" s="50"/>
      <c r="G96" s="11"/>
      <c r="H96" s="1">
        <f t="shared" si="0"/>
        <v>0</v>
      </c>
      <c r="I96" s="1">
        <f t="shared" si="1"/>
        <v>0</v>
      </c>
      <c r="J96" s="1">
        <f t="shared" si="2"/>
        <v>0</v>
      </c>
      <c r="K96" s="1">
        <f t="shared" si="3"/>
        <v>0</v>
      </c>
      <c r="L96" s="1">
        <f t="shared" si="4"/>
        <v>0</v>
      </c>
      <c r="M96" s="1">
        <f t="shared" si="7"/>
        <v>0</v>
      </c>
      <c r="N96" s="1">
        <f>Table3[[#This Row],[Total MWO Eligibility ]]+Table3[[#This Row],[Total MWO Eligibility]]+Table3[[#This Row],[Total MWO Eligibility2]]</f>
        <v>0</v>
      </c>
      <c r="O96" s="10"/>
      <c r="P96" s="104" t="str">
        <f t="shared" si="5"/>
        <v/>
      </c>
      <c r="Q96" s="108">
        <f>Table3[[#This Row],[Total MWO]]+Table3[[#This Row],[Mandatory Benefits]]</f>
        <v>0</v>
      </c>
      <c r="R96" s="105" t="str">
        <f t="shared" si="6"/>
        <v/>
      </c>
    </row>
    <row r="97" spans="1:18" ht="15" hidden="1" outlineLevel="1" thickBot="1" x14ac:dyDescent="0.35">
      <c r="A97" s="106"/>
      <c r="B97" s="9"/>
      <c r="C97" s="9"/>
      <c r="D97" s="10"/>
      <c r="E97" s="10"/>
      <c r="F97" s="50"/>
      <c r="G97" s="11"/>
      <c r="H97" s="1">
        <f t="shared" si="0"/>
        <v>0</v>
      </c>
      <c r="I97" s="1">
        <f t="shared" si="1"/>
        <v>0</v>
      </c>
      <c r="J97" s="1">
        <f t="shared" si="2"/>
        <v>0</v>
      </c>
      <c r="K97" s="1">
        <f t="shared" si="3"/>
        <v>0</v>
      </c>
      <c r="L97" s="1">
        <f t="shared" si="4"/>
        <v>0</v>
      </c>
      <c r="M97" s="1">
        <f t="shared" si="7"/>
        <v>0</v>
      </c>
      <c r="N97" s="1">
        <f>Table3[[#This Row],[Total MWO Eligibility ]]+Table3[[#This Row],[Total MWO Eligibility]]+Table3[[#This Row],[Total MWO Eligibility2]]</f>
        <v>0</v>
      </c>
      <c r="O97" s="10"/>
      <c r="P97" s="104" t="str">
        <f t="shared" si="5"/>
        <v/>
      </c>
      <c r="Q97" s="108">
        <f>Table3[[#This Row],[Total MWO]]+Table3[[#This Row],[Mandatory Benefits]]</f>
        <v>0</v>
      </c>
      <c r="R97" s="105" t="str">
        <f t="shared" si="6"/>
        <v/>
      </c>
    </row>
    <row r="98" spans="1:18" ht="15" hidden="1" outlineLevel="1" thickBot="1" x14ac:dyDescent="0.35">
      <c r="A98" s="106"/>
      <c r="B98" s="9"/>
      <c r="C98" s="9"/>
      <c r="D98" s="10"/>
      <c r="E98" s="10"/>
      <c r="F98" s="50"/>
      <c r="G98" s="11"/>
      <c r="H98" s="1">
        <f t="shared" si="0"/>
        <v>0</v>
      </c>
      <c r="I98" s="1">
        <f t="shared" si="1"/>
        <v>0</v>
      </c>
      <c r="J98" s="1">
        <f t="shared" si="2"/>
        <v>0</v>
      </c>
      <c r="K98" s="1">
        <f t="shared" si="3"/>
        <v>0</v>
      </c>
      <c r="L98" s="1">
        <f t="shared" si="4"/>
        <v>0</v>
      </c>
      <c r="M98" s="1">
        <f t="shared" si="7"/>
        <v>0</v>
      </c>
      <c r="N98" s="1">
        <f>Table3[[#This Row],[Total MWO Eligibility ]]+Table3[[#This Row],[Total MWO Eligibility]]+Table3[[#This Row],[Total MWO Eligibility2]]</f>
        <v>0</v>
      </c>
      <c r="O98" s="10"/>
      <c r="P98" s="104" t="str">
        <f t="shared" si="5"/>
        <v/>
      </c>
      <c r="Q98" s="108">
        <f>Table3[[#This Row],[Total MWO]]+Table3[[#This Row],[Mandatory Benefits]]</f>
        <v>0</v>
      </c>
      <c r="R98" s="105" t="str">
        <f t="shared" si="6"/>
        <v/>
      </c>
    </row>
    <row r="99" spans="1:18" ht="15" hidden="1" outlineLevel="1" thickBot="1" x14ac:dyDescent="0.35">
      <c r="A99" s="106"/>
      <c r="B99" s="9"/>
      <c r="C99" s="9"/>
      <c r="D99" s="10"/>
      <c r="E99" s="10"/>
      <c r="F99" s="50"/>
      <c r="G99" s="11"/>
      <c r="H99" s="1">
        <f t="shared" si="0"/>
        <v>0</v>
      </c>
      <c r="I99" s="1">
        <f t="shared" si="1"/>
        <v>0</v>
      </c>
      <c r="J99" s="1">
        <f t="shared" si="2"/>
        <v>0</v>
      </c>
      <c r="K99" s="1">
        <f t="shared" si="3"/>
        <v>0</v>
      </c>
      <c r="L99" s="1">
        <f t="shared" si="4"/>
        <v>0</v>
      </c>
      <c r="M99" s="1">
        <f t="shared" si="7"/>
        <v>0</v>
      </c>
      <c r="N99" s="1">
        <f>Table3[[#This Row],[Total MWO Eligibility ]]+Table3[[#This Row],[Total MWO Eligibility]]+Table3[[#This Row],[Total MWO Eligibility2]]</f>
        <v>0</v>
      </c>
      <c r="O99" s="10"/>
      <c r="P99" s="104" t="str">
        <f t="shared" si="5"/>
        <v/>
      </c>
      <c r="Q99" s="108">
        <f>Table3[[#This Row],[Total MWO]]+Table3[[#This Row],[Mandatory Benefits]]</f>
        <v>0</v>
      </c>
      <c r="R99" s="105" t="str">
        <f t="shared" si="6"/>
        <v/>
      </c>
    </row>
    <row r="100" spans="1:18" ht="15" hidden="1" outlineLevel="1" thickBot="1" x14ac:dyDescent="0.35">
      <c r="A100" s="106"/>
      <c r="B100" s="9"/>
      <c r="C100" s="9"/>
      <c r="D100" s="10"/>
      <c r="E100" s="10"/>
      <c r="F100" s="50"/>
      <c r="G100" s="11"/>
      <c r="H100" s="1">
        <f t="shared" si="0"/>
        <v>0</v>
      </c>
      <c r="I100" s="1">
        <f t="shared" si="1"/>
        <v>0</v>
      </c>
      <c r="J100" s="1">
        <f t="shared" si="2"/>
        <v>0</v>
      </c>
      <c r="K100" s="1">
        <f t="shared" si="3"/>
        <v>0</v>
      </c>
      <c r="L100" s="1">
        <f t="shared" si="4"/>
        <v>0</v>
      </c>
      <c r="M100" s="1">
        <f t="shared" si="7"/>
        <v>0</v>
      </c>
      <c r="N100" s="1">
        <f>Table3[[#This Row],[Total MWO Eligibility ]]+Table3[[#This Row],[Total MWO Eligibility]]+Table3[[#This Row],[Total MWO Eligibility2]]</f>
        <v>0</v>
      </c>
      <c r="O100" s="10"/>
      <c r="P100" s="104" t="str">
        <f t="shared" si="5"/>
        <v/>
      </c>
      <c r="Q100" s="108">
        <f>Table3[[#This Row],[Total MWO]]+Table3[[#This Row],[Mandatory Benefits]]</f>
        <v>0</v>
      </c>
      <c r="R100" s="105" t="str">
        <f t="shared" si="6"/>
        <v/>
      </c>
    </row>
    <row r="101" spans="1:18" hidden="1" outlineLevel="1" x14ac:dyDescent="0.3">
      <c r="A101" s="106"/>
      <c r="B101" s="9"/>
      <c r="C101" s="9"/>
      <c r="D101" s="10"/>
      <c r="E101" s="10"/>
      <c r="F101" s="50"/>
      <c r="G101" s="11"/>
      <c r="H101" s="1">
        <f t="shared" si="0"/>
        <v>0</v>
      </c>
      <c r="I101" s="1">
        <f t="shared" si="1"/>
        <v>0</v>
      </c>
      <c r="J101" s="1">
        <f t="shared" si="2"/>
        <v>0</v>
      </c>
      <c r="K101" s="1">
        <f t="shared" si="3"/>
        <v>0</v>
      </c>
      <c r="L101" s="1">
        <f t="shared" si="4"/>
        <v>0</v>
      </c>
      <c r="M101" s="1">
        <f t="shared" si="7"/>
        <v>0</v>
      </c>
      <c r="N101" s="1">
        <f>Table3[[#This Row],[Total MWO Eligibility ]]+Table3[[#This Row],[Total MWO Eligibility]]+Table3[[#This Row],[Total MWO Eligibility2]]</f>
        <v>0</v>
      </c>
      <c r="O101" s="10"/>
      <c r="P101" s="104" t="str">
        <f t="shared" si="5"/>
        <v/>
      </c>
      <c r="Q101" s="108">
        <f>Table3[[#This Row],[Total MWO]]+Table3[[#This Row],[Mandatory Benefits]]</f>
        <v>0</v>
      </c>
      <c r="R101" s="105" t="str">
        <f t="shared" si="6"/>
        <v/>
      </c>
    </row>
    <row r="102" spans="1:18" collapsed="1" x14ac:dyDescent="0.3"/>
  </sheetData>
  <sheetProtection algorithmName="SHA-512" hashValue="sXRbxqUvFODt8O+A8hM22lYLPuzmL13ZXlfFrBwukKEDh3M6CWmM8tCWWlHa7UKQxP90wdKZFFerJknVPxcljQ==" saltValue="vcaZj+biX4PYt2UVwLBWPw==" spinCount="100000" sheet="1" objects="1" scenarios="1" formatRows="0"/>
  <mergeCells count="6">
    <mergeCell ref="A1:R4"/>
    <mergeCell ref="R9:R10"/>
    <mergeCell ref="B6:C6"/>
    <mergeCell ref="A10:I10"/>
    <mergeCell ref="K9:Q10"/>
    <mergeCell ref="A9:G9"/>
  </mergeCells>
  <phoneticPr fontId="6" type="noConversion"/>
  <conditionalFormatting sqref="O13:O96">
    <cfRule type="expression" dxfId="20" priority="2">
      <formula>P13&gt;17.5%</formula>
    </cfRule>
  </conditionalFormatting>
  <dataValidations count="3">
    <dataValidation type="decimal" allowBlank="1" showInputMessage="1" showErrorMessage="1" errorTitle="Base Wage as of Sept 30, 2023" error="Base Wage should be between $15 and $16.55 to be eligible." sqref="F13:F101" xr:uid="{EDDE0BA6-8B5C-4616-83DB-87C9E4B3A9D5}">
      <formula1>15</formula1>
      <formula2>16.55</formula2>
    </dataValidation>
    <dataValidation type="decimal" allowBlank="1" showInputMessage="1" showErrorMessage="1" errorTitle="Base Wage as of Sept 30, 2022" error="Base Wage should be between $15 and $15.5 to be eligible" sqref="E13:E101" xr:uid="{D588CDE6-0B40-42C1-A6D9-E591C9E3024F}">
      <formula1>15</formula1>
      <formula2>15.5</formula2>
    </dataValidation>
    <dataValidation type="decimal" allowBlank="1" showInputMessage="1" showErrorMessage="1" errorTitle="Base Wage as of Dec 31, 2021 " error="Base Wage should be between $14.35 and $14.99 to be eligible" sqref="D13:D101" xr:uid="{E5918F1C-47F3-48D7-A011-8A36BAAD47BA}">
      <formula1>14.35</formula1>
      <formula2>14.99</formula2>
    </dataValidation>
  </dataValidations>
  <pageMargins left="0.7" right="0.7" top="0.75" bottom="0.75" header="0.3" footer="0.3"/>
  <pageSetup scale="29" orientation="portrait" r:id="rId1"/>
  <ignoredErrors>
    <ignoredError sqref="Q13 Q14:Q50 P13:P50" calculatedColumn="1"/>
  </ignoredError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3327997-E2FF-43F3-B6DC-07505ABC019B}">
          <x14:formula1>
            <xm:f>KPIs!$C$105:$C$108</xm:f>
          </x14:formula1>
          <xm:sqref>C13:C101</xm:sqref>
        </x14:dataValidation>
        <x14:dataValidation type="list" allowBlank="1" showInputMessage="1" showErrorMessage="1" xr:uid="{7A075DB7-35DD-46C8-A686-F2DCE261C0BB}">
          <x14:formula1>
            <xm:f>KPIs!$B$100:$B$101</xm:f>
          </x14:formula1>
          <xm:sqref>B13:B101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5DA3-8E11-4523-967E-6AE5DE8B5649}">
  <sheetPr>
    <tabColor rgb="FF92D050"/>
  </sheetPr>
  <dimension ref="B2:L108"/>
  <sheetViews>
    <sheetView showGridLines="0" workbookViewId="0">
      <selection activeCell="F13" sqref="F13"/>
    </sheetView>
  </sheetViews>
  <sheetFormatPr defaultRowHeight="14.4" x14ac:dyDescent="0.3"/>
  <cols>
    <col min="1" max="1" width="8.88671875" style="132"/>
    <col min="2" max="2" width="37.109375" style="132" customWidth="1"/>
    <col min="3" max="5" width="15.77734375" style="132" customWidth="1"/>
    <col min="6" max="6" width="26.5546875" style="132" customWidth="1"/>
    <col min="7" max="7" width="10" style="132" bestFit="1" customWidth="1"/>
    <col min="8" max="8" width="34.33203125" style="132" customWidth="1"/>
    <col min="9" max="12" width="20.77734375" style="132" customWidth="1"/>
    <col min="13" max="16384" width="8.88671875" style="132"/>
  </cols>
  <sheetData>
    <row r="2" spans="2:12" ht="18" x14ac:dyDescent="0.35">
      <c r="B2" s="131" t="s">
        <v>28</v>
      </c>
      <c r="H2" s="131" t="s">
        <v>22</v>
      </c>
    </row>
    <row r="3" spans="2:12" ht="16.2" thickBot="1" x14ac:dyDescent="0.35">
      <c r="B3" s="133" t="s">
        <v>19</v>
      </c>
      <c r="H3" s="133" t="s">
        <v>19</v>
      </c>
    </row>
    <row r="4" spans="2:12" ht="72.599999999999994" thickBot="1" x14ac:dyDescent="0.35">
      <c r="B4" s="134" t="s">
        <v>23</v>
      </c>
      <c r="C4" s="184" t="s">
        <v>29</v>
      </c>
      <c r="D4" s="185" t="s">
        <v>51</v>
      </c>
      <c r="E4" s="184" t="s">
        <v>40</v>
      </c>
      <c r="F4" s="186" t="s">
        <v>26</v>
      </c>
      <c r="H4" s="134" t="s">
        <v>23</v>
      </c>
      <c r="I4" s="135" t="s">
        <v>24</v>
      </c>
      <c r="J4" s="135" t="s">
        <v>132</v>
      </c>
      <c r="K4" s="135" t="s">
        <v>40</v>
      </c>
      <c r="L4" s="136" t="s">
        <v>44</v>
      </c>
    </row>
    <row r="5" spans="2:12" x14ac:dyDescent="0.3">
      <c r="B5" s="137" t="s">
        <v>1</v>
      </c>
      <c r="C5" s="138">
        <f>COUNTIFS('Wage Increase and Wage Floor '!$B$11:$B$500,$B$3,'Wage Increase and Wage Floor '!$C$11:$C$500,B5)</f>
        <v>0</v>
      </c>
      <c r="D5" s="161">
        <f>SUMIFS('Wage Increase and Wage Floor '!$U$11:$U$1460,'Wage Increase and Wage Floor '!$B$11:$B$1460,$B$3,'Wage Increase and Wage Floor '!$C$11:$C$1460,B5)</f>
        <v>0</v>
      </c>
      <c r="E5" s="161">
        <f>SUMIFS('Wage Increase and Wage Floor '!$V$11:$V$1460,'Wage Increase and Wage Floor '!$B$11:$B$1460,$B$3,'Wage Increase and Wage Floor '!$C$11:$C$1460,B5)</f>
        <v>0</v>
      </c>
      <c r="F5" s="139">
        <f>SUM(D5:E5)</f>
        <v>0</v>
      </c>
      <c r="H5" s="160" t="s">
        <v>6</v>
      </c>
      <c r="I5" s="159">
        <f>COUNTIFS('Tab A - MWO - Oct 2023'!$B$12:$B$150,$H$3,'Tab A - MWO - Oct 2023'!$C$12:$C$150,H5)</f>
        <v>0</v>
      </c>
      <c r="J5" s="159">
        <f>SUMIFS('Tab A - MWO - Oct 2023'!$G$12:$G$126,'Tab A - MWO - Oct 2023'!$B$12:$B$126,$H$3,'Tab A - MWO - Oct 2023'!$C$12:$C$126,H5)</f>
        <v>0</v>
      </c>
      <c r="K5" s="159">
        <f>SUMIFS('Tab A - MWO - Oct 2023'!$H$12:$H$126,'Tab A - MWO - Oct 2023'!$B$12:$B$126,$H$3,'Tab A - MWO - Oct 2023'!$C$12:$C$126,H5)</f>
        <v>0</v>
      </c>
      <c r="L5" s="161">
        <f>SUM(J5:K5)</f>
        <v>0</v>
      </c>
    </row>
    <row r="6" spans="2:12" x14ac:dyDescent="0.3">
      <c r="B6" s="140" t="s">
        <v>2</v>
      </c>
      <c r="C6" s="141">
        <f>COUNTIFS('Wage Increase and Wage Floor '!$B$11:$B$500,$B$3,'Wage Increase and Wage Floor '!$C$11:$C$500,B6)</f>
        <v>0</v>
      </c>
      <c r="D6" s="142">
        <f>SUMIFS('Wage Increase and Wage Floor '!$U$11:$U$1460,'Wage Increase and Wage Floor '!$B$11:$B$1460,$B$3,'Wage Increase and Wage Floor '!$C$11:$C$1460,B6)</f>
        <v>0</v>
      </c>
      <c r="E6" s="142">
        <f>SUMIFS('Wage Increase and Wage Floor '!$V$11:$V$1460,'Wage Increase and Wage Floor '!$B$11:$B$1460,$B$3,'Wage Increase and Wage Floor '!$C$11:$C$1460,B6)</f>
        <v>0</v>
      </c>
      <c r="F6" s="143">
        <f t="shared" ref="F6:F8" si="0">SUM(D6:E6)</f>
        <v>0</v>
      </c>
      <c r="H6" s="144" t="s">
        <v>7</v>
      </c>
      <c r="I6" s="141">
        <f>COUNTIFS('Tab A - MWO - Oct 2023'!$B$12:$B$150,$H$3,'Tab A - MWO - Oct 2023'!$C$12:$C$150,H6)</f>
        <v>0</v>
      </c>
      <c r="J6" s="141">
        <f>SUMIFS('Tab A - MWO - Oct 2023'!$G$12:$G$126,'Tab A - MWO - Oct 2023'!$B$12:$B$126,$H$3,'Tab A - MWO - Oct 2023'!$C$12:$C$126,H6)</f>
        <v>0</v>
      </c>
      <c r="K6" s="141">
        <f>SUMIFS('Tab A - MWO - Oct 2023'!$H$12:$H$126,'Tab A - MWO - Oct 2023'!$B$12:$B$126,$H$3,'Tab A - MWO - Oct 2023'!$C$12:$C$126,H6)</f>
        <v>0</v>
      </c>
      <c r="L6" s="142">
        <f t="shared" ref="L6:L8" si="1">SUM(J6:K6)</f>
        <v>0</v>
      </c>
    </row>
    <row r="7" spans="2:12" x14ac:dyDescent="0.3">
      <c r="B7" s="140" t="s">
        <v>3</v>
      </c>
      <c r="C7" s="141">
        <f>COUNTIFS('Wage Increase and Wage Floor '!$B$11:$B$500,$B$3,'Wage Increase and Wage Floor '!$C$11:$C$500,B7)</f>
        <v>0</v>
      </c>
      <c r="D7" s="142">
        <f>SUMIFS('Wage Increase and Wage Floor '!$U$11:$U$1460,'Wage Increase and Wage Floor '!$B$11:$B$1460,$B$3,'Wage Increase and Wage Floor '!$C$11:$C$1460,B7)</f>
        <v>0</v>
      </c>
      <c r="E7" s="142">
        <f>SUMIFS('Wage Increase and Wage Floor '!$V$11:$V$1460,'Wage Increase and Wage Floor '!$B$11:$B$1460,$B$3,'Wage Increase and Wage Floor '!$C$11:$C$1460,B7)</f>
        <v>0</v>
      </c>
      <c r="F7" s="143">
        <f t="shared" si="0"/>
        <v>0</v>
      </c>
      <c r="H7" s="144" t="s">
        <v>8</v>
      </c>
      <c r="I7" s="141">
        <f>COUNTIFS('Tab A - MWO - Oct 2023'!$B$12:$B$150,$H$3,'Tab A - MWO - Oct 2023'!$C$12:$C$150,H7)</f>
        <v>0</v>
      </c>
      <c r="J7" s="141">
        <f>SUMIFS('Tab A - MWO - Oct 2023'!$G$12:$G$126,'Tab A - MWO - Oct 2023'!$B$12:$B$126,$H$3,'Tab A - MWO - Oct 2023'!$C$12:$C$126,H7)</f>
        <v>0</v>
      </c>
      <c r="K7" s="141">
        <f>SUMIFS('Tab A - MWO - Oct 2023'!$H$12:$H$126,'Tab A - MWO - Oct 2023'!$B$12:$B$126,$H$3,'Tab A - MWO - Oct 2023'!$C$12:$C$126,H7)</f>
        <v>0</v>
      </c>
      <c r="L7" s="142">
        <f t="shared" si="1"/>
        <v>0</v>
      </c>
    </row>
    <row r="8" spans="2:12" ht="15" thickBot="1" x14ac:dyDescent="0.35">
      <c r="B8" s="145" t="s">
        <v>33</v>
      </c>
      <c r="C8" s="146">
        <f>COUNTIFS('Wage Increase and Wage Floor '!$B$11:$B$500,$B$3,'Wage Increase and Wage Floor '!$C$11:$C$500,B8)</f>
        <v>0</v>
      </c>
      <c r="D8" s="147">
        <f>SUMIFS('Wage Increase and Wage Floor '!$U$11:$U$1460,'Wage Increase and Wage Floor '!$B$11:$B$1460,$B$3,'Wage Increase and Wage Floor '!$C$11:$C$1460,B8)</f>
        <v>0</v>
      </c>
      <c r="E8" s="147">
        <f>SUMIFS('Wage Increase and Wage Floor '!$V$11:$V$1460,'Wage Increase and Wage Floor '!$B$11:$B$1460,$B$3,'Wage Increase and Wage Floor '!$C$11:$C$1460,B8)</f>
        <v>0</v>
      </c>
      <c r="F8" s="148">
        <f t="shared" si="0"/>
        <v>0</v>
      </c>
      <c r="H8" s="149" t="s">
        <v>34</v>
      </c>
      <c r="I8" s="146">
        <f>COUNTIFS('Tab A - MWO - Oct 2023'!$B$12:$B$150,$H$3,'Tab A - MWO - Oct 2023'!$C$12:$C$150,H8)</f>
        <v>0</v>
      </c>
      <c r="J8" s="146">
        <f>SUMIFS('Tab A - MWO - Oct 2023'!$G$12:$G$126,'Tab A - MWO - Oct 2023'!$B$12:$B$126,$H$3,'Tab A - MWO - Oct 2023'!$C$12:$C$126,H8)</f>
        <v>0</v>
      </c>
      <c r="K8" s="146">
        <f>SUMIFS('Tab A - MWO - Oct 2023'!$H$12:$H$126,'Tab A - MWO - Oct 2023'!$B$12:$B$126,$H$3,'Tab A - MWO - Oct 2023'!$C$12:$C$126,H8)</f>
        <v>0</v>
      </c>
      <c r="L8" s="147">
        <f t="shared" si="1"/>
        <v>0</v>
      </c>
    </row>
    <row r="11" spans="2:12" ht="16.2" thickBot="1" x14ac:dyDescent="0.35">
      <c r="B11" s="133" t="s">
        <v>20</v>
      </c>
      <c r="H11" s="133" t="s">
        <v>20</v>
      </c>
    </row>
    <row r="12" spans="2:12" ht="72.599999999999994" thickBot="1" x14ac:dyDescent="0.35">
      <c r="B12" s="134" t="s">
        <v>23</v>
      </c>
      <c r="C12" s="184" t="s">
        <v>29</v>
      </c>
      <c r="D12" s="185" t="s">
        <v>51</v>
      </c>
      <c r="E12" s="184" t="s">
        <v>40</v>
      </c>
      <c r="F12" s="186" t="s">
        <v>26</v>
      </c>
      <c r="H12" s="164" t="s">
        <v>23</v>
      </c>
      <c r="I12" s="165" t="s">
        <v>24</v>
      </c>
      <c r="J12" s="165" t="s">
        <v>132</v>
      </c>
      <c r="K12" s="165" t="s">
        <v>40</v>
      </c>
      <c r="L12" s="165" t="s">
        <v>44</v>
      </c>
    </row>
    <row r="13" spans="2:12" x14ac:dyDescent="0.3">
      <c r="B13" s="137" t="s">
        <v>1</v>
      </c>
      <c r="C13" s="138">
        <f>COUNTIFS('Wage Increase and Wage Floor '!$B$11:$B$500,$B$11,'Wage Increase and Wage Floor '!$C$11:$C$500,B13)</f>
        <v>0</v>
      </c>
      <c r="D13" s="161">
        <f>SUMIFS('Wage Increase and Wage Floor '!$U$11:$U$1460,'Wage Increase and Wage Floor '!$B$11:$B$1460,$B$11,'Wage Increase and Wage Floor '!$C$11:$C$1460,B13)</f>
        <v>0</v>
      </c>
      <c r="E13" s="161">
        <f>SUMIFS('Wage Increase and Wage Floor '!$V$11:$V$1460,'Wage Increase and Wage Floor '!$B$11:$B$1460,$B$11,'Wage Increase and Wage Floor '!$C$11:$C$1460,B13)</f>
        <v>0</v>
      </c>
      <c r="F13" s="139">
        <f>SUM(D13:E13)</f>
        <v>0</v>
      </c>
      <c r="H13" s="163" t="s">
        <v>6</v>
      </c>
      <c r="I13" s="159">
        <f>COUNTIFS('Tab A - MWO - Oct 2023'!$B$12:$B$150,$H$11,'Tab A - MWO - Oct 2023'!$C$12:$C$150,H13)</f>
        <v>0</v>
      </c>
      <c r="J13" s="159">
        <f>SUMIFS('Tab A - MWO - Oct 2023'!$G$12:$G$126,'Tab A - MWO - Oct 2023'!$B$12:$B$126,$H$11,'Tab A - MWO - Oct 2023'!$C$12:$C$126,H13)</f>
        <v>0</v>
      </c>
      <c r="K13" s="159">
        <f>SUMIFS('Tab A - MWO - Oct 2023'!$H$12:$H$126,'Tab A - MWO - Oct 2023'!$B$12:$B$126,$H$11,'Tab A - MWO - Oct 2023'!$C$12:$C$126,H13)</f>
        <v>0</v>
      </c>
      <c r="L13" s="161">
        <f>SUM(J13:K13)</f>
        <v>0</v>
      </c>
    </row>
    <row r="14" spans="2:12" x14ac:dyDescent="0.3">
      <c r="B14" s="140" t="s">
        <v>2</v>
      </c>
      <c r="C14" s="141">
        <f>COUNTIFS('Wage Increase and Wage Floor '!$B$11:$B$500,$B$11,'Wage Increase and Wage Floor '!$C$11:$C$500,B14)</f>
        <v>0</v>
      </c>
      <c r="D14" s="142">
        <f>SUMIFS('Wage Increase and Wage Floor '!$U$11:$U$1460,'Wage Increase and Wage Floor '!$B$11:$B$1460,$B$11,'Wage Increase and Wage Floor '!$C$11:$C$1460,B14)</f>
        <v>0</v>
      </c>
      <c r="E14" s="142">
        <f>SUMIFS('Wage Increase and Wage Floor '!$V$11:$V$1460,'Wage Increase and Wage Floor '!$B$11:$B$1460,$B$11,'Wage Increase and Wage Floor '!$C$11:$C$1460,B14)</f>
        <v>0</v>
      </c>
      <c r="F14" s="143">
        <f t="shared" ref="F14:F16" si="2">SUM(D14:E14)</f>
        <v>0</v>
      </c>
      <c r="H14" s="162" t="s">
        <v>7</v>
      </c>
      <c r="I14" s="141">
        <f>COUNTIFS('Tab A - MWO - Oct 2023'!$B$12:$B$150,$H$11,'Tab A - MWO - Oct 2023'!$C$12:$C$150,H14)</f>
        <v>0</v>
      </c>
      <c r="J14" s="141">
        <f>SUMIFS('Tab A - MWO - Oct 2023'!$G$12:$G$126,'Tab A - MWO - Oct 2023'!$B$12:$B$126,$H$11,'Tab A - MWO - Oct 2023'!$C$12:$C$126,H14)</f>
        <v>0</v>
      </c>
      <c r="K14" s="141">
        <f>SUMIFS('Tab A - MWO - Oct 2023'!$H$12:$H$126,'Tab A - MWO - Oct 2023'!$B$12:$B$126,$H$11,'Tab A - MWO - Oct 2023'!$C$12:$C$126,H14)</f>
        <v>0</v>
      </c>
      <c r="L14" s="142">
        <f t="shared" ref="L14:L16" si="3">SUM(J14:K14)</f>
        <v>0</v>
      </c>
    </row>
    <row r="15" spans="2:12" x14ac:dyDescent="0.3">
      <c r="B15" s="140" t="s">
        <v>3</v>
      </c>
      <c r="C15" s="141">
        <f>COUNTIFS('Wage Increase and Wage Floor '!$B$11:$B$500,$B$11,'Wage Increase and Wage Floor '!$C$11:$C$500,B15)</f>
        <v>0</v>
      </c>
      <c r="D15" s="142">
        <f>SUMIFS('Wage Increase and Wage Floor '!$U$11:$U$1460,'Wage Increase and Wage Floor '!$B$11:$B$1460,$B$11,'Wage Increase and Wage Floor '!$C$11:$C$1460,B15)</f>
        <v>0</v>
      </c>
      <c r="E15" s="142">
        <f>SUMIFS('Wage Increase and Wage Floor '!$V$11:$V$1460,'Wage Increase and Wage Floor '!$B$11:$B$1460,$B$11,'Wage Increase and Wage Floor '!$C$11:$C$1460,B15)</f>
        <v>0</v>
      </c>
      <c r="F15" s="143">
        <f t="shared" si="2"/>
        <v>0</v>
      </c>
      <c r="H15" s="162" t="s">
        <v>8</v>
      </c>
      <c r="I15" s="141">
        <f>COUNTIFS('Tab A - MWO - Oct 2023'!$B$12:$B$150,$H$11,'Tab A - MWO - Oct 2023'!$C$12:$C$150,H15)</f>
        <v>0</v>
      </c>
      <c r="J15" s="141">
        <f>SUMIFS('Tab A - MWO - Oct 2023'!$G$12:$G$126,'Tab A - MWO - Oct 2023'!$B$12:$B$126,$H$11,'Tab A - MWO - Oct 2023'!$C$12:$C$126,H15)</f>
        <v>0</v>
      </c>
      <c r="K15" s="141">
        <f>SUMIFS('Tab A - MWO - Oct 2023'!$H$12:$H$126,'Tab A - MWO - Oct 2023'!$B$12:$B$126,$H$11,'Tab A - MWO - Oct 2023'!$C$12:$C$126,H15)</f>
        <v>0</v>
      </c>
      <c r="L15" s="142">
        <f t="shared" si="3"/>
        <v>0</v>
      </c>
    </row>
    <row r="16" spans="2:12" ht="15" thickBot="1" x14ac:dyDescent="0.35">
      <c r="B16" s="145" t="s">
        <v>33</v>
      </c>
      <c r="C16" s="146">
        <f>COUNTIFS('Wage Increase and Wage Floor '!$B$11:$B$500,$B$11,'Wage Increase and Wage Floor '!$C$11:$C$500,B16)</f>
        <v>0</v>
      </c>
      <c r="D16" s="147">
        <f>SUMIFS('Wage Increase and Wage Floor '!$U$11:$U$1460,'Wage Increase and Wage Floor '!$B$11:$B$1460,$B$11,'Wage Increase and Wage Floor '!$C$11:$C$1460,B16)</f>
        <v>0</v>
      </c>
      <c r="E16" s="147">
        <f>SUMIFS('Wage Increase and Wage Floor '!$V$11:$V$1460,'Wage Increase and Wage Floor '!$B$11:$B$1460,$B$11,'Wage Increase and Wage Floor '!$C$11:$C$1460,B16)</f>
        <v>0</v>
      </c>
      <c r="F16" s="148">
        <f t="shared" si="2"/>
        <v>0</v>
      </c>
      <c r="H16" s="166" t="s">
        <v>34</v>
      </c>
      <c r="I16" s="146">
        <f>COUNTIFS('Tab A - MWO - Oct 2023'!$B$12:$B$150,$H$11,'Tab A - MWO - Oct 2023'!$C$12:$C$150,H16)</f>
        <v>0</v>
      </c>
      <c r="J16" s="146">
        <f>SUMIFS('Tab A - MWO - Oct 2023'!$G$12:$G$126,'Tab A - MWO - Oct 2023'!$B$12:$B$126,$H$11,'Tab A - MWO - Oct 2023'!$C$12:$C$126,H16)</f>
        <v>0</v>
      </c>
      <c r="K16" s="146">
        <f>SUMIFS('Tab A - MWO - Oct 2023'!$H$12:$H$126,'Tab A - MWO - Oct 2023'!$B$12:$B$126,$H$11,'Tab A - MWO - Oct 2023'!$C$12:$C$126,H16)</f>
        <v>0</v>
      </c>
      <c r="L16" s="147">
        <f t="shared" si="3"/>
        <v>0</v>
      </c>
    </row>
    <row r="18" spans="2:12" ht="15" thickBot="1" x14ac:dyDescent="0.35">
      <c r="B18" s="150" t="s">
        <v>4</v>
      </c>
      <c r="C18" s="151">
        <f t="shared" ref="C18:E18" si="4">C5+C6+C7+C8+C13+C14+C15+C16</f>
        <v>0</v>
      </c>
      <c r="D18" s="151">
        <f t="shared" si="4"/>
        <v>0</v>
      </c>
      <c r="E18" s="151">
        <f t="shared" si="4"/>
        <v>0</v>
      </c>
      <c r="F18" s="151">
        <f>F5+F6+F7+F8+F13+F14+F15+F16</f>
        <v>0</v>
      </c>
      <c r="I18" s="151">
        <f t="shared" ref="I18:L18" si="5">I5+I6+I7+I8+I13+I14+I15+I16</f>
        <v>0</v>
      </c>
      <c r="J18" s="151">
        <f t="shared" si="5"/>
        <v>0</v>
      </c>
      <c r="K18" s="151">
        <f t="shared" si="5"/>
        <v>0</v>
      </c>
      <c r="L18" s="151">
        <f t="shared" si="5"/>
        <v>0</v>
      </c>
    </row>
    <row r="19" spans="2:12" ht="15" thickTop="1" x14ac:dyDescent="0.3"/>
    <row r="20" spans="2:12" ht="18" x14ac:dyDescent="0.35">
      <c r="H20" s="131" t="s">
        <v>22</v>
      </c>
    </row>
    <row r="21" spans="2:12" ht="16.2" thickBot="1" x14ac:dyDescent="0.35">
      <c r="H21" s="133" t="s">
        <v>19</v>
      </c>
    </row>
    <row r="22" spans="2:12" ht="29.4" thickBot="1" x14ac:dyDescent="0.35">
      <c r="H22" s="134" t="s">
        <v>23</v>
      </c>
      <c r="I22" s="135" t="s">
        <v>24</v>
      </c>
      <c r="J22" s="135" t="s">
        <v>142</v>
      </c>
      <c r="K22" s="135" t="s">
        <v>40</v>
      </c>
      <c r="L22" s="136" t="s">
        <v>44</v>
      </c>
    </row>
    <row r="23" spans="2:12" x14ac:dyDescent="0.3">
      <c r="H23" s="160" t="s">
        <v>6</v>
      </c>
      <c r="I23" s="159">
        <f>COUNTIFS('Tab B - MWO Jan + Oct 2023'!$B$13:$B$150,$H$21,'Tab B - MWO Jan + Oct 2023'!$C$13:$C$150,H23)</f>
        <v>0</v>
      </c>
      <c r="J23" s="159">
        <f>SUMIFS('Tab B - MWO Jan + Oct 2023'!$N$13:$N$150,'Tab B - MWO Jan + Oct 2023'!$B$13:$B$150,$H$3,'Tab B - MWO Jan + Oct 2023'!$C$13:$C$150,H23)</f>
        <v>0</v>
      </c>
      <c r="K23" s="159">
        <f>SUMIFS('Tab B - MWO Jan + Oct 2023'!$O$13:$O$150,'Tab B - MWO Jan + Oct 2023'!$B$13:$B$150,$H$3,'Tab B - MWO Jan + Oct 2023'!$C$13:$C$150,H23)</f>
        <v>0</v>
      </c>
      <c r="L23" s="161">
        <f>SUM(J23:K23)</f>
        <v>0</v>
      </c>
    </row>
    <row r="24" spans="2:12" x14ac:dyDescent="0.3">
      <c r="H24" s="144" t="s">
        <v>7</v>
      </c>
      <c r="I24" s="159">
        <f>COUNTIFS('Tab B - MWO Jan + Oct 2023'!$B$13:$B$150,$H$21,'Tab B - MWO Jan + Oct 2023'!$C$13:$C$150,H24)</f>
        <v>0</v>
      </c>
      <c r="J24" s="159">
        <f>SUMIFS('Tab B - MWO Jan + Oct 2023'!$N$13:$N$150,'Tab B - MWO Jan + Oct 2023'!$B$13:$B$150,$H$3,'Tab B - MWO Jan + Oct 2023'!$C$13:$C$150,H24)</f>
        <v>0</v>
      </c>
      <c r="K24" s="159">
        <f>SUMIFS('Tab B - MWO Jan + Oct 2023'!$O$13:$O$150,'Tab B - MWO Jan + Oct 2023'!$B$13:$B$150,$H$3,'Tab B - MWO Jan + Oct 2023'!$C$13:$C$150,H24)</f>
        <v>0</v>
      </c>
      <c r="L24" s="142">
        <f t="shared" ref="L24:L26" si="6">SUM(J24:K24)</f>
        <v>0</v>
      </c>
    </row>
    <row r="25" spans="2:12" x14ac:dyDescent="0.3">
      <c r="H25" s="144" t="s">
        <v>8</v>
      </c>
      <c r="I25" s="159">
        <f>COUNTIFS('Tab B - MWO Jan + Oct 2023'!$B$13:$B$150,$H$21,'Tab B - MWO Jan + Oct 2023'!$C$13:$C$150,H25)</f>
        <v>0</v>
      </c>
      <c r="J25" s="159">
        <f>SUMIFS('Tab B - MWO Jan + Oct 2023'!$N$13:$N$150,'Tab B - MWO Jan + Oct 2023'!$B$13:$B$150,$H$3,'Tab B - MWO Jan + Oct 2023'!$C$13:$C$150,H25)</f>
        <v>0</v>
      </c>
      <c r="K25" s="159">
        <f>SUMIFS('Tab B - MWO Jan + Oct 2023'!$O$13:$O$150,'Tab B - MWO Jan + Oct 2023'!$B$13:$B$150,$H$3,'Tab B - MWO Jan + Oct 2023'!$C$13:$C$150,H25)</f>
        <v>0</v>
      </c>
      <c r="L25" s="142">
        <f t="shared" si="6"/>
        <v>0</v>
      </c>
    </row>
    <row r="26" spans="2:12" ht="15" thickBot="1" x14ac:dyDescent="0.35">
      <c r="H26" s="149" t="s">
        <v>34</v>
      </c>
      <c r="I26" s="159">
        <f>COUNTIFS('Tab B - MWO Jan + Oct 2023'!$B$13:$B$150,$H$21,'Tab B - MWO Jan + Oct 2023'!$C$13:$C$150,H26)</f>
        <v>0</v>
      </c>
      <c r="J26" s="159">
        <f>SUMIFS('Tab B - MWO Jan + Oct 2023'!$N$13:$N$150,'Tab B - MWO Jan + Oct 2023'!$B$13:$B$150,$H$3,'Tab B - MWO Jan + Oct 2023'!$C$13:$C$150,H26)</f>
        <v>0</v>
      </c>
      <c r="K26" s="159">
        <f>SUMIFS('Tab B - MWO Jan + Oct 2023'!$O$13:$O$150,'Tab B - MWO Jan + Oct 2023'!$B$13:$B$150,$H$3,'Tab B - MWO Jan + Oct 2023'!$C$13:$C$150,H26)</f>
        <v>0</v>
      </c>
      <c r="L26" s="147">
        <f t="shared" si="6"/>
        <v>0</v>
      </c>
    </row>
    <row r="29" spans="2:12" ht="15.6" x14ac:dyDescent="0.3">
      <c r="H29" s="133" t="s">
        <v>20</v>
      </c>
    </row>
    <row r="30" spans="2:12" ht="29.4" thickBot="1" x14ac:dyDescent="0.35">
      <c r="H30" s="164" t="s">
        <v>23</v>
      </c>
      <c r="I30" s="165" t="s">
        <v>24</v>
      </c>
      <c r="J30" s="165" t="s">
        <v>143</v>
      </c>
      <c r="K30" s="165" t="s">
        <v>40</v>
      </c>
      <c r="L30" s="165" t="s">
        <v>44</v>
      </c>
    </row>
    <row r="31" spans="2:12" x14ac:dyDescent="0.3">
      <c r="H31" s="163" t="s">
        <v>6</v>
      </c>
      <c r="I31" s="159">
        <f>COUNTIFS('Tab B - MWO Jan + Oct 2023'!$B$13:$B$150,$H$29,'Tab B - MWO Jan + Oct 2023'!$C$13:$C$150,H31)</f>
        <v>0</v>
      </c>
      <c r="J31" s="159">
        <f>SUMIFS('Tab B - MWO Jan + Oct 2023'!$N$13:$N$150,'Tab B - MWO Jan + Oct 2023'!$B$13:$B$150,$H$11,'Tab B - MWO Jan + Oct 2023'!$C$13:$C$150,H31)</f>
        <v>0</v>
      </c>
      <c r="K31" s="159">
        <f>SUMIFS('Tab B - MWO Jan + Oct 2023'!$O$13:$O$150,'Tab B - MWO Jan + Oct 2023'!$B$13:$B$150,$H$11,'Tab B - MWO Jan + Oct 2023'!$C$13:$C$150,H31)</f>
        <v>0</v>
      </c>
      <c r="L31" s="161">
        <f>SUM(J31:K31)</f>
        <v>0</v>
      </c>
    </row>
    <row r="32" spans="2:12" x14ac:dyDescent="0.3">
      <c r="H32" s="162" t="s">
        <v>7</v>
      </c>
      <c r="I32" s="159">
        <f>COUNTIFS('Tab B - MWO Jan + Oct 2023'!$B$13:$B$150,$H$29,'Tab B - MWO Jan + Oct 2023'!$C$13:$C$150,H32)</f>
        <v>0</v>
      </c>
      <c r="J32" s="159">
        <f>SUMIFS('Tab B - MWO Jan + Oct 2023'!$N$13:$N$150,'Tab B - MWO Jan + Oct 2023'!$B$13:$B$150,$H$11,'Tab B - MWO Jan + Oct 2023'!$C$13:$C$150,H32)</f>
        <v>0</v>
      </c>
      <c r="K32" s="159">
        <f>SUMIFS('Tab B - MWO Jan + Oct 2023'!$O$13:$O$150,'Tab B - MWO Jan + Oct 2023'!$B$13:$B$150,$H$11,'Tab B - MWO Jan + Oct 2023'!$C$13:$C$150,H32)</f>
        <v>0</v>
      </c>
      <c r="L32" s="142">
        <f t="shared" ref="L32:L34" si="7">SUM(J32:K32)</f>
        <v>0</v>
      </c>
    </row>
    <row r="33" spans="8:12" x14ac:dyDescent="0.3">
      <c r="H33" s="162" t="s">
        <v>8</v>
      </c>
      <c r="I33" s="159">
        <f>COUNTIFS('Tab B - MWO Jan + Oct 2023'!$B$13:$B$150,$H$29,'Tab B - MWO Jan + Oct 2023'!$C$13:$C$150,H33)</f>
        <v>0</v>
      </c>
      <c r="J33" s="159">
        <f>SUMIFS('Tab B - MWO Jan + Oct 2023'!$N$13:$N$150,'Tab B - MWO Jan + Oct 2023'!$B$13:$B$150,$H$11,'Tab B - MWO Jan + Oct 2023'!$C$13:$C$150,H33)</f>
        <v>0</v>
      </c>
      <c r="K33" s="159">
        <f>SUMIFS('Tab B - MWO Jan + Oct 2023'!$O$13:$O$150,'Tab B - MWO Jan + Oct 2023'!$B$13:$B$150,$H$11,'Tab B - MWO Jan + Oct 2023'!$C$13:$C$150,H33)</f>
        <v>0</v>
      </c>
      <c r="L33" s="142">
        <f t="shared" si="7"/>
        <v>0</v>
      </c>
    </row>
    <row r="34" spans="8:12" ht="15" thickBot="1" x14ac:dyDescent="0.35">
      <c r="H34" s="166" t="s">
        <v>34</v>
      </c>
      <c r="I34" s="159">
        <f>COUNTIFS('Tab B - MWO Jan + Oct 2023'!$B$13:$B$150,$H$29,'Tab B - MWO Jan + Oct 2023'!$C$13:$C$150,H34)</f>
        <v>0</v>
      </c>
      <c r="J34" s="159">
        <f>SUMIFS('Tab B - MWO Jan + Oct 2023'!$N$13:$N$150,'Tab B - MWO Jan + Oct 2023'!$B$13:$B$150,$H$11,'Tab B - MWO Jan + Oct 2023'!$C$13:$C$150,H34)</f>
        <v>0</v>
      </c>
      <c r="K34" s="159">
        <f>SUMIFS('Tab B - MWO Jan + Oct 2023'!$O$13:$O$150,'Tab B - MWO Jan + Oct 2023'!$B$13:$B$150,$H$11,'Tab B - MWO Jan + Oct 2023'!$C$13:$C$150,H34)</f>
        <v>0</v>
      </c>
      <c r="L34" s="147">
        <f t="shared" si="7"/>
        <v>0</v>
      </c>
    </row>
    <row r="36" spans="8:12" ht="15" thickBot="1" x14ac:dyDescent="0.35">
      <c r="I36" s="151">
        <f t="shared" ref="I36:L36" si="8">I23+I24+I25+I26+I31+I32+I33+I34</f>
        <v>0</v>
      </c>
      <c r="J36" s="151">
        <f t="shared" si="8"/>
        <v>0</v>
      </c>
      <c r="K36" s="151">
        <f t="shared" si="8"/>
        <v>0</v>
      </c>
      <c r="L36" s="151">
        <f t="shared" si="8"/>
        <v>0</v>
      </c>
    </row>
    <row r="37" spans="8:12" ht="15" thickTop="1" x14ac:dyDescent="0.3"/>
    <row r="83" spans="2:9" x14ac:dyDescent="0.3">
      <c r="B83" s="132" t="s">
        <v>19</v>
      </c>
      <c r="C83" s="132" t="s">
        <v>1</v>
      </c>
      <c r="E83" s="132">
        <v>23.86</v>
      </c>
    </row>
    <row r="84" spans="2:9" x14ac:dyDescent="0.3">
      <c r="B84" s="132" t="s">
        <v>20</v>
      </c>
      <c r="C84" s="132" t="s">
        <v>2</v>
      </c>
      <c r="E84" s="132">
        <v>24.86</v>
      </c>
    </row>
    <row r="85" spans="2:9" x14ac:dyDescent="0.3">
      <c r="C85" s="132" t="s">
        <v>3</v>
      </c>
      <c r="E85" s="132">
        <v>24.86</v>
      </c>
    </row>
    <row r="86" spans="2:9" x14ac:dyDescent="0.3">
      <c r="C86" s="132" t="s">
        <v>33</v>
      </c>
      <c r="E86" s="132">
        <v>23.86</v>
      </c>
    </row>
    <row r="88" spans="2:9" ht="15" thickBot="1" x14ac:dyDescent="0.35">
      <c r="C88" s="132" t="s">
        <v>6</v>
      </c>
    </row>
    <row r="89" spans="2:9" ht="15" thickBot="1" x14ac:dyDescent="0.35">
      <c r="C89" s="132" t="s">
        <v>7</v>
      </c>
      <c r="F89" s="269" t="s">
        <v>10</v>
      </c>
      <c r="G89" s="270"/>
    </row>
    <row r="90" spans="2:9" x14ac:dyDescent="0.3">
      <c r="C90" s="132" t="s">
        <v>8</v>
      </c>
      <c r="F90" s="170"/>
      <c r="G90" s="171" t="s">
        <v>11</v>
      </c>
    </row>
    <row r="91" spans="2:9" x14ac:dyDescent="0.3">
      <c r="C91" s="132" t="s">
        <v>34</v>
      </c>
      <c r="F91" s="172" t="s">
        <v>1</v>
      </c>
      <c r="G91" s="173">
        <f>E83</f>
        <v>23.86</v>
      </c>
      <c r="H91" s="172" t="s">
        <v>1</v>
      </c>
      <c r="I91" s="173">
        <v>26</v>
      </c>
    </row>
    <row r="92" spans="2:9" x14ac:dyDescent="0.3">
      <c r="F92" s="172" t="s">
        <v>2</v>
      </c>
      <c r="G92" s="173">
        <f>E84</f>
        <v>24.86</v>
      </c>
      <c r="H92" s="172" t="s">
        <v>2</v>
      </c>
      <c r="I92" s="173">
        <v>29</v>
      </c>
    </row>
    <row r="93" spans="2:9" x14ac:dyDescent="0.3">
      <c r="F93" s="172" t="s">
        <v>3</v>
      </c>
      <c r="G93" s="173">
        <v>24.86</v>
      </c>
      <c r="H93" s="172" t="s">
        <v>3</v>
      </c>
      <c r="I93" s="173">
        <v>29</v>
      </c>
    </row>
    <row r="94" spans="2:9" ht="15" thickBot="1" x14ac:dyDescent="0.35">
      <c r="F94" s="174" t="s">
        <v>38</v>
      </c>
      <c r="G94" s="175">
        <v>23.86</v>
      </c>
      <c r="H94" s="174" t="s">
        <v>38</v>
      </c>
      <c r="I94" s="175">
        <v>26</v>
      </c>
    </row>
    <row r="99" spans="2:7" ht="15" thickBot="1" x14ac:dyDescent="0.35"/>
    <row r="100" spans="2:7" ht="15" thickBot="1" x14ac:dyDescent="0.35">
      <c r="B100" s="132" t="s">
        <v>19</v>
      </c>
      <c r="C100" s="132" t="s">
        <v>1</v>
      </c>
      <c r="D100" s="132">
        <v>18</v>
      </c>
      <c r="F100" s="269" t="s">
        <v>10</v>
      </c>
      <c r="G100" s="270"/>
    </row>
    <row r="101" spans="2:7" x14ac:dyDescent="0.3">
      <c r="B101" s="132" t="s">
        <v>20</v>
      </c>
      <c r="C101" s="132" t="s">
        <v>2</v>
      </c>
      <c r="D101" s="132">
        <v>20</v>
      </c>
      <c r="F101" s="170"/>
      <c r="G101" s="171" t="s">
        <v>11</v>
      </c>
    </row>
    <row r="102" spans="2:7" x14ac:dyDescent="0.3">
      <c r="C102" s="132" t="s">
        <v>3</v>
      </c>
      <c r="D102" s="132">
        <v>20</v>
      </c>
      <c r="F102" s="172" t="s">
        <v>1</v>
      </c>
      <c r="G102" s="173">
        <v>18</v>
      </c>
    </row>
    <row r="103" spans="2:7" x14ac:dyDescent="0.3">
      <c r="C103" s="132" t="s">
        <v>13</v>
      </c>
      <c r="D103" s="132">
        <v>18</v>
      </c>
      <c r="F103" s="172" t="s">
        <v>2</v>
      </c>
      <c r="G103" s="173">
        <v>20</v>
      </c>
    </row>
    <row r="104" spans="2:7" ht="15" thickBot="1" x14ac:dyDescent="0.35">
      <c r="F104" s="174" t="s">
        <v>3</v>
      </c>
      <c r="G104" s="176">
        <v>20</v>
      </c>
    </row>
    <row r="105" spans="2:7" x14ac:dyDescent="0.3">
      <c r="C105" s="132" t="s">
        <v>6</v>
      </c>
    </row>
    <row r="106" spans="2:7" x14ac:dyDescent="0.3">
      <c r="C106" s="132" t="s">
        <v>7</v>
      </c>
    </row>
    <row r="107" spans="2:7" x14ac:dyDescent="0.3">
      <c r="C107" s="132" t="s">
        <v>8</v>
      </c>
    </row>
    <row r="108" spans="2:7" x14ac:dyDescent="0.3">
      <c r="C108" s="132" t="s">
        <v>34</v>
      </c>
    </row>
  </sheetData>
  <sheetProtection algorithmName="SHA-512" hashValue="T8yjyAVyeDNxxcrIaHeAb0sKlKW+Z0VRkpbSIWSv46stEwiYi0h6N48llSoq4AiDCid/DmBa6dzU5yXtr0ydgQ==" saltValue="R6s58sdBP4EDR/NSxxNSYw==" spinCount="100000" sheet="1" objects="1" scenarios="1"/>
  <mergeCells count="2">
    <mergeCell ref="F89:G89"/>
    <mergeCell ref="F100:G100"/>
  </mergeCells>
  <dataValidations disablePrompts="1" count="1">
    <dataValidation type="list" allowBlank="1" showInputMessage="1" showErrorMessage="1" sqref="H13:H16 H5:H8 H31:H34 H23:H26" xr:uid="{67CD2498-6E50-49D0-8EE7-2CF005447933}">
      <formula1>$C$103:$C$106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1 -Cost Escalation Instructions</vt:lpstr>
      <vt:lpstr>2 - Cost Escalation Funding</vt:lpstr>
      <vt:lpstr>2024 - WCF Instructions</vt:lpstr>
      <vt:lpstr>Wage Increase and Wage Floor </vt:lpstr>
      <vt:lpstr>2024 - MWO Instructions</vt:lpstr>
      <vt:lpstr>Tab A - MWO - Oct 2023</vt:lpstr>
      <vt:lpstr>Tab B - MWO Jan + Oct 2023</vt:lpstr>
      <vt:lpstr>KPIs</vt:lpstr>
      <vt:lpstr>'1 -Cost Escalation Instructions'!Print_Area</vt:lpstr>
      <vt:lpstr>'Tab A - MWO - Oct 2023'!Print_Area</vt:lpstr>
      <vt:lpstr>'Tab B - MWO Jan + Oct 2023'!Print_Area</vt:lpstr>
      <vt:lpstr>'Wage Increase and Wage Floor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Bharucha, Burzin</dc:creator>
  <cp:lastModifiedBy>Carvalho, Jaime</cp:lastModifiedBy>
  <dcterms:created xsi:type="dcterms:W3CDTF">2015-06-05T18:17:20Z</dcterms:created>
  <dcterms:modified xsi:type="dcterms:W3CDTF">2024-07-02T17:29:23Z</dcterms:modified>
</cp:coreProperties>
</file>