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hidePivotFieldList="1"/>
  <mc:AlternateContent xmlns:mc="http://schemas.openxmlformats.org/markup-compatibility/2006">
    <mc:Choice Requires="x15">
      <x15ac:absPath xmlns:x15ac="http://schemas.microsoft.com/office/spreadsheetml/2010/11/ac" url="C:\Users\24162\Desktop\"/>
    </mc:Choice>
  </mc:AlternateContent>
  <xr:revisionPtr revIDLastSave="0" documentId="8_{CF2E91E3-1EE2-47F8-9BDB-B7C69C2AF620}" xr6:coauthVersionLast="47" xr6:coauthVersionMax="47" xr10:uidLastSave="{00000000-0000-0000-0000-000000000000}"/>
  <bookViews>
    <workbookView xWindow="28680" yWindow="-120" windowWidth="29040" windowHeight="15840" tabRatio="883" activeTab="7" xr2:uid="{00000000-000D-0000-FFFF-FFFF00000000}"/>
  </bookViews>
  <sheets>
    <sheet name="Overview and Instructions" sheetId="18" r:id="rId1"/>
    <sheet name="1 - Provider Information" sheetId="6" r:id="rId2"/>
    <sheet name="Basic Info" sheetId="34" state="hidden" r:id="rId3"/>
    <sheet name="2 - Base Fees Reimbursement" sheetId="15" r:id="rId4"/>
    <sheet name="3 - Reg. Fees Reimbursement" sheetId="17" r:id="rId5"/>
    <sheet name="4 - Transition Operating Grant" sheetId="39" r:id="rId6"/>
    <sheet name="5 - RECE Wage Floor (RWF)" sheetId="36" r:id="rId7"/>
    <sheet name="6 - Min Wage Offset (MWO)" sheetId="37" r:id="rId8"/>
    <sheet name="7 - Closure dates" sheetId="14" r:id="rId9"/>
    <sheet name="8 - Allowable absent days" sheetId="33" r:id="rId10"/>
    <sheet name="9 - Summary" sheetId="19" r:id="rId11"/>
    <sheet name="KPI-1" sheetId="13" state="hidden" r:id="rId12"/>
    <sheet name="KPI-2" sheetId="8" state="hidden" r:id="rId13"/>
  </sheets>
  <externalReferences>
    <externalReference r:id="rId14"/>
  </externalReferences>
  <definedNames>
    <definedName name="_xlnm.Print_Area" localSheetId="1">'1 - Provider Information'!$A$1:$H$34</definedName>
    <definedName name="_xlnm.Print_Area" localSheetId="3">'2 - Base Fees Reimbursement'!$A$1:$A$4</definedName>
    <definedName name="_xlnm.Print_Area" localSheetId="4">'3 - Reg. Fees Reimbursement'!$A$1:$R$20</definedName>
    <definedName name="_xlnm.Print_Area" localSheetId="8">'7 - Closure dates'!$A$1:$D$21</definedName>
    <definedName name="_xlnm.Print_Area" localSheetId="10">'9 - Summary'!$A$1:$E$21</definedName>
    <definedName name="_xlnm.Print_Area" localSheetId="0">'Overview and Instructions'!$A$1:$G$65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89" i="37" l="1"/>
  <c r="G790" i="37"/>
  <c r="G791" i="37"/>
  <c r="G792" i="37"/>
  <c r="I792" i="37" s="1"/>
  <c r="G793" i="37"/>
  <c r="G794" i="37"/>
  <c r="I794" i="37" s="1"/>
  <c r="G795" i="37"/>
  <c r="I795" i="37" s="1"/>
  <c r="G796" i="37"/>
  <c r="I796" i="37" s="1"/>
  <c r="H789" i="37"/>
  <c r="H790" i="37"/>
  <c r="J790" i="37" s="1"/>
  <c r="H791" i="37"/>
  <c r="J791" i="37" s="1"/>
  <c r="H792" i="37"/>
  <c r="J792" i="37" s="1"/>
  <c r="H793" i="37"/>
  <c r="J793" i="37" s="1"/>
  <c r="H794" i="37"/>
  <c r="J794" i="37" s="1"/>
  <c r="H795" i="37"/>
  <c r="J795" i="37" s="1"/>
  <c r="H796" i="37"/>
  <c r="J796" i="37" s="1"/>
  <c r="I789" i="37"/>
  <c r="I790" i="37"/>
  <c r="L790" i="37" s="1"/>
  <c r="I791" i="37"/>
  <c r="I793" i="37"/>
  <c r="J789" i="37"/>
  <c r="M789" i="37" s="1"/>
  <c r="L789" i="37"/>
  <c r="N789" i="37"/>
  <c r="N790" i="37"/>
  <c r="N791" i="37"/>
  <c r="N792" i="37"/>
  <c r="N793" i="37"/>
  <c r="N794" i="37"/>
  <c r="N795" i="37"/>
  <c r="N796" i="37"/>
  <c r="G759" i="37"/>
  <c r="I759" i="37" s="1"/>
  <c r="G760" i="37"/>
  <c r="I760" i="37" s="1"/>
  <c r="G761" i="37"/>
  <c r="I761" i="37" s="1"/>
  <c r="G762" i="37"/>
  <c r="I762" i="37" s="1"/>
  <c r="G763" i="37"/>
  <c r="I763" i="37" s="1"/>
  <c r="G764" i="37"/>
  <c r="I764" i="37" s="1"/>
  <c r="G765" i="37"/>
  <c r="I765" i="37" s="1"/>
  <c r="G766" i="37"/>
  <c r="I766" i="37" s="1"/>
  <c r="G767" i="37"/>
  <c r="I767" i="37" s="1"/>
  <c r="G768" i="37"/>
  <c r="I768" i="37" s="1"/>
  <c r="G769" i="37"/>
  <c r="I769" i="37" s="1"/>
  <c r="G770" i="37"/>
  <c r="I770" i="37" s="1"/>
  <c r="G771" i="37"/>
  <c r="I771" i="37" s="1"/>
  <c r="G772" i="37"/>
  <c r="I772" i="37" s="1"/>
  <c r="G773" i="37"/>
  <c r="I773" i="37" s="1"/>
  <c r="G774" i="37"/>
  <c r="I774" i="37" s="1"/>
  <c r="G775" i="37"/>
  <c r="I775" i="37" s="1"/>
  <c r="G776" i="37"/>
  <c r="I776" i="37" s="1"/>
  <c r="G777" i="37"/>
  <c r="I777" i="37" s="1"/>
  <c r="H759" i="37"/>
  <c r="J759" i="37" s="1"/>
  <c r="H760" i="37"/>
  <c r="J760" i="37" s="1"/>
  <c r="H761" i="37"/>
  <c r="J761" i="37" s="1"/>
  <c r="H762" i="37"/>
  <c r="J762" i="37" s="1"/>
  <c r="H763" i="37"/>
  <c r="J763" i="37" s="1"/>
  <c r="H764" i="37"/>
  <c r="J764" i="37" s="1"/>
  <c r="H765" i="37"/>
  <c r="J765" i="37" s="1"/>
  <c r="H766" i="37"/>
  <c r="H767" i="37"/>
  <c r="J767" i="37" s="1"/>
  <c r="H768" i="37"/>
  <c r="J768" i="37" s="1"/>
  <c r="H769" i="37"/>
  <c r="J769" i="37" s="1"/>
  <c r="H770" i="37"/>
  <c r="J770" i="37" s="1"/>
  <c r="H771" i="37"/>
  <c r="J771" i="37" s="1"/>
  <c r="H772" i="37"/>
  <c r="J772" i="37" s="1"/>
  <c r="H773" i="37"/>
  <c r="J773" i="37" s="1"/>
  <c r="H774" i="37"/>
  <c r="J774" i="37" s="1"/>
  <c r="H775" i="37"/>
  <c r="J775" i="37" s="1"/>
  <c r="H776" i="37"/>
  <c r="J776" i="37" s="1"/>
  <c r="H777" i="37"/>
  <c r="J777" i="37" s="1"/>
  <c r="J766" i="37"/>
  <c r="N759" i="37"/>
  <c r="N760" i="37"/>
  <c r="N761" i="37"/>
  <c r="N762" i="37"/>
  <c r="N763" i="37"/>
  <c r="N764" i="37"/>
  <c r="N765" i="37"/>
  <c r="N766" i="37"/>
  <c r="N767" i="37"/>
  <c r="N768" i="37"/>
  <c r="N769" i="37"/>
  <c r="N770" i="37"/>
  <c r="N771" i="37"/>
  <c r="N772" i="37"/>
  <c r="N773" i="37"/>
  <c r="N774" i="37"/>
  <c r="N775" i="37"/>
  <c r="N776" i="37"/>
  <c r="N777" i="37"/>
  <c r="G612" i="37"/>
  <c r="I612" i="37" s="1"/>
  <c r="G613" i="37"/>
  <c r="I613" i="37" s="1"/>
  <c r="G614" i="37"/>
  <c r="I614" i="37" s="1"/>
  <c r="G615" i="37"/>
  <c r="I615" i="37" s="1"/>
  <c r="G616" i="37"/>
  <c r="I616" i="37" s="1"/>
  <c r="G617" i="37"/>
  <c r="I617" i="37" s="1"/>
  <c r="G618" i="37"/>
  <c r="I618" i="37" s="1"/>
  <c r="G619" i="37"/>
  <c r="I619" i="37" s="1"/>
  <c r="G620" i="37"/>
  <c r="I620" i="37" s="1"/>
  <c r="G621" i="37"/>
  <c r="I621" i="37" s="1"/>
  <c r="G622" i="37"/>
  <c r="I622" i="37" s="1"/>
  <c r="G623" i="37"/>
  <c r="I623" i="37" s="1"/>
  <c r="G624" i="37"/>
  <c r="I624" i="37" s="1"/>
  <c r="G625" i="37"/>
  <c r="I625" i="37" s="1"/>
  <c r="G626" i="37"/>
  <c r="I626" i="37" s="1"/>
  <c r="G627" i="37"/>
  <c r="I627" i="37" s="1"/>
  <c r="G628" i="37"/>
  <c r="I628" i="37" s="1"/>
  <c r="G629" i="37"/>
  <c r="I629" i="37" s="1"/>
  <c r="G630" i="37"/>
  <c r="I630" i="37" s="1"/>
  <c r="G631" i="37"/>
  <c r="I631" i="37" s="1"/>
  <c r="G632" i="37"/>
  <c r="I632" i="37" s="1"/>
  <c r="G633" i="37"/>
  <c r="I633" i="37" s="1"/>
  <c r="G634" i="37"/>
  <c r="I634" i="37" s="1"/>
  <c r="G635" i="37"/>
  <c r="I635" i="37" s="1"/>
  <c r="G636" i="37"/>
  <c r="I636" i="37" s="1"/>
  <c r="G637" i="37"/>
  <c r="I637" i="37" s="1"/>
  <c r="G638" i="37"/>
  <c r="I638" i="37" s="1"/>
  <c r="G639" i="37"/>
  <c r="I639" i="37" s="1"/>
  <c r="G640" i="37"/>
  <c r="I640" i="37" s="1"/>
  <c r="G641" i="37"/>
  <c r="I641" i="37" s="1"/>
  <c r="G642" i="37"/>
  <c r="I642" i="37" s="1"/>
  <c r="G643" i="37"/>
  <c r="I643" i="37" s="1"/>
  <c r="G644" i="37"/>
  <c r="I644" i="37" s="1"/>
  <c r="G645" i="37"/>
  <c r="I645" i="37" s="1"/>
  <c r="G646" i="37"/>
  <c r="I646" i="37" s="1"/>
  <c r="G647" i="37"/>
  <c r="I647" i="37" s="1"/>
  <c r="G648" i="37"/>
  <c r="I648" i="37" s="1"/>
  <c r="G649" i="37"/>
  <c r="I649" i="37" s="1"/>
  <c r="G650" i="37"/>
  <c r="I650" i="37" s="1"/>
  <c r="G651" i="37"/>
  <c r="I651" i="37" s="1"/>
  <c r="G652" i="37"/>
  <c r="I652" i="37" s="1"/>
  <c r="G653" i="37"/>
  <c r="I653" i="37" s="1"/>
  <c r="G654" i="37"/>
  <c r="I654" i="37" s="1"/>
  <c r="G655" i="37"/>
  <c r="I655" i="37" s="1"/>
  <c r="G656" i="37"/>
  <c r="I656" i="37" s="1"/>
  <c r="G657" i="37"/>
  <c r="I657" i="37" s="1"/>
  <c r="G658" i="37"/>
  <c r="I658" i="37" s="1"/>
  <c r="G659" i="37"/>
  <c r="I659" i="37" s="1"/>
  <c r="G660" i="37"/>
  <c r="I660" i="37" s="1"/>
  <c r="G661" i="37"/>
  <c r="I661" i="37" s="1"/>
  <c r="G662" i="37"/>
  <c r="I662" i="37" s="1"/>
  <c r="G663" i="37"/>
  <c r="I663" i="37" s="1"/>
  <c r="G664" i="37"/>
  <c r="I664" i="37" s="1"/>
  <c r="G665" i="37"/>
  <c r="I665" i="37" s="1"/>
  <c r="G666" i="37"/>
  <c r="I666" i="37" s="1"/>
  <c r="G667" i="37"/>
  <c r="I667" i="37" s="1"/>
  <c r="G668" i="37"/>
  <c r="I668" i="37" s="1"/>
  <c r="G669" i="37"/>
  <c r="I669" i="37" s="1"/>
  <c r="G670" i="37"/>
  <c r="I670" i="37" s="1"/>
  <c r="G671" i="37"/>
  <c r="I671" i="37" s="1"/>
  <c r="G672" i="37"/>
  <c r="I672" i="37" s="1"/>
  <c r="G673" i="37"/>
  <c r="I673" i="37" s="1"/>
  <c r="G674" i="37"/>
  <c r="I674" i="37" s="1"/>
  <c r="G675" i="37"/>
  <c r="I675" i="37" s="1"/>
  <c r="G676" i="37"/>
  <c r="I676" i="37" s="1"/>
  <c r="G677" i="37"/>
  <c r="I677" i="37" s="1"/>
  <c r="G678" i="37"/>
  <c r="I678" i="37" s="1"/>
  <c r="G679" i="37"/>
  <c r="I679" i="37" s="1"/>
  <c r="G680" i="37"/>
  <c r="I680" i="37" s="1"/>
  <c r="G681" i="37"/>
  <c r="I681" i="37" s="1"/>
  <c r="G682" i="37"/>
  <c r="I682" i="37" s="1"/>
  <c r="G683" i="37"/>
  <c r="I683" i="37" s="1"/>
  <c r="G684" i="37"/>
  <c r="I684" i="37" s="1"/>
  <c r="G685" i="37"/>
  <c r="I685" i="37" s="1"/>
  <c r="G686" i="37"/>
  <c r="I686" i="37" s="1"/>
  <c r="G687" i="37"/>
  <c r="I687" i="37" s="1"/>
  <c r="G688" i="37"/>
  <c r="I688" i="37" s="1"/>
  <c r="G689" i="37"/>
  <c r="I689" i="37" s="1"/>
  <c r="G690" i="37"/>
  <c r="I690" i="37" s="1"/>
  <c r="G691" i="37"/>
  <c r="I691" i="37" s="1"/>
  <c r="G692" i="37"/>
  <c r="I692" i="37" s="1"/>
  <c r="G693" i="37"/>
  <c r="I693" i="37" s="1"/>
  <c r="G694" i="37"/>
  <c r="I694" i="37" s="1"/>
  <c r="H612" i="37"/>
  <c r="J612" i="37" s="1"/>
  <c r="H613" i="37"/>
  <c r="J613" i="37" s="1"/>
  <c r="H614" i="37"/>
  <c r="J614" i="37" s="1"/>
  <c r="H615" i="37"/>
  <c r="J615" i="37" s="1"/>
  <c r="H616" i="37"/>
  <c r="J616" i="37" s="1"/>
  <c r="H617" i="37"/>
  <c r="J617" i="37" s="1"/>
  <c r="H618" i="37"/>
  <c r="J618" i="37" s="1"/>
  <c r="H619" i="37"/>
  <c r="J619" i="37" s="1"/>
  <c r="H620" i="37"/>
  <c r="J620" i="37" s="1"/>
  <c r="H621" i="37"/>
  <c r="J621" i="37" s="1"/>
  <c r="H622" i="37"/>
  <c r="J622" i="37" s="1"/>
  <c r="H623" i="37"/>
  <c r="J623" i="37" s="1"/>
  <c r="H624" i="37"/>
  <c r="J624" i="37" s="1"/>
  <c r="H625" i="37"/>
  <c r="J625" i="37" s="1"/>
  <c r="H626" i="37"/>
  <c r="J626" i="37" s="1"/>
  <c r="H627" i="37"/>
  <c r="J627" i="37" s="1"/>
  <c r="H628" i="37"/>
  <c r="J628" i="37" s="1"/>
  <c r="H629" i="37"/>
  <c r="J629" i="37" s="1"/>
  <c r="H630" i="37"/>
  <c r="J630" i="37" s="1"/>
  <c r="H631" i="37"/>
  <c r="J631" i="37" s="1"/>
  <c r="H632" i="37"/>
  <c r="J632" i="37" s="1"/>
  <c r="H633" i="37"/>
  <c r="J633" i="37" s="1"/>
  <c r="H634" i="37"/>
  <c r="J634" i="37" s="1"/>
  <c r="H635" i="37"/>
  <c r="J635" i="37" s="1"/>
  <c r="H636" i="37"/>
  <c r="J636" i="37" s="1"/>
  <c r="H637" i="37"/>
  <c r="J637" i="37" s="1"/>
  <c r="H638" i="37"/>
  <c r="J638" i="37" s="1"/>
  <c r="H639" i="37"/>
  <c r="J639" i="37" s="1"/>
  <c r="H640" i="37"/>
  <c r="J640" i="37" s="1"/>
  <c r="H641" i="37"/>
  <c r="J641" i="37" s="1"/>
  <c r="H642" i="37"/>
  <c r="J642" i="37" s="1"/>
  <c r="H643" i="37"/>
  <c r="J643" i="37" s="1"/>
  <c r="H644" i="37"/>
  <c r="J644" i="37" s="1"/>
  <c r="H645" i="37"/>
  <c r="J645" i="37" s="1"/>
  <c r="H646" i="37"/>
  <c r="J646" i="37" s="1"/>
  <c r="H647" i="37"/>
  <c r="J647" i="37" s="1"/>
  <c r="H648" i="37"/>
  <c r="J648" i="37" s="1"/>
  <c r="H649" i="37"/>
  <c r="J649" i="37" s="1"/>
  <c r="H650" i="37"/>
  <c r="J650" i="37" s="1"/>
  <c r="H651" i="37"/>
  <c r="J651" i="37" s="1"/>
  <c r="H652" i="37"/>
  <c r="J652" i="37" s="1"/>
  <c r="H653" i="37"/>
  <c r="J653" i="37" s="1"/>
  <c r="H654" i="37"/>
  <c r="J654" i="37" s="1"/>
  <c r="H655" i="37"/>
  <c r="J655" i="37" s="1"/>
  <c r="H656" i="37"/>
  <c r="J656" i="37" s="1"/>
  <c r="H657" i="37"/>
  <c r="J657" i="37" s="1"/>
  <c r="H658" i="37"/>
  <c r="J658" i="37" s="1"/>
  <c r="H659" i="37"/>
  <c r="J659" i="37" s="1"/>
  <c r="H660" i="37"/>
  <c r="J660" i="37" s="1"/>
  <c r="H661" i="37"/>
  <c r="J661" i="37" s="1"/>
  <c r="H662" i="37"/>
  <c r="J662" i="37" s="1"/>
  <c r="H663" i="37"/>
  <c r="J663" i="37" s="1"/>
  <c r="H664" i="37"/>
  <c r="J664" i="37" s="1"/>
  <c r="H665" i="37"/>
  <c r="J665" i="37" s="1"/>
  <c r="H666" i="37"/>
  <c r="J666" i="37" s="1"/>
  <c r="H667" i="37"/>
  <c r="J667" i="37" s="1"/>
  <c r="H668" i="37"/>
  <c r="J668" i="37" s="1"/>
  <c r="H669" i="37"/>
  <c r="J669" i="37" s="1"/>
  <c r="H670" i="37"/>
  <c r="J670" i="37" s="1"/>
  <c r="H671" i="37"/>
  <c r="J671" i="37" s="1"/>
  <c r="H672" i="37"/>
  <c r="J672" i="37" s="1"/>
  <c r="H673" i="37"/>
  <c r="J673" i="37" s="1"/>
  <c r="H674" i="37"/>
  <c r="J674" i="37" s="1"/>
  <c r="H675" i="37"/>
  <c r="J675" i="37" s="1"/>
  <c r="H676" i="37"/>
  <c r="J676" i="37" s="1"/>
  <c r="H677" i="37"/>
  <c r="J677" i="37" s="1"/>
  <c r="H678" i="37"/>
  <c r="J678" i="37" s="1"/>
  <c r="H679" i="37"/>
  <c r="J679" i="37" s="1"/>
  <c r="H680" i="37"/>
  <c r="J680" i="37" s="1"/>
  <c r="H681" i="37"/>
  <c r="J681" i="37" s="1"/>
  <c r="H682" i="37"/>
  <c r="J682" i="37" s="1"/>
  <c r="H683" i="37"/>
  <c r="J683" i="37" s="1"/>
  <c r="H684" i="37"/>
  <c r="J684" i="37" s="1"/>
  <c r="H685" i="37"/>
  <c r="J685" i="37" s="1"/>
  <c r="H686" i="37"/>
  <c r="J686" i="37" s="1"/>
  <c r="H687" i="37"/>
  <c r="J687" i="37" s="1"/>
  <c r="H688" i="37"/>
  <c r="J688" i="37" s="1"/>
  <c r="H689" i="37"/>
  <c r="J689" i="37" s="1"/>
  <c r="H690" i="37"/>
  <c r="J690" i="37" s="1"/>
  <c r="H691" i="37"/>
  <c r="J691" i="37" s="1"/>
  <c r="H692" i="37"/>
  <c r="J692" i="37" s="1"/>
  <c r="H693" i="37"/>
  <c r="J693" i="37" s="1"/>
  <c r="H694" i="37"/>
  <c r="J694" i="37" s="1"/>
  <c r="N612" i="37"/>
  <c r="N613" i="37"/>
  <c r="N614" i="37"/>
  <c r="N615" i="37"/>
  <c r="N616" i="37"/>
  <c r="N617" i="37"/>
  <c r="N618" i="37"/>
  <c r="N619" i="37"/>
  <c r="N620" i="37"/>
  <c r="N621" i="37"/>
  <c r="N622" i="37"/>
  <c r="N623" i="37"/>
  <c r="N624" i="37"/>
  <c r="N625" i="37"/>
  <c r="N626" i="37"/>
  <c r="N627" i="37"/>
  <c r="N628" i="37"/>
  <c r="N629" i="37"/>
  <c r="N630" i="37"/>
  <c r="N631" i="37"/>
  <c r="N632" i="37"/>
  <c r="N633" i="37"/>
  <c r="N634" i="37"/>
  <c r="N635" i="37"/>
  <c r="N636" i="37"/>
  <c r="N637" i="37"/>
  <c r="N638" i="37"/>
  <c r="N639" i="37"/>
  <c r="N640" i="37"/>
  <c r="N641" i="37"/>
  <c r="N642" i="37"/>
  <c r="N643" i="37"/>
  <c r="N644" i="37"/>
  <c r="N645" i="37"/>
  <c r="N646" i="37"/>
  <c r="N647" i="37"/>
  <c r="N648" i="37"/>
  <c r="N649" i="37"/>
  <c r="N650" i="37"/>
  <c r="N651" i="37"/>
  <c r="N652" i="37"/>
  <c r="N653" i="37"/>
  <c r="N654" i="37"/>
  <c r="N655" i="37"/>
  <c r="N656" i="37"/>
  <c r="N657" i="37"/>
  <c r="N658" i="37"/>
  <c r="N659" i="37"/>
  <c r="N660" i="37"/>
  <c r="N661" i="37"/>
  <c r="N662" i="37"/>
  <c r="N663" i="37"/>
  <c r="N664" i="37"/>
  <c r="N665" i="37"/>
  <c r="N666" i="37"/>
  <c r="N667" i="37"/>
  <c r="N668" i="37"/>
  <c r="N669" i="37"/>
  <c r="N670" i="37"/>
  <c r="N671" i="37"/>
  <c r="N672" i="37"/>
  <c r="N673" i="37"/>
  <c r="N674" i="37"/>
  <c r="N675" i="37"/>
  <c r="N676" i="37"/>
  <c r="N677" i="37"/>
  <c r="N678" i="37"/>
  <c r="N679" i="37"/>
  <c r="N680" i="37"/>
  <c r="N681" i="37"/>
  <c r="N682" i="37"/>
  <c r="N683" i="37"/>
  <c r="N684" i="37"/>
  <c r="N685" i="37"/>
  <c r="N686" i="37"/>
  <c r="N687" i="37"/>
  <c r="N688" i="37"/>
  <c r="N689" i="37"/>
  <c r="N690" i="37"/>
  <c r="N691" i="37"/>
  <c r="N692" i="37"/>
  <c r="N693" i="37"/>
  <c r="N694" i="37"/>
  <c r="G595" i="37"/>
  <c r="G596" i="37"/>
  <c r="G597" i="37"/>
  <c r="G598" i="37"/>
  <c r="G599" i="37"/>
  <c r="G600" i="37"/>
  <c r="G601" i="37"/>
  <c r="G602" i="37"/>
  <c r="G603" i="37"/>
  <c r="G604" i="37"/>
  <c r="G605" i="37"/>
  <c r="G606" i="37"/>
  <c r="G607" i="37"/>
  <c r="G608" i="37"/>
  <c r="G609" i="37"/>
  <c r="G610" i="37"/>
  <c r="G611" i="37"/>
  <c r="G695" i="37"/>
  <c r="G696" i="37"/>
  <c r="G697" i="37"/>
  <c r="G698" i="37"/>
  <c r="G699" i="37"/>
  <c r="G700" i="37"/>
  <c r="G701" i="37"/>
  <c r="G702" i="37"/>
  <c r="G703" i="37"/>
  <c r="G704" i="37"/>
  <c r="G705" i="37"/>
  <c r="G706" i="37"/>
  <c r="G707" i="37"/>
  <c r="G708" i="37"/>
  <c r="G709" i="37"/>
  <c r="G710" i="37"/>
  <c r="G711" i="37"/>
  <c r="G712" i="37"/>
  <c r="G713" i="37"/>
  <c r="G714" i="37"/>
  <c r="G715" i="37"/>
  <c r="G716" i="37"/>
  <c r="G717" i="37"/>
  <c r="G718" i="37"/>
  <c r="G719" i="37"/>
  <c r="G720" i="37"/>
  <c r="G721" i="37"/>
  <c r="G722" i="37"/>
  <c r="G723" i="37"/>
  <c r="G724" i="37"/>
  <c r="G725" i="37"/>
  <c r="G726" i="37"/>
  <c r="G727" i="37"/>
  <c r="H595" i="37"/>
  <c r="H596" i="37"/>
  <c r="H597" i="37"/>
  <c r="H598" i="37"/>
  <c r="H599" i="37"/>
  <c r="H600" i="37"/>
  <c r="H601" i="37"/>
  <c r="H602" i="37"/>
  <c r="H603" i="37"/>
  <c r="H604" i="37"/>
  <c r="H605" i="37"/>
  <c r="H606" i="37"/>
  <c r="H607" i="37"/>
  <c r="H608" i="37"/>
  <c r="H609" i="37"/>
  <c r="H610" i="37"/>
  <c r="H611" i="37"/>
  <c r="H695" i="37"/>
  <c r="H696" i="37"/>
  <c r="H697" i="37"/>
  <c r="H698" i="37"/>
  <c r="H699" i="37"/>
  <c r="H700" i="37"/>
  <c r="H701" i="37"/>
  <c r="H702" i="37"/>
  <c r="H703" i="37"/>
  <c r="H704" i="37"/>
  <c r="H705" i="37"/>
  <c r="H706" i="37"/>
  <c r="H707" i="37"/>
  <c r="H708" i="37"/>
  <c r="H709" i="37"/>
  <c r="H710" i="37"/>
  <c r="H711" i="37"/>
  <c r="H712" i="37"/>
  <c r="H713" i="37"/>
  <c r="H714" i="37"/>
  <c r="H715" i="37"/>
  <c r="H716" i="37"/>
  <c r="H717" i="37"/>
  <c r="H718" i="37"/>
  <c r="H719" i="37"/>
  <c r="H720" i="37"/>
  <c r="H721" i="37"/>
  <c r="H722" i="37"/>
  <c r="H723" i="37"/>
  <c r="H724" i="37"/>
  <c r="H725" i="37"/>
  <c r="H726" i="37"/>
  <c r="H727" i="37"/>
  <c r="I595" i="37"/>
  <c r="I596" i="37"/>
  <c r="I597" i="37"/>
  <c r="I598" i="37"/>
  <c r="I599" i="37"/>
  <c r="I600" i="37"/>
  <c r="I601" i="37"/>
  <c r="I602" i="37"/>
  <c r="I603" i="37"/>
  <c r="I604" i="37"/>
  <c r="I605" i="37"/>
  <c r="I606" i="37"/>
  <c r="I607" i="37"/>
  <c r="I608" i="37"/>
  <c r="I609" i="37"/>
  <c r="I610" i="37"/>
  <c r="I611" i="37"/>
  <c r="I695" i="37"/>
  <c r="I696" i="37"/>
  <c r="I697" i="37"/>
  <c r="I698" i="37"/>
  <c r="I699" i="37"/>
  <c r="I700" i="37"/>
  <c r="I701" i="37"/>
  <c r="I702" i="37"/>
  <c r="I703" i="37"/>
  <c r="I704" i="37"/>
  <c r="I705" i="37"/>
  <c r="I706" i="37"/>
  <c r="I707" i="37"/>
  <c r="I708" i="37"/>
  <c r="I709" i="37"/>
  <c r="I710" i="37"/>
  <c r="I711" i="37"/>
  <c r="I712" i="37"/>
  <c r="I713" i="37"/>
  <c r="I714" i="37"/>
  <c r="I715" i="37"/>
  <c r="I716" i="37"/>
  <c r="I717" i="37"/>
  <c r="I718" i="37"/>
  <c r="I719" i="37"/>
  <c r="I720" i="37"/>
  <c r="I721" i="37"/>
  <c r="I722" i="37"/>
  <c r="I723" i="37"/>
  <c r="I724" i="37"/>
  <c r="I725" i="37"/>
  <c r="I726" i="37"/>
  <c r="I727" i="37"/>
  <c r="J595" i="37"/>
  <c r="J596" i="37"/>
  <c r="J597" i="37"/>
  <c r="J598" i="37"/>
  <c r="J599" i="37"/>
  <c r="J600" i="37"/>
  <c r="J601" i="37"/>
  <c r="J602" i="37"/>
  <c r="J603" i="37"/>
  <c r="J604" i="37"/>
  <c r="J605" i="37"/>
  <c r="J606" i="37"/>
  <c r="J607" i="37"/>
  <c r="J608" i="37"/>
  <c r="J609" i="37"/>
  <c r="J610" i="37"/>
  <c r="J611" i="37"/>
  <c r="J695" i="37"/>
  <c r="J696" i="37"/>
  <c r="J697" i="37"/>
  <c r="J698" i="37"/>
  <c r="J699" i="37"/>
  <c r="J700" i="37"/>
  <c r="J701" i="37"/>
  <c r="J702" i="37"/>
  <c r="J703" i="37"/>
  <c r="J704" i="37"/>
  <c r="J705" i="37"/>
  <c r="J706" i="37"/>
  <c r="J707" i="37"/>
  <c r="J708" i="37"/>
  <c r="J709" i="37"/>
  <c r="J710" i="37"/>
  <c r="J711" i="37"/>
  <c r="J712" i="37"/>
  <c r="J713" i="37"/>
  <c r="J714" i="37"/>
  <c r="J715" i="37"/>
  <c r="J716" i="37"/>
  <c r="J717" i="37"/>
  <c r="J718" i="37"/>
  <c r="J719" i="37"/>
  <c r="J720" i="37"/>
  <c r="J721" i="37"/>
  <c r="J722" i="37"/>
  <c r="J723" i="37"/>
  <c r="J724" i="37"/>
  <c r="J725" i="37"/>
  <c r="J726" i="37"/>
  <c r="J727" i="37"/>
  <c r="N595" i="37"/>
  <c r="N596" i="37"/>
  <c r="N597" i="37"/>
  <c r="N598" i="37"/>
  <c r="N599" i="37"/>
  <c r="N600" i="37"/>
  <c r="N601" i="37"/>
  <c r="N602" i="37"/>
  <c r="N603" i="37"/>
  <c r="N604" i="37"/>
  <c r="N605" i="37"/>
  <c r="N606" i="37"/>
  <c r="N607" i="37"/>
  <c r="N608" i="37"/>
  <c r="N609" i="37"/>
  <c r="N610" i="37"/>
  <c r="N611" i="37"/>
  <c r="N695" i="37"/>
  <c r="N696" i="37"/>
  <c r="N697" i="37"/>
  <c r="N698" i="37"/>
  <c r="N699" i="37"/>
  <c r="N700" i="37"/>
  <c r="N701" i="37"/>
  <c r="N702" i="37"/>
  <c r="N703" i="37"/>
  <c r="N704" i="37"/>
  <c r="N705" i="37"/>
  <c r="N706" i="37"/>
  <c r="N707" i="37"/>
  <c r="N708" i="37"/>
  <c r="N709" i="37"/>
  <c r="N710" i="37"/>
  <c r="N711" i="37"/>
  <c r="N712" i="37"/>
  <c r="N713" i="37"/>
  <c r="N714" i="37"/>
  <c r="N715" i="37"/>
  <c r="N716" i="37"/>
  <c r="N717" i="37"/>
  <c r="N718" i="37"/>
  <c r="N719" i="37"/>
  <c r="N720" i="37"/>
  <c r="N721" i="37"/>
  <c r="N722" i="37"/>
  <c r="N723" i="37"/>
  <c r="N724" i="37"/>
  <c r="N725" i="37"/>
  <c r="N726" i="37"/>
  <c r="N727" i="37"/>
  <c r="G17" i="37"/>
  <c r="G18" i="37"/>
  <c r="G19" i="37"/>
  <c r="G20" i="37"/>
  <c r="G21" i="37"/>
  <c r="G22" i="37"/>
  <c r="G23" i="37"/>
  <c r="G24" i="37"/>
  <c r="G25" i="37"/>
  <c r="G26" i="37"/>
  <c r="G27" i="37"/>
  <c r="G28" i="37"/>
  <c r="G29" i="37"/>
  <c r="G30" i="37"/>
  <c r="G31" i="37"/>
  <c r="G32" i="37"/>
  <c r="G33" i="37"/>
  <c r="G34" i="37"/>
  <c r="G35" i="37"/>
  <c r="G36" i="37"/>
  <c r="G37" i="37"/>
  <c r="G38" i="37"/>
  <c r="G39" i="37"/>
  <c r="G40" i="37"/>
  <c r="G41" i="37"/>
  <c r="G42" i="37"/>
  <c r="G43" i="37"/>
  <c r="G44" i="37"/>
  <c r="G45" i="37"/>
  <c r="G46" i="37"/>
  <c r="G47" i="37"/>
  <c r="G48" i="37"/>
  <c r="G49" i="37"/>
  <c r="G50" i="37"/>
  <c r="G51" i="37"/>
  <c r="G52" i="37"/>
  <c r="G53" i="37"/>
  <c r="G54" i="37"/>
  <c r="G55" i="37"/>
  <c r="G56" i="37"/>
  <c r="G57" i="37"/>
  <c r="G58" i="37"/>
  <c r="G59" i="37"/>
  <c r="G60" i="37"/>
  <c r="G61" i="37"/>
  <c r="G62" i="37"/>
  <c r="G63" i="37"/>
  <c r="G64" i="37"/>
  <c r="G65" i="37"/>
  <c r="G66" i="37"/>
  <c r="G67" i="37"/>
  <c r="G68" i="37"/>
  <c r="G69" i="37"/>
  <c r="G70" i="37"/>
  <c r="G71" i="37"/>
  <c r="G72" i="37"/>
  <c r="G73" i="37"/>
  <c r="G74" i="37"/>
  <c r="G75" i="37"/>
  <c r="G76" i="37"/>
  <c r="G77" i="37"/>
  <c r="G78" i="37"/>
  <c r="G79" i="37"/>
  <c r="G80" i="37"/>
  <c r="G81" i="37"/>
  <c r="G82" i="37"/>
  <c r="G83" i="37"/>
  <c r="G84" i="37"/>
  <c r="G85" i="37"/>
  <c r="G86" i="37"/>
  <c r="G87" i="37"/>
  <c r="G88" i="37"/>
  <c r="G89" i="37"/>
  <c r="G90" i="37"/>
  <c r="G91" i="37"/>
  <c r="G92" i="37"/>
  <c r="G93" i="37"/>
  <c r="G94" i="37"/>
  <c r="G95" i="37"/>
  <c r="G96" i="37"/>
  <c r="G97" i="37"/>
  <c r="G98" i="37"/>
  <c r="G99" i="37"/>
  <c r="G100" i="37"/>
  <c r="G101" i="37"/>
  <c r="G102" i="37"/>
  <c r="G103" i="37"/>
  <c r="G104" i="37"/>
  <c r="G105" i="37"/>
  <c r="G106" i="37"/>
  <c r="G107" i="37"/>
  <c r="G108" i="37"/>
  <c r="G109" i="37"/>
  <c r="G110" i="37"/>
  <c r="G111" i="37"/>
  <c r="G112" i="37"/>
  <c r="G113" i="37"/>
  <c r="G114" i="37"/>
  <c r="G115" i="37"/>
  <c r="G116" i="37"/>
  <c r="G117" i="37"/>
  <c r="G118" i="37"/>
  <c r="G119" i="37"/>
  <c r="G120" i="37"/>
  <c r="G121" i="37"/>
  <c r="G122" i="37"/>
  <c r="G123" i="37"/>
  <c r="G124" i="37"/>
  <c r="G125" i="37"/>
  <c r="G126" i="37"/>
  <c r="G127" i="37"/>
  <c r="G128" i="37"/>
  <c r="G129" i="37"/>
  <c r="G130" i="37"/>
  <c r="G131" i="37"/>
  <c r="G132" i="37"/>
  <c r="G133" i="37"/>
  <c r="G134" i="37"/>
  <c r="G135" i="37"/>
  <c r="G136" i="37"/>
  <c r="G137" i="37"/>
  <c r="G138" i="37"/>
  <c r="G139" i="37"/>
  <c r="G140" i="37"/>
  <c r="G141" i="37"/>
  <c r="G142" i="37"/>
  <c r="G143" i="37"/>
  <c r="G144" i="37"/>
  <c r="G145" i="37"/>
  <c r="G146" i="37"/>
  <c r="G147" i="37"/>
  <c r="G148" i="37"/>
  <c r="G149" i="37"/>
  <c r="G150" i="37"/>
  <c r="G151" i="37"/>
  <c r="G152" i="37"/>
  <c r="G153" i="37"/>
  <c r="G154" i="37"/>
  <c r="G155" i="37"/>
  <c r="G156" i="37"/>
  <c r="G157" i="37"/>
  <c r="G158" i="37"/>
  <c r="G159" i="37"/>
  <c r="G160" i="37"/>
  <c r="G161" i="37"/>
  <c r="G162" i="37"/>
  <c r="G163" i="37"/>
  <c r="G164" i="37"/>
  <c r="G165" i="37"/>
  <c r="G166" i="37"/>
  <c r="G167" i="37"/>
  <c r="G168" i="37"/>
  <c r="G169" i="37"/>
  <c r="G170" i="37"/>
  <c r="G171" i="37"/>
  <c r="G172" i="37"/>
  <c r="G173" i="37"/>
  <c r="G174" i="37"/>
  <c r="G175" i="37"/>
  <c r="G176" i="37"/>
  <c r="G177" i="37"/>
  <c r="G178" i="37"/>
  <c r="G179" i="37"/>
  <c r="G180" i="37"/>
  <c r="G181" i="37"/>
  <c r="G182" i="37"/>
  <c r="G183" i="37"/>
  <c r="G184" i="37"/>
  <c r="G185" i="37"/>
  <c r="G186" i="37"/>
  <c r="G187" i="37"/>
  <c r="G188" i="37"/>
  <c r="G189" i="37"/>
  <c r="G190" i="37"/>
  <c r="G191" i="37"/>
  <c r="G192" i="37"/>
  <c r="G193" i="37"/>
  <c r="G194" i="37"/>
  <c r="G195" i="37"/>
  <c r="G196" i="37"/>
  <c r="G197" i="37"/>
  <c r="G198" i="37"/>
  <c r="G199" i="37"/>
  <c r="G200" i="37"/>
  <c r="G201" i="37"/>
  <c r="G202" i="37"/>
  <c r="G203" i="37"/>
  <c r="G204" i="37"/>
  <c r="G205" i="37"/>
  <c r="G206" i="37"/>
  <c r="G207" i="37"/>
  <c r="G208" i="37"/>
  <c r="G209" i="37"/>
  <c r="G210" i="37"/>
  <c r="G211" i="37"/>
  <c r="G212" i="37"/>
  <c r="G213" i="37"/>
  <c r="G214" i="37"/>
  <c r="G215" i="37"/>
  <c r="G216" i="37"/>
  <c r="G217" i="37"/>
  <c r="G218" i="37"/>
  <c r="G219" i="37"/>
  <c r="G220" i="37"/>
  <c r="G221" i="37"/>
  <c r="G222" i="37"/>
  <c r="G223" i="37"/>
  <c r="G224" i="37"/>
  <c r="G225" i="37"/>
  <c r="G226" i="37"/>
  <c r="G227" i="37"/>
  <c r="G228" i="37"/>
  <c r="G229" i="37"/>
  <c r="G230" i="37"/>
  <c r="G231" i="37"/>
  <c r="G232" i="37"/>
  <c r="G233" i="37"/>
  <c r="G234" i="37"/>
  <c r="G235" i="37"/>
  <c r="G236" i="37"/>
  <c r="G237" i="37"/>
  <c r="I237" i="37" s="1"/>
  <c r="G238" i="37"/>
  <c r="G239" i="37"/>
  <c r="G240" i="37"/>
  <c r="G241" i="37"/>
  <c r="G242" i="37"/>
  <c r="G243" i="37"/>
  <c r="G244" i="37"/>
  <c r="G245" i="37"/>
  <c r="G246" i="37"/>
  <c r="G247" i="37"/>
  <c r="G248" i="37"/>
  <c r="G249" i="37"/>
  <c r="G250" i="37"/>
  <c r="G251" i="37"/>
  <c r="G252" i="37"/>
  <c r="G253" i="37"/>
  <c r="G254" i="37"/>
  <c r="G255" i="37"/>
  <c r="G256" i="37"/>
  <c r="G257" i="37"/>
  <c r="G258" i="37"/>
  <c r="G259" i="37"/>
  <c r="G260" i="37"/>
  <c r="G261" i="37"/>
  <c r="G262" i="37"/>
  <c r="G263" i="37"/>
  <c r="G264" i="37"/>
  <c r="G265" i="37"/>
  <c r="G266" i="37"/>
  <c r="G267" i="37"/>
  <c r="G268" i="37"/>
  <c r="G269" i="37"/>
  <c r="G270" i="37"/>
  <c r="G271" i="37"/>
  <c r="G272" i="37"/>
  <c r="G273" i="37"/>
  <c r="G274" i="37"/>
  <c r="G275" i="37"/>
  <c r="G276" i="37"/>
  <c r="G277" i="37"/>
  <c r="G278" i="37"/>
  <c r="G279" i="37"/>
  <c r="G280" i="37"/>
  <c r="G281" i="37"/>
  <c r="G282" i="37"/>
  <c r="G283" i="37"/>
  <c r="G284" i="37"/>
  <c r="G285" i="37"/>
  <c r="G286" i="37"/>
  <c r="G287" i="37"/>
  <c r="G288" i="37"/>
  <c r="G289" i="37"/>
  <c r="G290" i="37"/>
  <c r="G291" i="37"/>
  <c r="G292" i="37"/>
  <c r="G293" i="37"/>
  <c r="G294" i="37"/>
  <c r="G295" i="37"/>
  <c r="G296" i="37"/>
  <c r="G297" i="37"/>
  <c r="G298" i="37"/>
  <c r="G299" i="37"/>
  <c r="G300" i="37"/>
  <c r="G301" i="37"/>
  <c r="G302" i="37"/>
  <c r="G303" i="37"/>
  <c r="G304" i="37"/>
  <c r="G305" i="37"/>
  <c r="G306" i="37"/>
  <c r="G307" i="37"/>
  <c r="G308" i="37"/>
  <c r="G309" i="37"/>
  <c r="G310" i="37"/>
  <c r="G311" i="37"/>
  <c r="G312" i="37"/>
  <c r="G313" i="37"/>
  <c r="G314" i="37"/>
  <c r="G315" i="37"/>
  <c r="G316" i="37"/>
  <c r="G317" i="37"/>
  <c r="G318" i="37"/>
  <c r="G319" i="37"/>
  <c r="G320" i="37"/>
  <c r="G321" i="37"/>
  <c r="G322" i="37"/>
  <c r="G323" i="37"/>
  <c r="G324" i="37"/>
  <c r="G325" i="37"/>
  <c r="G326" i="37"/>
  <c r="G327" i="37"/>
  <c r="G328" i="37"/>
  <c r="G329" i="37"/>
  <c r="G330" i="37"/>
  <c r="H17" i="37"/>
  <c r="H18" i="37"/>
  <c r="H19" i="37"/>
  <c r="H20" i="37"/>
  <c r="H21" i="37"/>
  <c r="H22" i="37"/>
  <c r="H23" i="37"/>
  <c r="H24" i="37"/>
  <c r="H25" i="37"/>
  <c r="H26" i="37"/>
  <c r="H27" i="37"/>
  <c r="H28" i="37"/>
  <c r="H29" i="37"/>
  <c r="H30" i="37"/>
  <c r="H31" i="37"/>
  <c r="H32" i="37"/>
  <c r="H33" i="37"/>
  <c r="H34" i="37"/>
  <c r="H35" i="37"/>
  <c r="H36" i="37"/>
  <c r="H37" i="37"/>
  <c r="H38" i="37"/>
  <c r="H39" i="37"/>
  <c r="H40" i="37"/>
  <c r="H41" i="37"/>
  <c r="H42" i="37"/>
  <c r="H43" i="37"/>
  <c r="H44" i="37"/>
  <c r="H45" i="37"/>
  <c r="H46" i="37"/>
  <c r="H47" i="37"/>
  <c r="H48" i="37"/>
  <c r="H49" i="37"/>
  <c r="H50" i="37"/>
  <c r="H51" i="37"/>
  <c r="H52" i="37"/>
  <c r="H53" i="37"/>
  <c r="H54" i="37"/>
  <c r="H55" i="37"/>
  <c r="H56" i="37"/>
  <c r="H57" i="37"/>
  <c r="H58" i="37"/>
  <c r="H59" i="37"/>
  <c r="J59" i="37" s="1"/>
  <c r="H60" i="37"/>
  <c r="H61" i="37"/>
  <c r="J61" i="37" s="1"/>
  <c r="H62" i="37"/>
  <c r="J62" i="37" s="1"/>
  <c r="H63" i="37"/>
  <c r="J63" i="37" s="1"/>
  <c r="H64" i="37"/>
  <c r="H65" i="37"/>
  <c r="J65" i="37" s="1"/>
  <c r="H66" i="37"/>
  <c r="J66" i="37" s="1"/>
  <c r="H67" i="37"/>
  <c r="J67" i="37" s="1"/>
  <c r="H68" i="37"/>
  <c r="H69" i="37"/>
  <c r="J69" i="37" s="1"/>
  <c r="H70" i="37"/>
  <c r="J70" i="37" s="1"/>
  <c r="H71" i="37"/>
  <c r="J71" i="37" s="1"/>
  <c r="H72" i="37"/>
  <c r="H73" i="37"/>
  <c r="J73" i="37" s="1"/>
  <c r="H74" i="37"/>
  <c r="J74" i="37" s="1"/>
  <c r="H75" i="37"/>
  <c r="J75" i="37" s="1"/>
  <c r="H76" i="37"/>
  <c r="H77" i="37"/>
  <c r="J77" i="37" s="1"/>
  <c r="H78" i="37"/>
  <c r="J78" i="37" s="1"/>
  <c r="H79" i="37"/>
  <c r="J79" i="37" s="1"/>
  <c r="H80" i="37"/>
  <c r="H81" i="37"/>
  <c r="J81" i="37" s="1"/>
  <c r="H82" i="37"/>
  <c r="J82" i="37" s="1"/>
  <c r="H83" i="37"/>
  <c r="J83" i="37" s="1"/>
  <c r="H84" i="37"/>
  <c r="H85" i="37"/>
  <c r="J85" i="37" s="1"/>
  <c r="H86" i="37"/>
  <c r="J86" i="37" s="1"/>
  <c r="H87" i="37"/>
  <c r="J87" i="37" s="1"/>
  <c r="H88" i="37"/>
  <c r="H89" i="37"/>
  <c r="J89" i="37" s="1"/>
  <c r="H90" i="37"/>
  <c r="J90" i="37" s="1"/>
  <c r="H91" i="37"/>
  <c r="J91" i="37" s="1"/>
  <c r="H92" i="37"/>
  <c r="H93" i="37"/>
  <c r="J93" i="37" s="1"/>
  <c r="H94" i="37"/>
  <c r="J94" i="37" s="1"/>
  <c r="H95" i="37"/>
  <c r="J95" i="37" s="1"/>
  <c r="H96" i="37"/>
  <c r="H97" i="37"/>
  <c r="J97" i="37" s="1"/>
  <c r="H98" i="37"/>
  <c r="J98" i="37" s="1"/>
  <c r="H99" i="37"/>
  <c r="J99" i="37" s="1"/>
  <c r="H100" i="37"/>
  <c r="H101" i="37"/>
  <c r="J101" i="37" s="1"/>
  <c r="H102" i="37"/>
  <c r="J102" i="37" s="1"/>
  <c r="H103" i="37"/>
  <c r="J103" i="37" s="1"/>
  <c r="H104" i="37"/>
  <c r="H105" i="37"/>
  <c r="J105" i="37" s="1"/>
  <c r="H106" i="37"/>
  <c r="J106" i="37" s="1"/>
  <c r="H107" i="37"/>
  <c r="J107" i="37" s="1"/>
  <c r="H108" i="37"/>
  <c r="H109" i="37"/>
  <c r="J109" i="37" s="1"/>
  <c r="H110" i="37"/>
  <c r="J110" i="37" s="1"/>
  <c r="H111" i="37"/>
  <c r="J111" i="37" s="1"/>
  <c r="H112" i="37"/>
  <c r="H113" i="37"/>
  <c r="J113" i="37" s="1"/>
  <c r="H114" i="37"/>
  <c r="J114" i="37" s="1"/>
  <c r="H115" i="37"/>
  <c r="J115" i="37" s="1"/>
  <c r="H116" i="37"/>
  <c r="H117" i="37"/>
  <c r="J117" i="37" s="1"/>
  <c r="H118" i="37"/>
  <c r="J118" i="37" s="1"/>
  <c r="H119" i="37"/>
  <c r="J119" i="37" s="1"/>
  <c r="H120" i="37"/>
  <c r="H121" i="37"/>
  <c r="J121" i="37" s="1"/>
  <c r="H122" i="37"/>
  <c r="J122" i="37" s="1"/>
  <c r="H123" i="37"/>
  <c r="J123" i="37" s="1"/>
  <c r="H124" i="37"/>
  <c r="H125" i="37"/>
  <c r="J125" i="37" s="1"/>
  <c r="H126" i="37"/>
  <c r="J126" i="37" s="1"/>
  <c r="H127" i="37"/>
  <c r="J127" i="37" s="1"/>
  <c r="H128" i="37"/>
  <c r="H129" i="37"/>
  <c r="J129" i="37" s="1"/>
  <c r="H130" i="37"/>
  <c r="J130" i="37" s="1"/>
  <c r="H131" i="37"/>
  <c r="J131" i="37" s="1"/>
  <c r="H132" i="37"/>
  <c r="H133" i="37"/>
  <c r="J133" i="37" s="1"/>
  <c r="H134" i="37"/>
  <c r="J134" i="37" s="1"/>
  <c r="H135" i="37"/>
  <c r="J135" i="37" s="1"/>
  <c r="H136" i="37"/>
  <c r="H137" i="37"/>
  <c r="J137" i="37" s="1"/>
  <c r="H138" i="37"/>
  <c r="J138" i="37" s="1"/>
  <c r="H139" i="37"/>
  <c r="J139" i="37" s="1"/>
  <c r="H140" i="37"/>
  <c r="H141" i="37"/>
  <c r="J141" i="37" s="1"/>
  <c r="H142" i="37"/>
  <c r="J142" i="37" s="1"/>
  <c r="H143" i="37"/>
  <c r="J143" i="37" s="1"/>
  <c r="H144" i="37"/>
  <c r="H145" i="37"/>
  <c r="J145" i="37" s="1"/>
  <c r="H146" i="37"/>
  <c r="J146" i="37" s="1"/>
  <c r="H147" i="37"/>
  <c r="J147" i="37" s="1"/>
  <c r="H148" i="37"/>
  <c r="H149" i="37"/>
  <c r="J149" i="37" s="1"/>
  <c r="H150" i="37"/>
  <c r="J150" i="37" s="1"/>
  <c r="H151" i="37"/>
  <c r="J151" i="37" s="1"/>
  <c r="H152" i="37"/>
  <c r="H153" i="37"/>
  <c r="J153" i="37" s="1"/>
  <c r="H154" i="37"/>
  <c r="J154" i="37" s="1"/>
  <c r="H155" i="37"/>
  <c r="J155" i="37" s="1"/>
  <c r="H156" i="37"/>
  <c r="H157" i="37"/>
  <c r="J157" i="37" s="1"/>
  <c r="H158" i="37"/>
  <c r="J158" i="37" s="1"/>
  <c r="H159" i="37"/>
  <c r="J159" i="37" s="1"/>
  <c r="H160" i="37"/>
  <c r="H161" i="37"/>
  <c r="J161" i="37" s="1"/>
  <c r="H162" i="37"/>
  <c r="J162" i="37" s="1"/>
  <c r="H163" i="37"/>
  <c r="J163" i="37" s="1"/>
  <c r="H164" i="37"/>
  <c r="H165" i="37"/>
  <c r="J165" i="37" s="1"/>
  <c r="H166" i="37"/>
  <c r="J166" i="37" s="1"/>
  <c r="H167" i="37"/>
  <c r="J167" i="37" s="1"/>
  <c r="H168" i="37"/>
  <c r="H169" i="37"/>
  <c r="J169" i="37" s="1"/>
  <c r="H170" i="37"/>
  <c r="J170" i="37" s="1"/>
  <c r="H171" i="37"/>
  <c r="J171" i="37" s="1"/>
  <c r="H172" i="37"/>
  <c r="H173" i="37"/>
  <c r="J173" i="37" s="1"/>
  <c r="H174" i="37"/>
  <c r="J174" i="37" s="1"/>
  <c r="H175" i="37"/>
  <c r="J175" i="37" s="1"/>
  <c r="H176" i="37"/>
  <c r="H177" i="37"/>
  <c r="J177" i="37" s="1"/>
  <c r="H178" i="37"/>
  <c r="J178" i="37" s="1"/>
  <c r="H179" i="37"/>
  <c r="J179" i="37" s="1"/>
  <c r="H180" i="37"/>
  <c r="H181" i="37"/>
  <c r="J181" i="37" s="1"/>
  <c r="H182" i="37"/>
  <c r="J182" i="37" s="1"/>
  <c r="H183" i="37"/>
  <c r="J183" i="37" s="1"/>
  <c r="H184" i="37"/>
  <c r="H185" i="37"/>
  <c r="J185" i="37" s="1"/>
  <c r="H186" i="37"/>
  <c r="J186" i="37" s="1"/>
  <c r="H187" i="37"/>
  <c r="J187" i="37" s="1"/>
  <c r="H188" i="37"/>
  <c r="H189" i="37"/>
  <c r="J189" i="37" s="1"/>
  <c r="H190" i="37"/>
  <c r="J190" i="37" s="1"/>
  <c r="H191" i="37"/>
  <c r="J191" i="37" s="1"/>
  <c r="H192" i="37"/>
  <c r="H193" i="37"/>
  <c r="J193" i="37" s="1"/>
  <c r="H194" i="37"/>
  <c r="J194" i="37" s="1"/>
  <c r="H195" i="37"/>
  <c r="J195" i="37" s="1"/>
  <c r="H196" i="37"/>
  <c r="H197" i="37"/>
  <c r="J197" i="37" s="1"/>
  <c r="H198" i="37"/>
  <c r="J198" i="37" s="1"/>
  <c r="H199" i="37"/>
  <c r="J199" i="37" s="1"/>
  <c r="H200" i="37"/>
  <c r="H201" i="37"/>
  <c r="J201" i="37" s="1"/>
  <c r="H202" i="37"/>
  <c r="J202" i="37" s="1"/>
  <c r="H203" i="37"/>
  <c r="J203" i="37" s="1"/>
  <c r="H204" i="37"/>
  <c r="H205" i="37"/>
  <c r="J205" i="37" s="1"/>
  <c r="H206" i="37"/>
  <c r="J206" i="37" s="1"/>
  <c r="H207" i="37"/>
  <c r="J207" i="37" s="1"/>
  <c r="H208" i="37"/>
  <c r="H209" i="37"/>
  <c r="J209" i="37" s="1"/>
  <c r="H210" i="37"/>
  <c r="J210" i="37" s="1"/>
  <c r="H211" i="37"/>
  <c r="J211" i="37" s="1"/>
  <c r="H212" i="37"/>
  <c r="H213" i="37"/>
  <c r="J213" i="37" s="1"/>
  <c r="H214" i="37"/>
  <c r="J214" i="37" s="1"/>
  <c r="H215" i="37"/>
  <c r="J215" i="37" s="1"/>
  <c r="H216" i="37"/>
  <c r="H217" i="37"/>
  <c r="J217" i="37" s="1"/>
  <c r="H218" i="37"/>
  <c r="J218" i="37" s="1"/>
  <c r="H219" i="37"/>
  <c r="J219" i="37" s="1"/>
  <c r="H220" i="37"/>
  <c r="H221" i="37"/>
  <c r="J221" i="37" s="1"/>
  <c r="H222" i="37"/>
  <c r="J222" i="37" s="1"/>
  <c r="H223" i="37"/>
  <c r="J223" i="37" s="1"/>
  <c r="H224" i="37"/>
  <c r="H225" i="37"/>
  <c r="J225" i="37" s="1"/>
  <c r="H226" i="37"/>
  <c r="J226" i="37" s="1"/>
  <c r="H227" i="37"/>
  <c r="J227" i="37" s="1"/>
  <c r="H228" i="37"/>
  <c r="H229" i="37"/>
  <c r="J229" i="37" s="1"/>
  <c r="H230" i="37"/>
  <c r="J230" i="37" s="1"/>
  <c r="H231" i="37"/>
  <c r="J231" i="37" s="1"/>
  <c r="H232" i="37"/>
  <c r="H233" i="37"/>
  <c r="J233" i="37" s="1"/>
  <c r="H234" i="37"/>
  <c r="J234" i="37" s="1"/>
  <c r="H235" i="37"/>
  <c r="J235" i="37" s="1"/>
  <c r="H236" i="37"/>
  <c r="H237" i="37"/>
  <c r="J237" i="37" s="1"/>
  <c r="H238" i="37"/>
  <c r="J238" i="37" s="1"/>
  <c r="H239" i="37"/>
  <c r="J239" i="37" s="1"/>
  <c r="H240" i="37"/>
  <c r="H241" i="37"/>
  <c r="J241" i="37" s="1"/>
  <c r="H242" i="37"/>
  <c r="J242" i="37" s="1"/>
  <c r="H243" i="37"/>
  <c r="J243" i="37" s="1"/>
  <c r="H244" i="37"/>
  <c r="H245" i="37"/>
  <c r="J245" i="37" s="1"/>
  <c r="H246" i="37"/>
  <c r="J246" i="37" s="1"/>
  <c r="H247" i="37"/>
  <c r="J247" i="37" s="1"/>
  <c r="H248" i="37"/>
  <c r="H249" i="37"/>
  <c r="J249" i="37" s="1"/>
  <c r="H250" i="37"/>
  <c r="J250" i="37" s="1"/>
  <c r="H251" i="37"/>
  <c r="J251" i="37" s="1"/>
  <c r="H252" i="37"/>
  <c r="H253" i="37"/>
  <c r="J253" i="37" s="1"/>
  <c r="H254" i="37"/>
  <c r="J254" i="37" s="1"/>
  <c r="H255" i="37"/>
  <c r="J255" i="37" s="1"/>
  <c r="H256" i="37"/>
  <c r="H257" i="37"/>
  <c r="J257" i="37" s="1"/>
  <c r="H258" i="37"/>
  <c r="J258" i="37" s="1"/>
  <c r="H259" i="37"/>
  <c r="J259" i="37" s="1"/>
  <c r="H260" i="37"/>
  <c r="H261" i="37"/>
  <c r="J261" i="37" s="1"/>
  <c r="H262" i="37"/>
  <c r="J262" i="37" s="1"/>
  <c r="H263" i="37"/>
  <c r="J263" i="37" s="1"/>
  <c r="H264" i="37"/>
  <c r="H265" i="37"/>
  <c r="J265" i="37" s="1"/>
  <c r="H266" i="37"/>
  <c r="J266" i="37" s="1"/>
  <c r="H267" i="37"/>
  <c r="J267" i="37" s="1"/>
  <c r="H268" i="37"/>
  <c r="H269" i="37"/>
  <c r="J269" i="37" s="1"/>
  <c r="H270" i="37"/>
  <c r="J270" i="37" s="1"/>
  <c r="H271" i="37"/>
  <c r="J271" i="37" s="1"/>
  <c r="H272" i="37"/>
  <c r="H273" i="37"/>
  <c r="J273" i="37" s="1"/>
  <c r="H274" i="37"/>
  <c r="J274" i="37" s="1"/>
  <c r="H275" i="37"/>
  <c r="J275" i="37" s="1"/>
  <c r="H276" i="37"/>
  <c r="H277" i="37"/>
  <c r="J277" i="37" s="1"/>
  <c r="H278" i="37"/>
  <c r="J278" i="37" s="1"/>
  <c r="H279" i="37"/>
  <c r="J279" i="37" s="1"/>
  <c r="H280" i="37"/>
  <c r="H281" i="37"/>
  <c r="J281" i="37" s="1"/>
  <c r="H282" i="37"/>
  <c r="J282" i="37" s="1"/>
  <c r="H283" i="37"/>
  <c r="J283" i="37" s="1"/>
  <c r="H284" i="37"/>
  <c r="H285" i="37"/>
  <c r="J285" i="37" s="1"/>
  <c r="H286" i="37"/>
  <c r="J286" i="37" s="1"/>
  <c r="H287" i="37"/>
  <c r="J287" i="37" s="1"/>
  <c r="H288" i="37"/>
  <c r="H289" i="37"/>
  <c r="J289" i="37" s="1"/>
  <c r="H290" i="37"/>
  <c r="J290" i="37" s="1"/>
  <c r="H291" i="37"/>
  <c r="J291" i="37" s="1"/>
  <c r="H292" i="37"/>
  <c r="H293" i="37"/>
  <c r="J293" i="37" s="1"/>
  <c r="H294" i="37"/>
  <c r="J294" i="37" s="1"/>
  <c r="H295" i="37"/>
  <c r="J295" i="37" s="1"/>
  <c r="H296" i="37"/>
  <c r="H297" i="37"/>
  <c r="J297" i="37" s="1"/>
  <c r="H298" i="37"/>
  <c r="J298" i="37" s="1"/>
  <c r="H299" i="37"/>
  <c r="J299" i="37" s="1"/>
  <c r="H300" i="37"/>
  <c r="H301" i="37"/>
  <c r="J301" i="37" s="1"/>
  <c r="H302" i="37"/>
  <c r="J302" i="37" s="1"/>
  <c r="H303" i="37"/>
  <c r="J303" i="37" s="1"/>
  <c r="H304" i="37"/>
  <c r="H305" i="37"/>
  <c r="J305" i="37" s="1"/>
  <c r="H306" i="37"/>
  <c r="J306" i="37" s="1"/>
  <c r="H307" i="37"/>
  <c r="J307" i="37" s="1"/>
  <c r="H308" i="37"/>
  <c r="H309" i="37"/>
  <c r="J309" i="37" s="1"/>
  <c r="H310" i="37"/>
  <c r="J310" i="37" s="1"/>
  <c r="H311" i="37"/>
  <c r="J311" i="37" s="1"/>
  <c r="H312" i="37"/>
  <c r="H313" i="37"/>
  <c r="J313" i="37" s="1"/>
  <c r="H314" i="37"/>
  <c r="J314" i="37" s="1"/>
  <c r="H315" i="37"/>
  <c r="J315" i="37" s="1"/>
  <c r="H316" i="37"/>
  <c r="H317" i="37"/>
  <c r="J317" i="37" s="1"/>
  <c r="H318" i="37"/>
  <c r="J318" i="37" s="1"/>
  <c r="H319" i="37"/>
  <c r="J319" i="37" s="1"/>
  <c r="H320" i="37"/>
  <c r="H321" i="37"/>
  <c r="J321" i="37" s="1"/>
  <c r="H322" i="37"/>
  <c r="J322" i="37" s="1"/>
  <c r="H323" i="37"/>
  <c r="J323" i="37" s="1"/>
  <c r="H324" i="37"/>
  <c r="H325" i="37"/>
  <c r="J325" i="37" s="1"/>
  <c r="H326" i="37"/>
  <c r="J326" i="37" s="1"/>
  <c r="H327" i="37"/>
  <c r="J327" i="37" s="1"/>
  <c r="H328" i="37"/>
  <c r="H329" i="37"/>
  <c r="J329" i="37" s="1"/>
  <c r="H330" i="37"/>
  <c r="J330" i="37" s="1"/>
  <c r="I17" i="37"/>
  <c r="I18" i="37"/>
  <c r="I19" i="37"/>
  <c r="I20" i="37"/>
  <c r="I21" i="37"/>
  <c r="I22" i="37"/>
  <c r="I23" i="37"/>
  <c r="I24" i="37"/>
  <c r="I25" i="37"/>
  <c r="I26" i="37"/>
  <c r="I27" i="37"/>
  <c r="I28" i="37"/>
  <c r="I29" i="37"/>
  <c r="I30" i="37"/>
  <c r="I31" i="37"/>
  <c r="I32" i="37"/>
  <c r="I33" i="37"/>
  <c r="I34" i="37"/>
  <c r="I35" i="37"/>
  <c r="I36" i="37"/>
  <c r="I37" i="37"/>
  <c r="I38" i="37"/>
  <c r="I39" i="37"/>
  <c r="I40" i="37"/>
  <c r="I41" i="37"/>
  <c r="I42" i="37"/>
  <c r="I43" i="37"/>
  <c r="I44" i="37"/>
  <c r="I45" i="37"/>
  <c r="I46" i="37"/>
  <c r="I47" i="37"/>
  <c r="I48" i="37"/>
  <c r="I49" i="37"/>
  <c r="I50" i="37"/>
  <c r="I51" i="37"/>
  <c r="I52" i="37"/>
  <c r="I53" i="37"/>
  <c r="I54" i="37"/>
  <c r="I55" i="37"/>
  <c r="I56" i="37"/>
  <c r="I57" i="37"/>
  <c r="I58" i="37"/>
  <c r="I59" i="37"/>
  <c r="I60" i="37"/>
  <c r="I61" i="37"/>
  <c r="I62" i="37"/>
  <c r="I63" i="37"/>
  <c r="I64" i="37"/>
  <c r="I65" i="37"/>
  <c r="I66" i="37"/>
  <c r="I67" i="37"/>
  <c r="I68" i="37"/>
  <c r="I69" i="37"/>
  <c r="I70" i="37"/>
  <c r="I71" i="37"/>
  <c r="I72" i="37"/>
  <c r="I73" i="37"/>
  <c r="I74" i="37"/>
  <c r="I75" i="37"/>
  <c r="I76" i="37"/>
  <c r="I77" i="37"/>
  <c r="I78" i="37"/>
  <c r="I79" i="37"/>
  <c r="I80" i="37"/>
  <c r="I81" i="37"/>
  <c r="I82" i="37"/>
  <c r="I83" i="37"/>
  <c r="I84" i="37"/>
  <c r="I85" i="37"/>
  <c r="I86" i="37"/>
  <c r="I87" i="37"/>
  <c r="I88" i="37"/>
  <c r="I89" i="37"/>
  <c r="I90" i="37"/>
  <c r="I91" i="37"/>
  <c r="I92" i="37"/>
  <c r="I93" i="37"/>
  <c r="I94" i="37"/>
  <c r="I95" i="37"/>
  <c r="I96" i="37"/>
  <c r="I97" i="37"/>
  <c r="I98" i="37"/>
  <c r="I99" i="37"/>
  <c r="I100" i="37"/>
  <c r="I101" i="37"/>
  <c r="I102" i="37"/>
  <c r="I103" i="37"/>
  <c r="I104" i="37"/>
  <c r="I105" i="37"/>
  <c r="I106" i="37"/>
  <c r="I107" i="37"/>
  <c r="I108" i="37"/>
  <c r="I109" i="37"/>
  <c r="I110" i="37"/>
  <c r="I111" i="37"/>
  <c r="I112" i="37"/>
  <c r="I113" i="37"/>
  <c r="I114" i="37"/>
  <c r="I115" i="37"/>
  <c r="I116" i="37"/>
  <c r="I117" i="37"/>
  <c r="I118" i="37"/>
  <c r="I119" i="37"/>
  <c r="I120" i="37"/>
  <c r="I121" i="37"/>
  <c r="I122" i="37"/>
  <c r="I123" i="37"/>
  <c r="I124" i="37"/>
  <c r="I125" i="37"/>
  <c r="I126" i="37"/>
  <c r="I127" i="37"/>
  <c r="I128" i="37"/>
  <c r="I129" i="37"/>
  <c r="I130" i="37"/>
  <c r="I131" i="37"/>
  <c r="I132" i="37"/>
  <c r="I133" i="37"/>
  <c r="I134" i="37"/>
  <c r="I135" i="37"/>
  <c r="I136" i="37"/>
  <c r="I137" i="37"/>
  <c r="I138" i="37"/>
  <c r="I139" i="37"/>
  <c r="I140" i="37"/>
  <c r="I141" i="37"/>
  <c r="I142" i="37"/>
  <c r="I143" i="37"/>
  <c r="I144" i="37"/>
  <c r="I145" i="37"/>
  <c r="I146" i="37"/>
  <c r="I147" i="37"/>
  <c r="I148" i="37"/>
  <c r="I149" i="37"/>
  <c r="I150" i="37"/>
  <c r="I151" i="37"/>
  <c r="I152" i="37"/>
  <c r="I153" i="37"/>
  <c r="I154" i="37"/>
  <c r="I155" i="37"/>
  <c r="I156" i="37"/>
  <c r="I157" i="37"/>
  <c r="I158" i="37"/>
  <c r="I159" i="37"/>
  <c r="I160" i="37"/>
  <c r="I161" i="37"/>
  <c r="I162" i="37"/>
  <c r="I163" i="37"/>
  <c r="I164" i="37"/>
  <c r="I165" i="37"/>
  <c r="I166" i="37"/>
  <c r="I167" i="37"/>
  <c r="I168" i="37"/>
  <c r="I169" i="37"/>
  <c r="I170" i="37"/>
  <c r="I171" i="37"/>
  <c r="I172" i="37"/>
  <c r="I173" i="37"/>
  <c r="I174" i="37"/>
  <c r="I175" i="37"/>
  <c r="I176" i="37"/>
  <c r="I177" i="37"/>
  <c r="I178" i="37"/>
  <c r="I179" i="37"/>
  <c r="I180" i="37"/>
  <c r="I181" i="37"/>
  <c r="I182" i="37"/>
  <c r="I183" i="37"/>
  <c r="I184" i="37"/>
  <c r="I185" i="37"/>
  <c r="I186" i="37"/>
  <c r="I187" i="37"/>
  <c r="I188" i="37"/>
  <c r="I189" i="37"/>
  <c r="I190" i="37"/>
  <c r="I191" i="37"/>
  <c r="I192" i="37"/>
  <c r="I193" i="37"/>
  <c r="I194" i="37"/>
  <c r="I195" i="37"/>
  <c r="I196" i="37"/>
  <c r="I197" i="37"/>
  <c r="I198" i="37"/>
  <c r="I199" i="37"/>
  <c r="I200" i="37"/>
  <c r="I201" i="37"/>
  <c r="I202" i="37"/>
  <c r="I203" i="37"/>
  <c r="I204" i="37"/>
  <c r="I205" i="37"/>
  <c r="I206" i="37"/>
  <c r="I207" i="37"/>
  <c r="I208" i="37"/>
  <c r="I209" i="37"/>
  <c r="I210" i="37"/>
  <c r="I211" i="37"/>
  <c r="I212" i="37"/>
  <c r="I213" i="37"/>
  <c r="I214" i="37"/>
  <c r="I215" i="37"/>
  <c r="I216" i="37"/>
  <c r="I217" i="37"/>
  <c r="I218" i="37"/>
  <c r="I219" i="37"/>
  <c r="I220" i="37"/>
  <c r="I221" i="37"/>
  <c r="I222" i="37"/>
  <c r="I223" i="37"/>
  <c r="I224" i="37"/>
  <c r="I225" i="37"/>
  <c r="I226" i="37"/>
  <c r="I227" i="37"/>
  <c r="I228" i="37"/>
  <c r="I229" i="37"/>
  <c r="I230" i="37"/>
  <c r="I231" i="37"/>
  <c r="I232" i="37"/>
  <c r="I233" i="37"/>
  <c r="I234" i="37"/>
  <c r="I235" i="37"/>
  <c r="I236" i="37"/>
  <c r="I238" i="37"/>
  <c r="I239" i="37"/>
  <c r="I240" i="37"/>
  <c r="I241" i="37"/>
  <c r="I242" i="37"/>
  <c r="I243" i="37"/>
  <c r="I244" i="37"/>
  <c r="I245" i="37"/>
  <c r="I246" i="37"/>
  <c r="I247" i="37"/>
  <c r="I248" i="37"/>
  <c r="I249" i="37"/>
  <c r="I250" i="37"/>
  <c r="I251" i="37"/>
  <c r="I252" i="37"/>
  <c r="I253" i="37"/>
  <c r="I254" i="37"/>
  <c r="I255" i="37"/>
  <c r="I256" i="37"/>
  <c r="I257" i="37"/>
  <c r="I258" i="37"/>
  <c r="I259" i="37"/>
  <c r="I260" i="37"/>
  <c r="I261" i="37"/>
  <c r="I262" i="37"/>
  <c r="I263" i="37"/>
  <c r="I264" i="37"/>
  <c r="I265" i="37"/>
  <c r="I266" i="37"/>
  <c r="I267" i="37"/>
  <c r="I268" i="37"/>
  <c r="I269" i="37"/>
  <c r="I270" i="37"/>
  <c r="I271" i="37"/>
  <c r="I272" i="37"/>
  <c r="I273" i="37"/>
  <c r="I274" i="37"/>
  <c r="I275" i="37"/>
  <c r="I276" i="37"/>
  <c r="I277" i="37"/>
  <c r="I278" i="37"/>
  <c r="I279" i="37"/>
  <c r="I280" i="37"/>
  <c r="I281" i="37"/>
  <c r="I282" i="37"/>
  <c r="I283" i="37"/>
  <c r="I284" i="37"/>
  <c r="I285" i="37"/>
  <c r="I286" i="37"/>
  <c r="I287" i="37"/>
  <c r="I288" i="37"/>
  <c r="I289" i="37"/>
  <c r="I290" i="37"/>
  <c r="I291" i="37"/>
  <c r="I292" i="37"/>
  <c r="I293" i="37"/>
  <c r="I294" i="37"/>
  <c r="I295" i="37"/>
  <c r="I296" i="37"/>
  <c r="I297" i="37"/>
  <c r="I298" i="37"/>
  <c r="I299" i="37"/>
  <c r="I300" i="37"/>
  <c r="I301" i="37"/>
  <c r="I302" i="37"/>
  <c r="I303" i="37"/>
  <c r="I304" i="37"/>
  <c r="I305" i="37"/>
  <c r="I306" i="37"/>
  <c r="I307" i="37"/>
  <c r="I308" i="37"/>
  <c r="I309" i="37"/>
  <c r="I310" i="37"/>
  <c r="I311" i="37"/>
  <c r="I312" i="37"/>
  <c r="I313" i="37"/>
  <c r="I314" i="37"/>
  <c r="I315" i="37"/>
  <c r="I316" i="37"/>
  <c r="I317" i="37"/>
  <c r="I318" i="37"/>
  <c r="I319" i="37"/>
  <c r="I320" i="37"/>
  <c r="I321" i="37"/>
  <c r="I322" i="37"/>
  <c r="I323" i="37"/>
  <c r="I324" i="37"/>
  <c r="I325" i="37"/>
  <c r="I326" i="37"/>
  <c r="I327" i="37"/>
  <c r="I328" i="37"/>
  <c r="I329" i="37"/>
  <c r="I330" i="37"/>
  <c r="J17" i="37"/>
  <c r="J18" i="37"/>
  <c r="J19" i="37"/>
  <c r="J20" i="37"/>
  <c r="J21" i="37"/>
  <c r="J22" i="37"/>
  <c r="J23" i="37"/>
  <c r="J24" i="37"/>
  <c r="J25" i="37"/>
  <c r="J26" i="37"/>
  <c r="J27" i="37"/>
  <c r="J28" i="37"/>
  <c r="J29" i="37"/>
  <c r="J30" i="37"/>
  <c r="J31" i="37"/>
  <c r="J32" i="37"/>
  <c r="J33" i="37"/>
  <c r="J34" i="37"/>
  <c r="J35" i="37"/>
  <c r="J36" i="37"/>
  <c r="J37" i="37"/>
  <c r="J38" i="37"/>
  <c r="J39" i="37"/>
  <c r="J40" i="37"/>
  <c r="J41" i="37"/>
  <c r="J42" i="37"/>
  <c r="J43" i="37"/>
  <c r="J44" i="37"/>
  <c r="J45" i="37"/>
  <c r="J46" i="37"/>
  <c r="J47" i="37"/>
  <c r="J48" i="37"/>
  <c r="J49" i="37"/>
  <c r="J50" i="37"/>
  <c r="J51" i="37"/>
  <c r="J52" i="37"/>
  <c r="J53" i="37"/>
  <c r="J54" i="37"/>
  <c r="J55" i="37"/>
  <c r="J56" i="37"/>
  <c r="J57" i="37"/>
  <c r="J58" i="37"/>
  <c r="J60" i="37"/>
  <c r="J64" i="37"/>
  <c r="J68" i="37"/>
  <c r="J72" i="37"/>
  <c r="J76" i="37"/>
  <c r="J80" i="37"/>
  <c r="J84" i="37"/>
  <c r="J88" i="37"/>
  <c r="J92" i="37"/>
  <c r="J96" i="37"/>
  <c r="J100" i="37"/>
  <c r="J104" i="37"/>
  <c r="J108" i="37"/>
  <c r="J112" i="37"/>
  <c r="J116" i="37"/>
  <c r="J120" i="37"/>
  <c r="J124" i="37"/>
  <c r="J128" i="37"/>
  <c r="J132" i="37"/>
  <c r="J136" i="37"/>
  <c r="J140" i="37"/>
  <c r="J144" i="37"/>
  <c r="J148" i="37"/>
  <c r="J152" i="37"/>
  <c r="J156" i="37"/>
  <c r="J160" i="37"/>
  <c r="J164" i="37"/>
  <c r="J168" i="37"/>
  <c r="J172" i="37"/>
  <c r="J176" i="37"/>
  <c r="J180" i="37"/>
  <c r="J184" i="37"/>
  <c r="J188" i="37"/>
  <c r="J192" i="37"/>
  <c r="J196" i="37"/>
  <c r="J200" i="37"/>
  <c r="J204" i="37"/>
  <c r="J208" i="37"/>
  <c r="J212" i="37"/>
  <c r="J216" i="37"/>
  <c r="J220" i="37"/>
  <c r="J224" i="37"/>
  <c r="J228" i="37"/>
  <c r="J232" i="37"/>
  <c r="J236" i="37"/>
  <c r="J240" i="37"/>
  <c r="J244" i="37"/>
  <c r="J248" i="37"/>
  <c r="J252" i="37"/>
  <c r="J256" i="37"/>
  <c r="J260" i="37"/>
  <c r="J264" i="37"/>
  <c r="J268" i="37"/>
  <c r="J272" i="37"/>
  <c r="J276" i="37"/>
  <c r="J280" i="37"/>
  <c r="J284" i="37"/>
  <c r="J288" i="37"/>
  <c r="J292" i="37"/>
  <c r="J296" i="37"/>
  <c r="J300" i="37"/>
  <c r="J304" i="37"/>
  <c r="J308" i="37"/>
  <c r="J312" i="37"/>
  <c r="J316" i="37"/>
  <c r="J320" i="37"/>
  <c r="J324" i="37"/>
  <c r="J328" i="37"/>
  <c r="N17" i="37"/>
  <c r="N18" i="37"/>
  <c r="N19" i="37"/>
  <c r="N20" i="37"/>
  <c r="N21" i="37"/>
  <c r="N22" i="37"/>
  <c r="N23" i="37"/>
  <c r="N24" i="37"/>
  <c r="N25" i="37"/>
  <c r="N26" i="37"/>
  <c r="N27" i="37"/>
  <c r="N28" i="37"/>
  <c r="N29" i="37"/>
  <c r="N30" i="37"/>
  <c r="N31" i="37"/>
  <c r="N32" i="37"/>
  <c r="N33" i="37"/>
  <c r="N34" i="37"/>
  <c r="N35" i="37"/>
  <c r="N36" i="37"/>
  <c r="N37" i="37"/>
  <c r="N38" i="37"/>
  <c r="N39" i="37"/>
  <c r="N40" i="37"/>
  <c r="N41" i="37"/>
  <c r="N42" i="37"/>
  <c r="N43" i="37"/>
  <c r="N44" i="37"/>
  <c r="N45" i="37"/>
  <c r="N46" i="37"/>
  <c r="N47" i="37"/>
  <c r="N48" i="37"/>
  <c r="N49" i="37"/>
  <c r="N50" i="37"/>
  <c r="N51" i="37"/>
  <c r="N52" i="37"/>
  <c r="N53" i="37"/>
  <c r="N54" i="37"/>
  <c r="N55" i="37"/>
  <c r="N56" i="37"/>
  <c r="N57" i="37"/>
  <c r="N58" i="37"/>
  <c r="N59" i="37"/>
  <c r="N60" i="37"/>
  <c r="N61" i="37"/>
  <c r="N62" i="37"/>
  <c r="N63" i="37"/>
  <c r="N64" i="37"/>
  <c r="N65" i="37"/>
  <c r="N66" i="37"/>
  <c r="N67" i="37"/>
  <c r="N68" i="37"/>
  <c r="N69" i="37"/>
  <c r="N70" i="37"/>
  <c r="N71" i="37"/>
  <c r="N72" i="37"/>
  <c r="N73" i="37"/>
  <c r="N74" i="37"/>
  <c r="N75" i="37"/>
  <c r="N76" i="37"/>
  <c r="N77" i="37"/>
  <c r="N78" i="37"/>
  <c r="N79" i="37"/>
  <c r="N80" i="37"/>
  <c r="N81" i="37"/>
  <c r="N82" i="37"/>
  <c r="N83" i="37"/>
  <c r="N84" i="37"/>
  <c r="N85" i="37"/>
  <c r="N86" i="37"/>
  <c r="N87" i="37"/>
  <c r="N88" i="37"/>
  <c r="N89" i="37"/>
  <c r="N90" i="37"/>
  <c r="N91" i="37"/>
  <c r="N92" i="37"/>
  <c r="N93" i="37"/>
  <c r="N94" i="37"/>
  <c r="N95" i="37"/>
  <c r="N96" i="37"/>
  <c r="N97" i="37"/>
  <c r="N98" i="37"/>
  <c r="N99" i="37"/>
  <c r="N100" i="37"/>
  <c r="N101" i="37"/>
  <c r="N102" i="37"/>
  <c r="N103" i="37"/>
  <c r="N104" i="37"/>
  <c r="N105" i="37"/>
  <c r="N106" i="37"/>
  <c r="N107" i="37"/>
  <c r="N108" i="37"/>
  <c r="N109" i="37"/>
  <c r="N110" i="37"/>
  <c r="N111" i="37"/>
  <c r="N112" i="37"/>
  <c r="N113" i="37"/>
  <c r="N114" i="37"/>
  <c r="N115" i="37"/>
  <c r="N116" i="37"/>
  <c r="N117" i="37"/>
  <c r="N118" i="37"/>
  <c r="N119" i="37"/>
  <c r="N120" i="37"/>
  <c r="N121" i="37"/>
  <c r="N122" i="37"/>
  <c r="N123" i="37"/>
  <c r="N124" i="37"/>
  <c r="N125" i="37"/>
  <c r="N126" i="37"/>
  <c r="N127" i="37"/>
  <c r="N128" i="37"/>
  <c r="N129" i="37"/>
  <c r="N130" i="37"/>
  <c r="N131" i="37"/>
  <c r="N132" i="37"/>
  <c r="N133" i="37"/>
  <c r="N134" i="37"/>
  <c r="N135" i="37"/>
  <c r="N136" i="37"/>
  <c r="N137" i="37"/>
  <c r="N138" i="37"/>
  <c r="N139" i="37"/>
  <c r="N140" i="37"/>
  <c r="N141" i="37"/>
  <c r="N142" i="37"/>
  <c r="N143" i="37"/>
  <c r="N144" i="37"/>
  <c r="N145" i="37"/>
  <c r="N146" i="37"/>
  <c r="N147" i="37"/>
  <c r="N148" i="37"/>
  <c r="N149" i="37"/>
  <c r="N150" i="37"/>
  <c r="N151" i="37"/>
  <c r="N152" i="37"/>
  <c r="N153" i="37"/>
  <c r="N154" i="37"/>
  <c r="N155" i="37"/>
  <c r="N156" i="37"/>
  <c r="N157" i="37"/>
  <c r="N158" i="37"/>
  <c r="N159" i="37"/>
  <c r="N160" i="37"/>
  <c r="N161" i="37"/>
  <c r="N162" i="37"/>
  <c r="N163" i="37"/>
  <c r="N164" i="37"/>
  <c r="N165" i="37"/>
  <c r="N166" i="37"/>
  <c r="N167" i="37"/>
  <c r="N168" i="37"/>
  <c r="N169" i="37"/>
  <c r="N170" i="37"/>
  <c r="N171" i="37"/>
  <c r="N172" i="37"/>
  <c r="N173" i="37"/>
  <c r="N174" i="37"/>
  <c r="N175" i="37"/>
  <c r="N176" i="37"/>
  <c r="N177" i="37"/>
  <c r="N178" i="37"/>
  <c r="N179" i="37"/>
  <c r="N180" i="37"/>
  <c r="N181" i="37"/>
  <c r="N182" i="37"/>
  <c r="N183" i="37"/>
  <c r="N184" i="37"/>
  <c r="N185" i="37"/>
  <c r="N186" i="37"/>
  <c r="N187" i="37"/>
  <c r="N188" i="37"/>
  <c r="N189" i="37"/>
  <c r="N190" i="37"/>
  <c r="N191" i="37"/>
  <c r="N192" i="37"/>
  <c r="N193" i="37"/>
  <c r="N194" i="37"/>
  <c r="N195" i="37"/>
  <c r="N196" i="37"/>
  <c r="N197" i="37"/>
  <c r="N198" i="37"/>
  <c r="N199" i="37"/>
  <c r="N200" i="37"/>
  <c r="N201" i="37"/>
  <c r="N202" i="37"/>
  <c r="N203" i="37"/>
  <c r="N204" i="37"/>
  <c r="N205" i="37"/>
  <c r="N206" i="37"/>
  <c r="N207" i="37"/>
  <c r="N208" i="37"/>
  <c r="N209" i="37"/>
  <c r="N210" i="37"/>
  <c r="N211" i="37"/>
  <c r="N212" i="37"/>
  <c r="N213" i="37"/>
  <c r="N214" i="37"/>
  <c r="N215" i="37"/>
  <c r="N216" i="37"/>
  <c r="N217" i="37"/>
  <c r="N218" i="37"/>
  <c r="N219" i="37"/>
  <c r="N220" i="37"/>
  <c r="N221" i="37"/>
  <c r="N222" i="37"/>
  <c r="N223" i="37"/>
  <c r="N224" i="37"/>
  <c r="N225" i="37"/>
  <c r="N226" i="37"/>
  <c r="N227" i="37"/>
  <c r="N228" i="37"/>
  <c r="N229" i="37"/>
  <c r="N230" i="37"/>
  <c r="N231" i="37"/>
  <c r="N232" i="37"/>
  <c r="N233" i="37"/>
  <c r="N234" i="37"/>
  <c r="N235" i="37"/>
  <c r="N236" i="37"/>
  <c r="N237" i="37"/>
  <c r="N238" i="37"/>
  <c r="N239" i="37"/>
  <c r="N240" i="37"/>
  <c r="N241" i="37"/>
  <c r="N242" i="37"/>
  <c r="N243" i="37"/>
  <c r="N244" i="37"/>
  <c r="N245" i="37"/>
  <c r="N246" i="37"/>
  <c r="N247" i="37"/>
  <c r="N248" i="37"/>
  <c r="N249" i="37"/>
  <c r="N250" i="37"/>
  <c r="N251" i="37"/>
  <c r="N252" i="37"/>
  <c r="N253" i="37"/>
  <c r="N254" i="37"/>
  <c r="N255" i="37"/>
  <c r="N256" i="37"/>
  <c r="N257" i="37"/>
  <c r="N258" i="37"/>
  <c r="N259" i="37"/>
  <c r="N260" i="37"/>
  <c r="N261" i="37"/>
  <c r="N262" i="37"/>
  <c r="N263" i="37"/>
  <c r="N264" i="37"/>
  <c r="N265" i="37"/>
  <c r="N266" i="37"/>
  <c r="N267" i="37"/>
  <c r="N268" i="37"/>
  <c r="N269" i="37"/>
  <c r="N270" i="37"/>
  <c r="N271" i="37"/>
  <c r="N272" i="37"/>
  <c r="N273" i="37"/>
  <c r="N274" i="37"/>
  <c r="N275" i="37"/>
  <c r="N276" i="37"/>
  <c r="N277" i="37"/>
  <c r="N278" i="37"/>
  <c r="N279" i="37"/>
  <c r="N280" i="37"/>
  <c r="N281" i="37"/>
  <c r="N282" i="37"/>
  <c r="N283" i="37"/>
  <c r="N284" i="37"/>
  <c r="N285" i="37"/>
  <c r="N286" i="37"/>
  <c r="N287" i="37"/>
  <c r="N288" i="37"/>
  <c r="N289" i="37"/>
  <c r="N290" i="37"/>
  <c r="N291" i="37"/>
  <c r="N292" i="37"/>
  <c r="N293" i="37"/>
  <c r="N294" i="37"/>
  <c r="N295" i="37"/>
  <c r="N296" i="37"/>
  <c r="N297" i="37"/>
  <c r="N298" i="37"/>
  <c r="N299" i="37"/>
  <c r="N300" i="37"/>
  <c r="N301" i="37"/>
  <c r="N302" i="37"/>
  <c r="N303" i="37"/>
  <c r="N304" i="37"/>
  <c r="N305" i="37"/>
  <c r="N306" i="37"/>
  <c r="N307" i="37"/>
  <c r="N308" i="37"/>
  <c r="N309" i="37"/>
  <c r="N310" i="37"/>
  <c r="N311" i="37"/>
  <c r="N312" i="37"/>
  <c r="N313" i="37"/>
  <c r="N314" i="37"/>
  <c r="N315" i="37"/>
  <c r="N316" i="37"/>
  <c r="N317" i="37"/>
  <c r="N318" i="37"/>
  <c r="N319" i="37"/>
  <c r="N320" i="37"/>
  <c r="N321" i="37"/>
  <c r="N322" i="37"/>
  <c r="N323" i="37"/>
  <c r="N324" i="37"/>
  <c r="N325" i="37"/>
  <c r="N326" i="37"/>
  <c r="N327" i="37"/>
  <c r="N328" i="37"/>
  <c r="N329" i="37"/>
  <c r="N330" i="37"/>
  <c r="G364" i="37"/>
  <c r="I364" i="37" s="1"/>
  <c r="G365" i="37"/>
  <c r="I365" i="37" s="1"/>
  <c r="G366" i="37"/>
  <c r="I366" i="37" s="1"/>
  <c r="G367" i="37"/>
  <c r="I367" i="37" s="1"/>
  <c r="G368" i="37"/>
  <c r="I368" i="37" s="1"/>
  <c r="G369" i="37"/>
  <c r="I369" i="37" s="1"/>
  <c r="G370" i="37"/>
  <c r="I370" i="37" s="1"/>
  <c r="G371" i="37"/>
  <c r="I371" i="37" s="1"/>
  <c r="G372" i="37"/>
  <c r="I372" i="37" s="1"/>
  <c r="G373" i="37"/>
  <c r="I373" i="37" s="1"/>
  <c r="G374" i="37"/>
  <c r="I374" i="37" s="1"/>
  <c r="G375" i="37"/>
  <c r="I375" i="37" s="1"/>
  <c r="G376" i="37"/>
  <c r="I376" i="37" s="1"/>
  <c r="G377" i="37"/>
  <c r="I377" i="37" s="1"/>
  <c r="G378" i="37"/>
  <c r="I378" i="37" s="1"/>
  <c r="G379" i="37"/>
  <c r="I379" i="37" s="1"/>
  <c r="G380" i="37"/>
  <c r="I380" i="37" s="1"/>
  <c r="G381" i="37"/>
  <c r="I381" i="37" s="1"/>
  <c r="G382" i="37"/>
  <c r="I382" i="37" s="1"/>
  <c r="G383" i="37"/>
  <c r="I383" i="37" s="1"/>
  <c r="G384" i="37"/>
  <c r="I384" i="37" s="1"/>
  <c r="G385" i="37"/>
  <c r="I385" i="37" s="1"/>
  <c r="G386" i="37"/>
  <c r="I386" i="37" s="1"/>
  <c r="G387" i="37"/>
  <c r="I387" i="37" s="1"/>
  <c r="G388" i="37"/>
  <c r="I388" i="37" s="1"/>
  <c r="G389" i="37"/>
  <c r="I389" i="37" s="1"/>
  <c r="G390" i="37"/>
  <c r="I390" i="37" s="1"/>
  <c r="G391" i="37"/>
  <c r="I391" i="37" s="1"/>
  <c r="G392" i="37"/>
  <c r="I392" i="37" s="1"/>
  <c r="G393" i="37"/>
  <c r="I393" i="37" s="1"/>
  <c r="G394" i="37"/>
  <c r="I394" i="37" s="1"/>
  <c r="G395" i="37"/>
  <c r="I395" i="37" s="1"/>
  <c r="G396" i="37"/>
  <c r="I396" i="37" s="1"/>
  <c r="G397" i="37"/>
  <c r="I397" i="37" s="1"/>
  <c r="G398" i="37"/>
  <c r="I398" i="37" s="1"/>
  <c r="G399" i="37"/>
  <c r="I399" i="37" s="1"/>
  <c r="G400" i="37"/>
  <c r="I400" i="37" s="1"/>
  <c r="G401" i="37"/>
  <c r="I401" i="37" s="1"/>
  <c r="G402" i="37"/>
  <c r="I402" i="37" s="1"/>
  <c r="G403" i="37"/>
  <c r="I403" i="37" s="1"/>
  <c r="G404" i="37"/>
  <c r="I404" i="37" s="1"/>
  <c r="G405" i="37"/>
  <c r="I405" i="37" s="1"/>
  <c r="G406" i="37"/>
  <c r="I406" i="37" s="1"/>
  <c r="G407" i="37"/>
  <c r="I407" i="37" s="1"/>
  <c r="G408" i="37"/>
  <c r="I408" i="37" s="1"/>
  <c r="G409" i="37"/>
  <c r="I409" i="37" s="1"/>
  <c r="G410" i="37"/>
  <c r="I410" i="37" s="1"/>
  <c r="G411" i="37"/>
  <c r="I411" i="37" s="1"/>
  <c r="G412" i="37"/>
  <c r="I412" i="37" s="1"/>
  <c r="G413" i="37"/>
  <c r="I413" i="37" s="1"/>
  <c r="G414" i="37"/>
  <c r="I414" i="37" s="1"/>
  <c r="G415" i="37"/>
  <c r="I415" i="37" s="1"/>
  <c r="G416" i="37"/>
  <c r="I416" i="37" s="1"/>
  <c r="G417" i="37"/>
  <c r="I417" i="37" s="1"/>
  <c r="G418" i="37"/>
  <c r="I418" i="37" s="1"/>
  <c r="G419" i="37"/>
  <c r="I419" i="37" s="1"/>
  <c r="G420" i="37"/>
  <c r="I420" i="37" s="1"/>
  <c r="G421" i="37"/>
  <c r="I421" i="37" s="1"/>
  <c r="G422" i="37"/>
  <c r="I422" i="37" s="1"/>
  <c r="G423" i="37"/>
  <c r="I423" i="37" s="1"/>
  <c r="G424" i="37"/>
  <c r="I424" i="37" s="1"/>
  <c r="G425" i="37"/>
  <c r="I425" i="37" s="1"/>
  <c r="G426" i="37"/>
  <c r="I426" i="37" s="1"/>
  <c r="G427" i="37"/>
  <c r="I427" i="37" s="1"/>
  <c r="G428" i="37"/>
  <c r="I428" i="37" s="1"/>
  <c r="G429" i="37"/>
  <c r="I429" i="37" s="1"/>
  <c r="G430" i="37"/>
  <c r="I430" i="37" s="1"/>
  <c r="G431" i="37"/>
  <c r="I431" i="37" s="1"/>
  <c r="G432" i="37"/>
  <c r="I432" i="37" s="1"/>
  <c r="G433" i="37"/>
  <c r="I433" i="37" s="1"/>
  <c r="G434" i="37"/>
  <c r="I434" i="37" s="1"/>
  <c r="G435" i="37"/>
  <c r="I435" i="37" s="1"/>
  <c r="G436" i="37"/>
  <c r="I436" i="37" s="1"/>
  <c r="G437" i="37"/>
  <c r="I437" i="37" s="1"/>
  <c r="G438" i="37"/>
  <c r="I438" i="37" s="1"/>
  <c r="G439" i="37"/>
  <c r="I439" i="37" s="1"/>
  <c r="G440" i="37"/>
  <c r="I440" i="37" s="1"/>
  <c r="G441" i="37"/>
  <c r="I441" i="37" s="1"/>
  <c r="G442" i="37"/>
  <c r="I442" i="37" s="1"/>
  <c r="G443" i="37"/>
  <c r="I443" i="37" s="1"/>
  <c r="G444" i="37"/>
  <c r="I444" i="37" s="1"/>
  <c r="G445" i="37"/>
  <c r="I445" i="37" s="1"/>
  <c r="G446" i="37"/>
  <c r="I446" i="37" s="1"/>
  <c r="G447" i="37"/>
  <c r="I447" i="37" s="1"/>
  <c r="G448" i="37"/>
  <c r="I448" i="37" s="1"/>
  <c r="G449" i="37"/>
  <c r="I449" i="37" s="1"/>
  <c r="G450" i="37"/>
  <c r="I450" i="37" s="1"/>
  <c r="G451" i="37"/>
  <c r="I451" i="37" s="1"/>
  <c r="G452" i="37"/>
  <c r="I452" i="37" s="1"/>
  <c r="G453" i="37"/>
  <c r="I453" i="37" s="1"/>
  <c r="G454" i="37"/>
  <c r="I454" i="37" s="1"/>
  <c r="G455" i="37"/>
  <c r="I455" i="37" s="1"/>
  <c r="G456" i="37"/>
  <c r="I456" i="37" s="1"/>
  <c r="H364" i="37"/>
  <c r="J364" i="37" s="1"/>
  <c r="H365" i="37"/>
  <c r="J365" i="37" s="1"/>
  <c r="H366" i="37"/>
  <c r="J366" i="37" s="1"/>
  <c r="H367" i="37"/>
  <c r="J367" i="37" s="1"/>
  <c r="H368" i="37"/>
  <c r="J368" i="37" s="1"/>
  <c r="H369" i="37"/>
  <c r="J369" i="37" s="1"/>
  <c r="H370" i="37"/>
  <c r="J370" i="37" s="1"/>
  <c r="H371" i="37"/>
  <c r="J371" i="37" s="1"/>
  <c r="H372" i="37"/>
  <c r="J372" i="37" s="1"/>
  <c r="H373" i="37"/>
  <c r="J373" i="37" s="1"/>
  <c r="H374" i="37"/>
  <c r="J374" i="37" s="1"/>
  <c r="H375" i="37"/>
  <c r="J375" i="37" s="1"/>
  <c r="H376" i="37"/>
  <c r="J376" i="37" s="1"/>
  <c r="H377" i="37"/>
  <c r="J377" i="37" s="1"/>
  <c r="H378" i="37"/>
  <c r="J378" i="37" s="1"/>
  <c r="H379" i="37"/>
  <c r="J379" i="37" s="1"/>
  <c r="H380" i="37"/>
  <c r="J380" i="37" s="1"/>
  <c r="H381" i="37"/>
  <c r="J381" i="37" s="1"/>
  <c r="H382" i="37"/>
  <c r="J382" i="37" s="1"/>
  <c r="H383" i="37"/>
  <c r="J383" i="37" s="1"/>
  <c r="H384" i="37"/>
  <c r="J384" i="37" s="1"/>
  <c r="H385" i="37"/>
  <c r="J385" i="37" s="1"/>
  <c r="H386" i="37"/>
  <c r="J386" i="37" s="1"/>
  <c r="H387" i="37"/>
  <c r="J387" i="37" s="1"/>
  <c r="H388" i="37"/>
  <c r="J388" i="37" s="1"/>
  <c r="H389" i="37"/>
  <c r="J389" i="37" s="1"/>
  <c r="H390" i="37"/>
  <c r="J390" i="37" s="1"/>
  <c r="H391" i="37"/>
  <c r="J391" i="37" s="1"/>
  <c r="H392" i="37"/>
  <c r="J392" i="37" s="1"/>
  <c r="H393" i="37"/>
  <c r="J393" i="37" s="1"/>
  <c r="H394" i="37"/>
  <c r="J394" i="37" s="1"/>
  <c r="H395" i="37"/>
  <c r="J395" i="37" s="1"/>
  <c r="H396" i="37"/>
  <c r="J396" i="37" s="1"/>
  <c r="H397" i="37"/>
  <c r="J397" i="37" s="1"/>
  <c r="H398" i="37"/>
  <c r="J398" i="37" s="1"/>
  <c r="H399" i="37"/>
  <c r="J399" i="37" s="1"/>
  <c r="H400" i="37"/>
  <c r="J400" i="37" s="1"/>
  <c r="H401" i="37"/>
  <c r="J401" i="37" s="1"/>
  <c r="H402" i="37"/>
  <c r="J402" i="37" s="1"/>
  <c r="H403" i="37"/>
  <c r="J403" i="37" s="1"/>
  <c r="H404" i="37"/>
  <c r="J404" i="37" s="1"/>
  <c r="H405" i="37"/>
  <c r="J405" i="37" s="1"/>
  <c r="H406" i="37"/>
  <c r="J406" i="37" s="1"/>
  <c r="H407" i="37"/>
  <c r="J407" i="37" s="1"/>
  <c r="H408" i="37"/>
  <c r="J408" i="37" s="1"/>
  <c r="H409" i="37"/>
  <c r="J409" i="37" s="1"/>
  <c r="H410" i="37"/>
  <c r="J410" i="37" s="1"/>
  <c r="H411" i="37"/>
  <c r="J411" i="37" s="1"/>
  <c r="H412" i="37"/>
  <c r="J412" i="37" s="1"/>
  <c r="H413" i="37"/>
  <c r="J413" i="37" s="1"/>
  <c r="H414" i="37"/>
  <c r="J414" i="37" s="1"/>
  <c r="H415" i="37"/>
  <c r="J415" i="37" s="1"/>
  <c r="H416" i="37"/>
  <c r="J416" i="37" s="1"/>
  <c r="H417" i="37"/>
  <c r="J417" i="37" s="1"/>
  <c r="H418" i="37"/>
  <c r="J418" i="37" s="1"/>
  <c r="H419" i="37"/>
  <c r="J419" i="37" s="1"/>
  <c r="H420" i="37"/>
  <c r="J420" i="37" s="1"/>
  <c r="H421" i="37"/>
  <c r="J421" i="37" s="1"/>
  <c r="H422" i="37"/>
  <c r="J422" i="37" s="1"/>
  <c r="H423" i="37"/>
  <c r="J423" i="37" s="1"/>
  <c r="H424" i="37"/>
  <c r="J424" i="37" s="1"/>
  <c r="H425" i="37"/>
  <c r="J425" i="37" s="1"/>
  <c r="H426" i="37"/>
  <c r="J426" i="37" s="1"/>
  <c r="H427" i="37"/>
  <c r="J427" i="37" s="1"/>
  <c r="H428" i="37"/>
  <c r="J428" i="37" s="1"/>
  <c r="H429" i="37"/>
  <c r="J429" i="37" s="1"/>
  <c r="H430" i="37"/>
  <c r="J430" i="37" s="1"/>
  <c r="H431" i="37"/>
  <c r="J431" i="37" s="1"/>
  <c r="H432" i="37"/>
  <c r="J432" i="37" s="1"/>
  <c r="H433" i="37"/>
  <c r="J433" i="37" s="1"/>
  <c r="H434" i="37"/>
  <c r="J434" i="37" s="1"/>
  <c r="H435" i="37"/>
  <c r="J435" i="37" s="1"/>
  <c r="H436" i="37"/>
  <c r="J436" i="37" s="1"/>
  <c r="H437" i="37"/>
  <c r="J437" i="37" s="1"/>
  <c r="H438" i="37"/>
  <c r="J438" i="37" s="1"/>
  <c r="H439" i="37"/>
  <c r="J439" i="37" s="1"/>
  <c r="H440" i="37"/>
  <c r="J440" i="37" s="1"/>
  <c r="H441" i="37"/>
  <c r="J441" i="37" s="1"/>
  <c r="H442" i="37"/>
  <c r="J442" i="37" s="1"/>
  <c r="H443" i="37"/>
  <c r="J443" i="37" s="1"/>
  <c r="H444" i="37"/>
  <c r="J444" i="37" s="1"/>
  <c r="H445" i="37"/>
  <c r="J445" i="37" s="1"/>
  <c r="H446" i="37"/>
  <c r="J446" i="37" s="1"/>
  <c r="H447" i="37"/>
  <c r="J447" i="37" s="1"/>
  <c r="H448" i="37"/>
  <c r="J448" i="37" s="1"/>
  <c r="H449" i="37"/>
  <c r="J449" i="37" s="1"/>
  <c r="H450" i="37"/>
  <c r="J450" i="37" s="1"/>
  <c r="H451" i="37"/>
  <c r="J451" i="37" s="1"/>
  <c r="H452" i="37"/>
  <c r="J452" i="37" s="1"/>
  <c r="H453" i="37"/>
  <c r="J453" i="37" s="1"/>
  <c r="H454" i="37"/>
  <c r="J454" i="37" s="1"/>
  <c r="H455" i="37"/>
  <c r="J455" i="37" s="1"/>
  <c r="H456" i="37"/>
  <c r="J456" i="37" s="1"/>
  <c r="N364" i="37"/>
  <c r="N365" i="37"/>
  <c r="N366" i="37"/>
  <c r="N367" i="37"/>
  <c r="N368" i="37"/>
  <c r="N369" i="37"/>
  <c r="N370" i="37"/>
  <c r="N371" i="37"/>
  <c r="N372" i="37"/>
  <c r="N373" i="37"/>
  <c r="N374" i="37"/>
  <c r="N375" i="37"/>
  <c r="N376" i="37"/>
  <c r="N377" i="37"/>
  <c r="N378" i="37"/>
  <c r="N379" i="37"/>
  <c r="N380" i="37"/>
  <c r="N381" i="37"/>
  <c r="N382" i="37"/>
  <c r="N383" i="37"/>
  <c r="N384" i="37"/>
  <c r="N385" i="37"/>
  <c r="N386" i="37"/>
  <c r="N387" i="37"/>
  <c r="N388" i="37"/>
  <c r="N389" i="37"/>
  <c r="N390" i="37"/>
  <c r="N391" i="37"/>
  <c r="N392" i="37"/>
  <c r="N393" i="37"/>
  <c r="N394" i="37"/>
  <c r="N395" i="37"/>
  <c r="N396" i="37"/>
  <c r="N397" i="37"/>
  <c r="N398" i="37"/>
  <c r="N399" i="37"/>
  <c r="N400" i="37"/>
  <c r="N401" i="37"/>
  <c r="N402" i="37"/>
  <c r="N403" i="37"/>
  <c r="N404" i="37"/>
  <c r="N405" i="37"/>
  <c r="N406" i="37"/>
  <c r="N407" i="37"/>
  <c r="N408" i="37"/>
  <c r="N409" i="37"/>
  <c r="N410" i="37"/>
  <c r="N411" i="37"/>
  <c r="N412" i="37"/>
  <c r="N413" i="37"/>
  <c r="N414" i="37"/>
  <c r="N415" i="37"/>
  <c r="N416" i="37"/>
  <c r="N417" i="37"/>
  <c r="N418" i="37"/>
  <c r="N419" i="37"/>
  <c r="N420" i="37"/>
  <c r="N421" i="37"/>
  <c r="N422" i="37"/>
  <c r="N423" i="37"/>
  <c r="N424" i="37"/>
  <c r="N425" i="37"/>
  <c r="N426" i="37"/>
  <c r="N427" i="37"/>
  <c r="N428" i="37"/>
  <c r="N429" i="37"/>
  <c r="N430" i="37"/>
  <c r="N431" i="37"/>
  <c r="N432" i="37"/>
  <c r="N433" i="37"/>
  <c r="N434" i="37"/>
  <c r="N435" i="37"/>
  <c r="N436" i="37"/>
  <c r="N437" i="37"/>
  <c r="N438" i="37"/>
  <c r="N439" i="37"/>
  <c r="N440" i="37"/>
  <c r="N441" i="37"/>
  <c r="N442" i="37"/>
  <c r="N443" i="37"/>
  <c r="N444" i="37"/>
  <c r="N445" i="37"/>
  <c r="N446" i="37"/>
  <c r="N447" i="37"/>
  <c r="N448" i="37"/>
  <c r="N449" i="37"/>
  <c r="N450" i="37"/>
  <c r="N451" i="37"/>
  <c r="N452" i="37"/>
  <c r="N453" i="37"/>
  <c r="N454" i="37"/>
  <c r="N455" i="37"/>
  <c r="N456" i="37"/>
  <c r="G457" i="37"/>
  <c r="I457" i="37" s="1"/>
  <c r="G458" i="37"/>
  <c r="I458" i="37" s="1"/>
  <c r="G459" i="37"/>
  <c r="I459" i="37" s="1"/>
  <c r="G460" i="37"/>
  <c r="I460" i="37" s="1"/>
  <c r="G461" i="37"/>
  <c r="I461" i="37" s="1"/>
  <c r="G462" i="37"/>
  <c r="I462" i="37" s="1"/>
  <c r="G463" i="37"/>
  <c r="I463" i="37" s="1"/>
  <c r="G464" i="37"/>
  <c r="I464" i="37" s="1"/>
  <c r="G465" i="37"/>
  <c r="I465" i="37" s="1"/>
  <c r="G466" i="37"/>
  <c r="I466" i="37" s="1"/>
  <c r="G467" i="37"/>
  <c r="G468" i="37"/>
  <c r="I468" i="37" s="1"/>
  <c r="G469" i="37"/>
  <c r="I469" i="37" s="1"/>
  <c r="G470" i="37"/>
  <c r="I470" i="37" s="1"/>
  <c r="G471" i="37"/>
  <c r="I471" i="37" s="1"/>
  <c r="G472" i="37"/>
  <c r="I472" i="37" s="1"/>
  <c r="G473" i="37"/>
  <c r="I473" i="37" s="1"/>
  <c r="G474" i="37"/>
  <c r="I474" i="37" s="1"/>
  <c r="G475" i="37"/>
  <c r="I475" i="37" s="1"/>
  <c r="G476" i="37"/>
  <c r="I476" i="37" s="1"/>
  <c r="G477" i="37"/>
  <c r="I477" i="37" s="1"/>
  <c r="G478" i="37"/>
  <c r="I478" i="37" s="1"/>
  <c r="G479" i="37"/>
  <c r="I479" i="37" s="1"/>
  <c r="G480" i="37"/>
  <c r="I480" i="37" s="1"/>
  <c r="G481" i="37"/>
  <c r="I481" i="37" s="1"/>
  <c r="G482" i="37"/>
  <c r="I482" i="37" s="1"/>
  <c r="G483" i="37"/>
  <c r="I483" i="37" s="1"/>
  <c r="G484" i="37"/>
  <c r="I484" i="37" s="1"/>
  <c r="G485" i="37"/>
  <c r="I485" i="37" s="1"/>
  <c r="G486" i="37"/>
  <c r="I486" i="37" s="1"/>
  <c r="G487" i="37"/>
  <c r="I487" i="37" s="1"/>
  <c r="G488" i="37"/>
  <c r="I488" i="37" s="1"/>
  <c r="G489" i="37"/>
  <c r="I489" i="37" s="1"/>
  <c r="G490" i="37"/>
  <c r="I490" i="37" s="1"/>
  <c r="G491" i="37"/>
  <c r="I491" i="37" s="1"/>
  <c r="G492" i="37"/>
  <c r="I492" i="37" s="1"/>
  <c r="G493" i="37"/>
  <c r="I493" i="37" s="1"/>
  <c r="G494" i="37"/>
  <c r="I494" i="37" s="1"/>
  <c r="G495" i="37"/>
  <c r="I495" i="37" s="1"/>
  <c r="G496" i="37"/>
  <c r="I496" i="37" s="1"/>
  <c r="G497" i="37"/>
  <c r="I497" i="37" s="1"/>
  <c r="G498" i="37"/>
  <c r="I498" i="37" s="1"/>
  <c r="G499" i="37"/>
  <c r="I499" i="37" s="1"/>
  <c r="G500" i="37"/>
  <c r="I500" i="37" s="1"/>
  <c r="G501" i="37"/>
  <c r="I501" i="37" s="1"/>
  <c r="G502" i="37"/>
  <c r="I502" i="37" s="1"/>
  <c r="G503" i="37"/>
  <c r="I503" i="37" s="1"/>
  <c r="G504" i="37"/>
  <c r="I504" i="37" s="1"/>
  <c r="G505" i="37"/>
  <c r="I505" i="37" s="1"/>
  <c r="G506" i="37"/>
  <c r="I506" i="37" s="1"/>
  <c r="G507" i="37"/>
  <c r="I507" i="37" s="1"/>
  <c r="G508" i="37"/>
  <c r="I508" i="37" s="1"/>
  <c r="G509" i="37"/>
  <c r="I509" i="37" s="1"/>
  <c r="G510" i="37"/>
  <c r="I510" i="37" s="1"/>
  <c r="G511" i="37"/>
  <c r="I511" i="37" s="1"/>
  <c r="G512" i="37"/>
  <c r="I512" i="37" s="1"/>
  <c r="G513" i="37"/>
  <c r="I513" i="37" s="1"/>
  <c r="G514" i="37"/>
  <c r="I514" i="37" s="1"/>
  <c r="G515" i="37"/>
  <c r="I515" i="37" s="1"/>
  <c r="G516" i="37"/>
  <c r="I516" i="37" s="1"/>
  <c r="G517" i="37"/>
  <c r="I517" i="37" s="1"/>
  <c r="G518" i="37"/>
  <c r="I518" i="37" s="1"/>
  <c r="G519" i="37"/>
  <c r="I519" i="37" s="1"/>
  <c r="G520" i="37"/>
  <c r="I520" i="37" s="1"/>
  <c r="G521" i="37"/>
  <c r="I521" i="37" s="1"/>
  <c r="G522" i="37"/>
  <c r="I522" i="37" s="1"/>
  <c r="G523" i="37"/>
  <c r="I523" i="37" s="1"/>
  <c r="G524" i="37"/>
  <c r="I524" i="37" s="1"/>
  <c r="G525" i="37"/>
  <c r="I525" i="37" s="1"/>
  <c r="G526" i="37"/>
  <c r="I526" i="37" s="1"/>
  <c r="G527" i="37"/>
  <c r="I527" i="37" s="1"/>
  <c r="G528" i="37"/>
  <c r="I528" i="37" s="1"/>
  <c r="G529" i="37"/>
  <c r="I529" i="37" s="1"/>
  <c r="G530" i="37"/>
  <c r="I530" i="37" s="1"/>
  <c r="G531" i="37"/>
  <c r="I531" i="37" s="1"/>
  <c r="G532" i="37"/>
  <c r="I532" i="37" s="1"/>
  <c r="G533" i="37"/>
  <c r="I533" i="37" s="1"/>
  <c r="G534" i="37"/>
  <c r="I534" i="37" s="1"/>
  <c r="G535" i="37"/>
  <c r="I535" i="37" s="1"/>
  <c r="G536" i="37"/>
  <c r="I536" i="37" s="1"/>
  <c r="G537" i="37"/>
  <c r="I537" i="37" s="1"/>
  <c r="G538" i="37"/>
  <c r="I538" i="37" s="1"/>
  <c r="G539" i="37"/>
  <c r="I539" i="37" s="1"/>
  <c r="G540" i="37"/>
  <c r="I540" i="37" s="1"/>
  <c r="G541" i="37"/>
  <c r="I541" i="37" s="1"/>
  <c r="G542" i="37"/>
  <c r="I542" i="37" s="1"/>
  <c r="G543" i="37"/>
  <c r="I543" i="37" s="1"/>
  <c r="G544" i="37"/>
  <c r="I544" i="37" s="1"/>
  <c r="G545" i="37"/>
  <c r="I545" i="37" s="1"/>
  <c r="G546" i="37"/>
  <c r="I546" i="37" s="1"/>
  <c r="G547" i="37"/>
  <c r="I547" i="37" s="1"/>
  <c r="G548" i="37"/>
  <c r="I548" i="37" s="1"/>
  <c r="G549" i="37"/>
  <c r="I549" i="37" s="1"/>
  <c r="H457" i="37"/>
  <c r="J457" i="37" s="1"/>
  <c r="H458" i="37"/>
  <c r="J458" i="37" s="1"/>
  <c r="H459" i="37"/>
  <c r="J459" i="37" s="1"/>
  <c r="H460" i="37"/>
  <c r="J460" i="37" s="1"/>
  <c r="H461" i="37"/>
  <c r="J461" i="37" s="1"/>
  <c r="H462" i="37"/>
  <c r="J462" i="37" s="1"/>
  <c r="H463" i="37"/>
  <c r="J463" i="37" s="1"/>
  <c r="H464" i="37"/>
  <c r="J464" i="37" s="1"/>
  <c r="H465" i="37"/>
  <c r="J465" i="37" s="1"/>
  <c r="H466" i="37"/>
  <c r="J466" i="37" s="1"/>
  <c r="H467" i="37"/>
  <c r="J467" i="37" s="1"/>
  <c r="H468" i="37"/>
  <c r="J468" i="37" s="1"/>
  <c r="H469" i="37"/>
  <c r="J469" i="37" s="1"/>
  <c r="H470" i="37"/>
  <c r="J470" i="37" s="1"/>
  <c r="H471" i="37"/>
  <c r="J471" i="37" s="1"/>
  <c r="H472" i="37"/>
  <c r="J472" i="37" s="1"/>
  <c r="H473" i="37"/>
  <c r="J473" i="37" s="1"/>
  <c r="H474" i="37"/>
  <c r="J474" i="37" s="1"/>
  <c r="H475" i="37"/>
  <c r="J475" i="37" s="1"/>
  <c r="H476" i="37"/>
  <c r="J476" i="37" s="1"/>
  <c r="H477" i="37"/>
  <c r="J477" i="37" s="1"/>
  <c r="H478" i="37"/>
  <c r="J478" i="37" s="1"/>
  <c r="H479" i="37"/>
  <c r="J479" i="37" s="1"/>
  <c r="H480" i="37"/>
  <c r="J480" i="37" s="1"/>
  <c r="H481" i="37"/>
  <c r="J481" i="37" s="1"/>
  <c r="H482" i="37"/>
  <c r="J482" i="37" s="1"/>
  <c r="H483" i="37"/>
  <c r="J483" i="37" s="1"/>
  <c r="H484" i="37"/>
  <c r="J484" i="37" s="1"/>
  <c r="H485" i="37"/>
  <c r="J485" i="37" s="1"/>
  <c r="H486" i="37"/>
  <c r="J486" i="37" s="1"/>
  <c r="H487" i="37"/>
  <c r="J487" i="37" s="1"/>
  <c r="H488" i="37"/>
  <c r="J488" i="37" s="1"/>
  <c r="H489" i="37"/>
  <c r="J489" i="37" s="1"/>
  <c r="H490" i="37"/>
  <c r="J490" i="37" s="1"/>
  <c r="H491" i="37"/>
  <c r="J491" i="37" s="1"/>
  <c r="H492" i="37"/>
  <c r="J492" i="37" s="1"/>
  <c r="H493" i="37"/>
  <c r="J493" i="37" s="1"/>
  <c r="H494" i="37"/>
  <c r="J494" i="37" s="1"/>
  <c r="H495" i="37"/>
  <c r="J495" i="37" s="1"/>
  <c r="H496" i="37"/>
  <c r="J496" i="37" s="1"/>
  <c r="H497" i="37"/>
  <c r="J497" i="37" s="1"/>
  <c r="H498" i="37"/>
  <c r="J498" i="37" s="1"/>
  <c r="H499" i="37"/>
  <c r="J499" i="37" s="1"/>
  <c r="H500" i="37"/>
  <c r="J500" i="37" s="1"/>
  <c r="H501" i="37"/>
  <c r="J501" i="37" s="1"/>
  <c r="H502" i="37"/>
  <c r="J502" i="37" s="1"/>
  <c r="H503" i="37"/>
  <c r="J503" i="37" s="1"/>
  <c r="H504" i="37"/>
  <c r="J504" i="37" s="1"/>
  <c r="H505" i="37"/>
  <c r="J505" i="37" s="1"/>
  <c r="H506" i="37"/>
  <c r="J506" i="37" s="1"/>
  <c r="H507" i="37"/>
  <c r="J507" i="37" s="1"/>
  <c r="H508" i="37"/>
  <c r="J508" i="37" s="1"/>
  <c r="H509" i="37"/>
  <c r="J509" i="37" s="1"/>
  <c r="H510" i="37"/>
  <c r="J510" i="37" s="1"/>
  <c r="H511" i="37"/>
  <c r="J511" i="37" s="1"/>
  <c r="H512" i="37"/>
  <c r="J512" i="37" s="1"/>
  <c r="H513" i="37"/>
  <c r="J513" i="37" s="1"/>
  <c r="H514" i="37"/>
  <c r="J514" i="37" s="1"/>
  <c r="H515" i="37"/>
  <c r="J515" i="37" s="1"/>
  <c r="H516" i="37"/>
  <c r="J516" i="37" s="1"/>
  <c r="H517" i="37"/>
  <c r="J517" i="37" s="1"/>
  <c r="H518" i="37"/>
  <c r="J518" i="37" s="1"/>
  <c r="H519" i="37"/>
  <c r="J519" i="37" s="1"/>
  <c r="H520" i="37"/>
  <c r="J520" i="37" s="1"/>
  <c r="H521" i="37"/>
  <c r="J521" i="37" s="1"/>
  <c r="H522" i="37"/>
  <c r="J522" i="37" s="1"/>
  <c r="H523" i="37"/>
  <c r="J523" i="37" s="1"/>
  <c r="H524" i="37"/>
  <c r="J524" i="37" s="1"/>
  <c r="H525" i="37"/>
  <c r="J525" i="37" s="1"/>
  <c r="H526" i="37"/>
  <c r="J526" i="37" s="1"/>
  <c r="H527" i="37"/>
  <c r="J527" i="37" s="1"/>
  <c r="H528" i="37"/>
  <c r="J528" i="37" s="1"/>
  <c r="H529" i="37"/>
  <c r="J529" i="37" s="1"/>
  <c r="H530" i="37"/>
  <c r="J530" i="37" s="1"/>
  <c r="H531" i="37"/>
  <c r="J531" i="37" s="1"/>
  <c r="H532" i="37"/>
  <c r="J532" i="37" s="1"/>
  <c r="H533" i="37"/>
  <c r="J533" i="37" s="1"/>
  <c r="H534" i="37"/>
  <c r="J534" i="37" s="1"/>
  <c r="H535" i="37"/>
  <c r="J535" i="37" s="1"/>
  <c r="H536" i="37"/>
  <c r="J536" i="37" s="1"/>
  <c r="H537" i="37"/>
  <c r="J537" i="37" s="1"/>
  <c r="H538" i="37"/>
  <c r="J538" i="37" s="1"/>
  <c r="H539" i="37"/>
  <c r="J539" i="37" s="1"/>
  <c r="H540" i="37"/>
  <c r="J540" i="37" s="1"/>
  <c r="H541" i="37"/>
  <c r="J541" i="37" s="1"/>
  <c r="H542" i="37"/>
  <c r="J542" i="37" s="1"/>
  <c r="H543" i="37"/>
  <c r="J543" i="37" s="1"/>
  <c r="H544" i="37"/>
  <c r="J544" i="37" s="1"/>
  <c r="H545" i="37"/>
  <c r="J545" i="37" s="1"/>
  <c r="H546" i="37"/>
  <c r="J546" i="37" s="1"/>
  <c r="H547" i="37"/>
  <c r="J547" i="37" s="1"/>
  <c r="H548" i="37"/>
  <c r="J548" i="37" s="1"/>
  <c r="H549" i="37"/>
  <c r="J549" i="37" s="1"/>
  <c r="I467" i="37"/>
  <c r="N457" i="37"/>
  <c r="N458" i="37"/>
  <c r="N459" i="37"/>
  <c r="N460" i="37"/>
  <c r="N461" i="37"/>
  <c r="N462" i="37"/>
  <c r="N463" i="37"/>
  <c r="N464" i="37"/>
  <c r="N465" i="37"/>
  <c r="N466" i="37"/>
  <c r="N467" i="37"/>
  <c r="N468" i="37"/>
  <c r="N469" i="37"/>
  <c r="N470" i="37"/>
  <c r="N471" i="37"/>
  <c r="N472" i="37"/>
  <c r="N473" i="37"/>
  <c r="N474" i="37"/>
  <c r="N475" i="37"/>
  <c r="N476" i="37"/>
  <c r="N477" i="37"/>
  <c r="N478" i="37"/>
  <c r="N479" i="37"/>
  <c r="N480" i="37"/>
  <c r="N481" i="37"/>
  <c r="N482" i="37"/>
  <c r="N483" i="37"/>
  <c r="N484" i="37"/>
  <c r="N485" i="37"/>
  <c r="N486" i="37"/>
  <c r="N487" i="37"/>
  <c r="N488" i="37"/>
  <c r="N489" i="37"/>
  <c r="N490" i="37"/>
  <c r="N491" i="37"/>
  <c r="N492" i="37"/>
  <c r="N493" i="37"/>
  <c r="N494" i="37"/>
  <c r="N495" i="37"/>
  <c r="N496" i="37"/>
  <c r="N497" i="37"/>
  <c r="N498" i="37"/>
  <c r="N499" i="37"/>
  <c r="N500" i="37"/>
  <c r="N501" i="37"/>
  <c r="N502" i="37"/>
  <c r="N503" i="37"/>
  <c r="N504" i="37"/>
  <c r="N505" i="37"/>
  <c r="N506" i="37"/>
  <c r="N507" i="37"/>
  <c r="N508" i="37"/>
  <c r="N509" i="37"/>
  <c r="N510" i="37"/>
  <c r="N511" i="37"/>
  <c r="N512" i="37"/>
  <c r="N513" i="37"/>
  <c r="N514" i="37"/>
  <c r="N515" i="37"/>
  <c r="N516" i="37"/>
  <c r="N517" i="37"/>
  <c r="N518" i="37"/>
  <c r="N519" i="37"/>
  <c r="N520" i="37"/>
  <c r="N521" i="37"/>
  <c r="N522" i="37"/>
  <c r="N523" i="37"/>
  <c r="N524" i="37"/>
  <c r="N525" i="37"/>
  <c r="N526" i="37"/>
  <c r="N527" i="37"/>
  <c r="N528" i="37"/>
  <c r="N529" i="37"/>
  <c r="N530" i="37"/>
  <c r="N531" i="37"/>
  <c r="N532" i="37"/>
  <c r="N533" i="37"/>
  <c r="N534" i="37"/>
  <c r="N535" i="37"/>
  <c r="N536" i="37"/>
  <c r="N537" i="37"/>
  <c r="N538" i="37"/>
  <c r="N539" i="37"/>
  <c r="N540" i="37"/>
  <c r="N541" i="37"/>
  <c r="N542" i="37"/>
  <c r="N543" i="37"/>
  <c r="N544" i="37"/>
  <c r="N545" i="37"/>
  <c r="N546" i="37"/>
  <c r="N547" i="37"/>
  <c r="N548" i="37"/>
  <c r="N549" i="37"/>
  <c r="G15" i="37"/>
  <c r="G16" i="37"/>
  <c r="I16" i="37" s="1"/>
  <c r="G331" i="37"/>
  <c r="I331" i="37" s="1"/>
  <c r="G332" i="37"/>
  <c r="I332" i="37" s="1"/>
  <c r="G333" i="37"/>
  <c r="I333" i="37" s="1"/>
  <c r="G334" i="37"/>
  <c r="G335" i="37"/>
  <c r="I335" i="37" s="1"/>
  <c r="G336" i="37"/>
  <c r="I336" i="37" s="1"/>
  <c r="G337" i="37"/>
  <c r="I337" i="37" s="1"/>
  <c r="G338" i="37"/>
  <c r="I338" i="37" s="1"/>
  <c r="G339" i="37"/>
  <c r="I339" i="37" s="1"/>
  <c r="G340" i="37"/>
  <c r="I340" i="37" s="1"/>
  <c r="G341" i="37"/>
  <c r="I341" i="37" s="1"/>
  <c r="G342" i="37"/>
  <c r="I342" i="37" s="1"/>
  <c r="G343" i="37"/>
  <c r="I343" i="37" s="1"/>
  <c r="G344" i="37"/>
  <c r="I344" i="37" s="1"/>
  <c r="G345" i="37"/>
  <c r="I345" i="37" s="1"/>
  <c r="G346" i="37"/>
  <c r="I346" i="37" s="1"/>
  <c r="G347" i="37"/>
  <c r="I347" i="37" s="1"/>
  <c r="G348" i="37"/>
  <c r="I348" i="37" s="1"/>
  <c r="G349" i="37"/>
  <c r="I349" i="37" s="1"/>
  <c r="G350" i="37"/>
  <c r="G351" i="37"/>
  <c r="I351" i="37" s="1"/>
  <c r="G352" i="37"/>
  <c r="I352" i="37" s="1"/>
  <c r="G353" i="37"/>
  <c r="I353" i="37" s="1"/>
  <c r="G354" i="37"/>
  <c r="I354" i="37" s="1"/>
  <c r="H15" i="37"/>
  <c r="J15" i="37" s="1"/>
  <c r="H16" i="37"/>
  <c r="J16" i="37" s="1"/>
  <c r="H331" i="37"/>
  <c r="J331" i="37" s="1"/>
  <c r="H332" i="37"/>
  <c r="J332" i="37" s="1"/>
  <c r="H333" i="37"/>
  <c r="J333" i="37" s="1"/>
  <c r="H334" i="37"/>
  <c r="J334" i="37" s="1"/>
  <c r="H335" i="37"/>
  <c r="J335" i="37" s="1"/>
  <c r="H336" i="37"/>
  <c r="J336" i="37" s="1"/>
  <c r="H337" i="37"/>
  <c r="J337" i="37" s="1"/>
  <c r="H338" i="37"/>
  <c r="J338" i="37" s="1"/>
  <c r="H339" i="37"/>
  <c r="J339" i="37" s="1"/>
  <c r="H340" i="37"/>
  <c r="J340" i="37" s="1"/>
  <c r="H341" i="37"/>
  <c r="J341" i="37" s="1"/>
  <c r="H342" i="37"/>
  <c r="J342" i="37" s="1"/>
  <c r="H343" i="37"/>
  <c r="J343" i="37" s="1"/>
  <c r="H344" i="37"/>
  <c r="J344" i="37" s="1"/>
  <c r="H345" i="37"/>
  <c r="J345" i="37" s="1"/>
  <c r="H346" i="37"/>
  <c r="J346" i="37" s="1"/>
  <c r="H347" i="37"/>
  <c r="H348" i="37"/>
  <c r="J348" i="37" s="1"/>
  <c r="H349" i="37"/>
  <c r="J349" i="37" s="1"/>
  <c r="H350" i="37"/>
  <c r="J350" i="37" s="1"/>
  <c r="H351" i="37"/>
  <c r="J351" i="37" s="1"/>
  <c r="H352" i="37"/>
  <c r="J352" i="37" s="1"/>
  <c r="H353" i="37"/>
  <c r="J353" i="37" s="1"/>
  <c r="H354" i="37"/>
  <c r="J354" i="37" s="1"/>
  <c r="I15" i="37"/>
  <c r="I334" i="37"/>
  <c r="I350" i="37"/>
  <c r="J347" i="37"/>
  <c r="N15" i="37"/>
  <c r="N16" i="37"/>
  <c r="N331" i="37"/>
  <c r="N332" i="37"/>
  <c r="N333" i="37"/>
  <c r="N334" i="37"/>
  <c r="N335" i="37"/>
  <c r="N336" i="37"/>
  <c r="N337" i="37"/>
  <c r="N338" i="37"/>
  <c r="N339" i="37"/>
  <c r="N340" i="37"/>
  <c r="N341" i="37"/>
  <c r="N342" i="37"/>
  <c r="N343" i="37"/>
  <c r="N344" i="37"/>
  <c r="N345" i="37"/>
  <c r="N346" i="37"/>
  <c r="N347" i="37"/>
  <c r="N348" i="37"/>
  <c r="N349" i="37"/>
  <c r="N350" i="37"/>
  <c r="N351" i="37"/>
  <c r="N352" i="37"/>
  <c r="N353" i="37"/>
  <c r="N354" i="37"/>
  <c r="G355" i="37"/>
  <c r="G356" i="37"/>
  <c r="G357" i="37"/>
  <c r="G358" i="37"/>
  <c r="G359" i="37"/>
  <c r="G360" i="37"/>
  <c r="G361" i="37"/>
  <c r="G362" i="37"/>
  <c r="G363" i="37"/>
  <c r="G550" i="37"/>
  <c r="G551" i="37"/>
  <c r="G552" i="37"/>
  <c r="G553" i="37"/>
  <c r="G554" i="37"/>
  <c r="G555" i="37"/>
  <c r="G556" i="37"/>
  <c r="G557" i="37"/>
  <c r="G558" i="37"/>
  <c r="G559" i="37"/>
  <c r="G560" i="37"/>
  <c r="G561" i="37"/>
  <c r="G562" i="37"/>
  <c r="G563" i="37"/>
  <c r="G564" i="37"/>
  <c r="G565" i="37"/>
  <c r="G566" i="37"/>
  <c r="H355" i="37"/>
  <c r="H356" i="37"/>
  <c r="H357" i="37"/>
  <c r="H358" i="37"/>
  <c r="H359" i="37"/>
  <c r="H360" i="37"/>
  <c r="H361" i="37"/>
  <c r="H362" i="37"/>
  <c r="H363" i="37"/>
  <c r="H550" i="37"/>
  <c r="H551" i="37"/>
  <c r="H552" i="37"/>
  <c r="H553" i="37"/>
  <c r="H554" i="37"/>
  <c r="H555" i="37"/>
  <c r="H556" i="37"/>
  <c r="H557" i="37"/>
  <c r="H558" i="37"/>
  <c r="H559" i="37"/>
  <c r="H560" i="37"/>
  <c r="H561" i="37"/>
  <c r="H562" i="37"/>
  <c r="H563" i="37"/>
  <c r="H564" i="37"/>
  <c r="H565" i="37"/>
  <c r="H566" i="37"/>
  <c r="I355" i="37"/>
  <c r="I356" i="37"/>
  <c r="I357" i="37"/>
  <c r="I358" i="37"/>
  <c r="I359" i="37"/>
  <c r="I360" i="37"/>
  <c r="I361" i="37"/>
  <c r="I362" i="37"/>
  <c r="I363" i="37"/>
  <c r="I550" i="37"/>
  <c r="I551" i="37"/>
  <c r="I552" i="37"/>
  <c r="I553" i="37"/>
  <c r="I554" i="37"/>
  <c r="I555" i="37"/>
  <c r="I556" i="37"/>
  <c r="I557" i="37"/>
  <c r="I558" i="37"/>
  <c r="I559" i="37"/>
  <c r="I560" i="37"/>
  <c r="I561" i="37"/>
  <c r="I562" i="37"/>
  <c r="I563" i="37"/>
  <c r="I564" i="37"/>
  <c r="I565" i="37"/>
  <c r="I566" i="37"/>
  <c r="J355" i="37"/>
  <c r="J356" i="37"/>
  <c r="J357" i="37"/>
  <c r="J358" i="37"/>
  <c r="J359" i="37"/>
  <c r="J360" i="37"/>
  <c r="J361" i="37"/>
  <c r="J362" i="37"/>
  <c r="J363" i="37"/>
  <c r="J550" i="37"/>
  <c r="J551" i="37"/>
  <c r="J552" i="37"/>
  <c r="J553" i="37"/>
  <c r="J554" i="37"/>
  <c r="J555" i="37"/>
  <c r="J556" i="37"/>
  <c r="J557" i="37"/>
  <c r="J558" i="37"/>
  <c r="J559" i="37"/>
  <c r="J560" i="37"/>
  <c r="J561" i="37"/>
  <c r="J562" i="37"/>
  <c r="J563" i="37"/>
  <c r="J564" i="37"/>
  <c r="J565" i="37"/>
  <c r="J566" i="37"/>
  <c r="N355" i="37"/>
  <c r="N356" i="37"/>
  <c r="N357" i="37"/>
  <c r="N358" i="37"/>
  <c r="N359" i="37"/>
  <c r="N360" i="37"/>
  <c r="N361" i="37"/>
  <c r="N362" i="37"/>
  <c r="N363" i="37"/>
  <c r="N550" i="37"/>
  <c r="N551" i="37"/>
  <c r="N552" i="37"/>
  <c r="N553" i="37"/>
  <c r="N554" i="37"/>
  <c r="N555" i="37"/>
  <c r="N556" i="37"/>
  <c r="N557" i="37"/>
  <c r="N558" i="37"/>
  <c r="N559" i="37"/>
  <c r="N560" i="37"/>
  <c r="N561" i="37"/>
  <c r="N562" i="37"/>
  <c r="N563" i="37"/>
  <c r="N564" i="37"/>
  <c r="N565" i="37"/>
  <c r="N566" i="37"/>
  <c r="G567" i="37"/>
  <c r="G568" i="37"/>
  <c r="G569" i="37"/>
  <c r="G570" i="37"/>
  <c r="G571" i="37"/>
  <c r="G572" i="37"/>
  <c r="G573" i="37"/>
  <c r="G574" i="37"/>
  <c r="G575" i="37"/>
  <c r="G576" i="37"/>
  <c r="G577" i="37"/>
  <c r="G578" i="37"/>
  <c r="G579" i="37"/>
  <c r="G580" i="37"/>
  <c r="G581" i="37"/>
  <c r="G582" i="37"/>
  <c r="G583" i="37"/>
  <c r="G584" i="37"/>
  <c r="G585" i="37"/>
  <c r="G586" i="37"/>
  <c r="G587" i="37"/>
  <c r="G588" i="37"/>
  <c r="G589" i="37"/>
  <c r="G590" i="37"/>
  <c r="G591" i="37"/>
  <c r="G592" i="37"/>
  <c r="H567" i="37"/>
  <c r="H568" i="37"/>
  <c r="H569" i="37"/>
  <c r="H570" i="37"/>
  <c r="H571" i="37"/>
  <c r="H572" i="37"/>
  <c r="H573" i="37"/>
  <c r="H574" i="37"/>
  <c r="J574" i="37" s="1"/>
  <c r="H575" i="37"/>
  <c r="J575" i="37" s="1"/>
  <c r="H576" i="37"/>
  <c r="J576" i="37" s="1"/>
  <c r="H577" i="37"/>
  <c r="J577" i="37" s="1"/>
  <c r="H578" i="37"/>
  <c r="J578" i="37" s="1"/>
  <c r="H579" i="37"/>
  <c r="J579" i="37" s="1"/>
  <c r="H580" i="37"/>
  <c r="J580" i="37" s="1"/>
  <c r="H581" i="37"/>
  <c r="J581" i="37" s="1"/>
  <c r="H582" i="37"/>
  <c r="J582" i="37" s="1"/>
  <c r="H583" i="37"/>
  <c r="J583" i="37" s="1"/>
  <c r="H584" i="37"/>
  <c r="J584" i="37" s="1"/>
  <c r="H585" i="37"/>
  <c r="J585" i="37" s="1"/>
  <c r="H586" i="37"/>
  <c r="J586" i="37" s="1"/>
  <c r="H587" i="37"/>
  <c r="J587" i="37" s="1"/>
  <c r="H588" i="37"/>
  <c r="J588" i="37" s="1"/>
  <c r="H589" i="37"/>
  <c r="J589" i="37" s="1"/>
  <c r="H590" i="37"/>
  <c r="J590" i="37" s="1"/>
  <c r="H591" i="37"/>
  <c r="J591" i="37" s="1"/>
  <c r="H592" i="37"/>
  <c r="J592" i="37" s="1"/>
  <c r="I567" i="37"/>
  <c r="I568" i="37"/>
  <c r="I569" i="37"/>
  <c r="I570" i="37"/>
  <c r="I571" i="37"/>
  <c r="I572" i="37"/>
  <c r="I573" i="37"/>
  <c r="I574" i="37"/>
  <c r="I575" i="37"/>
  <c r="I576" i="37"/>
  <c r="I577" i="37"/>
  <c r="I578" i="37"/>
  <c r="I579" i="37"/>
  <c r="I580" i="37"/>
  <c r="I581" i="37"/>
  <c r="I582" i="37"/>
  <c r="I583" i="37"/>
  <c r="I584" i="37"/>
  <c r="I585" i="37"/>
  <c r="I586" i="37"/>
  <c r="I587" i="37"/>
  <c r="I588" i="37"/>
  <c r="I589" i="37"/>
  <c r="I590" i="37"/>
  <c r="I591" i="37"/>
  <c r="I592" i="37"/>
  <c r="J567" i="37"/>
  <c r="J568" i="37"/>
  <c r="J569" i="37"/>
  <c r="J570" i="37"/>
  <c r="J571" i="37"/>
  <c r="J572" i="37"/>
  <c r="J573" i="37"/>
  <c r="N567" i="37"/>
  <c r="N568" i="37"/>
  <c r="N569" i="37"/>
  <c r="N570" i="37"/>
  <c r="N571" i="37"/>
  <c r="N572" i="37"/>
  <c r="N573" i="37"/>
  <c r="N574" i="37"/>
  <c r="N575" i="37"/>
  <c r="N576" i="37"/>
  <c r="N577" i="37"/>
  <c r="N578" i="37"/>
  <c r="N579" i="37"/>
  <c r="N580" i="37"/>
  <c r="N581" i="37"/>
  <c r="N582" i="37"/>
  <c r="N583" i="37"/>
  <c r="N584" i="37"/>
  <c r="N585" i="37"/>
  <c r="N586" i="37"/>
  <c r="N587" i="37"/>
  <c r="N588" i="37"/>
  <c r="N589" i="37"/>
  <c r="N590" i="37"/>
  <c r="N591" i="37"/>
  <c r="N592" i="37"/>
  <c r="G593" i="37"/>
  <c r="G594" i="37"/>
  <c r="G728" i="37"/>
  <c r="G729" i="37"/>
  <c r="G730" i="37"/>
  <c r="G731" i="37"/>
  <c r="G732" i="37"/>
  <c r="G733" i="37"/>
  <c r="G734" i="37"/>
  <c r="G735" i="37"/>
  <c r="G736" i="37"/>
  <c r="G737" i="37"/>
  <c r="I737" i="37" s="1"/>
  <c r="G738" i="37"/>
  <c r="I738" i="37" s="1"/>
  <c r="G739" i="37"/>
  <c r="I739" i="37" s="1"/>
  <c r="G740" i="37"/>
  <c r="I740" i="37" s="1"/>
  <c r="G741" i="37"/>
  <c r="I741" i="37" s="1"/>
  <c r="G742" i="37"/>
  <c r="I742" i="37" s="1"/>
  <c r="G743" i="37"/>
  <c r="I743" i="37" s="1"/>
  <c r="G744" i="37"/>
  <c r="I744" i="37" s="1"/>
  <c r="G745" i="37"/>
  <c r="I745" i="37" s="1"/>
  <c r="G746" i="37"/>
  <c r="I746" i="37" s="1"/>
  <c r="G747" i="37"/>
  <c r="I747" i="37" s="1"/>
  <c r="G748" i="37"/>
  <c r="I748" i="37" s="1"/>
  <c r="G749" i="37"/>
  <c r="G750" i="37"/>
  <c r="I750" i="37" s="1"/>
  <c r="G751" i="37"/>
  <c r="I751" i="37" s="1"/>
  <c r="H593" i="37"/>
  <c r="J593" i="37" s="1"/>
  <c r="H594" i="37"/>
  <c r="J594" i="37" s="1"/>
  <c r="H728" i="37"/>
  <c r="J728" i="37" s="1"/>
  <c r="H729" i="37"/>
  <c r="J729" i="37" s="1"/>
  <c r="H730" i="37"/>
  <c r="J730" i="37" s="1"/>
  <c r="H731" i="37"/>
  <c r="J731" i="37" s="1"/>
  <c r="H732" i="37"/>
  <c r="J732" i="37" s="1"/>
  <c r="H733" i="37"/>
  <c r="J733" i="37" s="1"/>
  <c r="H734" i="37"/>
  <c r="J734" i="37" s="1"/>
  <c r="H735" i="37"/>
  <c r="J735" i="37" s="1"/>
  <c r="H736" i="37"/>
  <c r="J736" i="37" s="1"/>
  <c r="H737" i="37"/>
  <c r="J737" i="37" s="1"/>
  <c r="H738" i="37"/>
  <c r="J738" i="37" s="1"/>
  <c r="H739" i="37"/>
  <c r="J739" i="37" s="1"/>
  <c r="H740" i="37"/>
  <c r="J740" i="37" s="1"/>
  <c r="H741" i="37"/>
  <c r="J741" i="37" s="1"/>
  <c r="H742" i="37"/>
  <c r="J742" i="37" s="1"/>
  <c r="H743" i="37"/>
  <c r="J743" i="37" s="1"/>
  <c r="H744" i="37"/>
  <c r="J744" i="37" s="1"/>
  <c r="H745" i="37"/>
  <c r="J745" i="37" s="1"/>
  <c r="H746" i="37"/>
  <c r="J746" i="37" s="1"/>
  <c r="H747" i="37"/>
  <c r="J747" i="37" s="1"/>
  <c r="H748" i="37"/>
  <c r="J748" i="37" s="1"/>
  <c r="H749" i="37"/>
  <c r="J749" i="37" s="1"/>
  <c r="H750" i="37"/>
  <c r="J750" i="37" s="1"/>
  <c r="H751" i="37"/>
  <c r="J751" i="37" s="1"/>
  <c r="I593" i="37"/>
  <c r="I594" i="37"/>
  <c r="I728" i="37"/>
  <c r="I729" i="37"/>
  <c r="I730" i="37"/>
  <c r="I731" i="37"/>
  <c r="I732" i="37"/>
  <c r="I733" i="37"/>
  <c r="I734" i="37"/>
  <c r="I735" i="37"/>
  <c r="I736" i="37"/>
  <c r="I749" i="37"/>
  <c r="N593" i="37"/>
  <c r="N594" i="37"/>
  <c r="N728" i="37"/>
  <c r="N729" i="37"/>
  <c r="N730" i="37"/>
  <c r="N731" i="37"/>
  <c r="N732" i="37"/>
  <c r="N733" i="37"/>
  <c r="N734" i="37"/>
  <c r="N735" i="37"/>
  <c r="N736" i="37"/>
  <c r="N737" i="37"/>
  <c r="N738" i="37"/>
  <c r="N739" i="37"/>
  <c r="N740" i="37"/>
  <c r="N741" i="37"/>
  <c r="N742" i="37"/>
  <c r="N743" i="37"/>
  <c r="N744" i="37"/>
  <c r="N745" i="37"/>
  <c r="N746" i="37"/>
  <c r="N747" i="37"/>
  <c r="N748" i="37"/>
  <c r="N749" i="37"/>
  <c r="N750" i="37"/>
  <c r="N751" i="37"/>
  <c r="D775" i="36"/>
  <c r="D776" i="36"/>
  <c r="D777" i="36"/>
  <c r="D778" i="36"/>
  <c r="D779" i="36"/>
  <c r="D780" i="36"/>
  <c r="D781" i="36"/>
  <c r="D782" i="36"/>
  <c r="D783" i="36"/>
  <c r="D784" i="36"/>
  <c r="D785" i="36"/>
  <c r="D786" i="36"/>
  <c r="D787" i="36"/>
  <c r="D788" i="36"/>
  <c r="H775" i="36"/>
  <c r="I775" i="36" s="1" a="1"/>
  <c r="I775" i="36" s="1"/>
  <c r="H776" i="36"/>
  <c r="I776" i="36" s="1" a="1"/>
  <c r="I776" i="36" s="1"/>
  <c r="H777" i="36"/>
  <c r="I777" i="36" s="1" a="1"/>
  <c r="I777" i="36" s="1"/>
  <c r="H778" i="36"/>
  <c r="H779" i="36"/>
  <c r="I779" i="36" s="1" a="1"/>
  <c r="I779" i="36" s="1"/>
  <c r="H780" i="36"/>
  <c r="I780" i="36" s="1" a="1"/>
  <c r="I780" i="36" s="1"/>
  <c r="H781" i="36"/>
  <c r="I781" i="36" s="1" a="1"/>
  <c r="I781" i="36" s="1"/>
  <c r="H782" i="36"/>
  <c r="H783" i="36"/>
  <c r="I783" i="36" s="1" a="1"/>
  <c r="I783" i="36" s="1"/>
  <c r="H784" i="36"/>
  <c r="I784" i="36" s="1" a="1"/>
  <c r="I784" i="36" s="1"/>
  <c r="H785" i="36"/>
  <c r="I785" i="36" s="1" a="1"/>
  <c r="I785" i="36" s="1"/>
  <c r="H786" i="36"/>
  <c r="H787" i="36"/>
  <c r="I787" i="36" s="1" a="1"/>
  <c r="I787" i="36" s="1"/>
  <c r="H788" i="36"/>
  <c r="I788" i="36" s="1" a="1"/>
  <c r="I788" i="36" s="1"/>
  <c r="I778" i="36" a="1"/>
  <c r="I778" i="36" s="1"/>
  <c r="I782" i="36" a="1"/>
  <c r="I782" i="36" s="1"/>
  <c r="I786" i="36" a="1"/>
  <c r="I786" i="36" s="1"/>
  <c r="R775" i="36"/>
  <c r="R776" i="36"/>
  <c r="R777" i="36"/>
  <c r="R778" i="36"/>
  <c r="R779" i="36"/>
  <c r="R780" i="36"/>
  <c r="R781" i="36"/>
  <c r="R782" i="36"/>
  <c r="R783" i="36"/>
  <c r="R784" i="36"/>
  <c r="R785" i="36"/>
  <c r="R786" i="36"/>
  <c r="R787" i="36"/>
  <c r="R788" i="36"/>
  <c r="D725" i="36"/>
  <c r="D726" i="36"/>
  <c r="D727" i="36"/>
  <c r="D728" i="36"/>
  <c r="D729" i="36"/>
  <c r="D730" i="36"/>
  <c r="D731" i="36"/>
  <c r="D732" i="36"/>
  <c r="D733" i="36"/>
  <c r="D734" i="36"/>
  <c r="D735" i="36"/>
  <c r="D736" i="36"/>
  <c r="D737" i="36"/>
  <c r="D738" i="36"/>
  <c r="D739" i="36"/>
  <c r="D740" i="36"/>
  <c r="D741" i="36"/>
  <c r="D742" i="36"/>
  <c r="D743" i="36"/>
  <c r="D744" i="36"/>
  <c r="D745" i="36"/>
  <c r="D746" i="36"/>
  <c r="D747" i="36"/>
  <c r="D748" i="36"/>
  <c r="D749" i="36"/>
  <c r="D750" i="36"/>
  <c r="D751" i="36"/>
  <c r="D752" i="36"/>
  <c r="D753" i="36"/>
  <c r="D754" i="36"/>
  <c r="D755" i="36"/>
  <c r="D756" i="36"/>
  <c r="H725" i="36"/>
  <c r="H726" i="36"/>
  <c r="H727" i="36"/>
  <c r="I727" i="36" s="1" a="1"/>
  <c r="I727" i="36" s="1"/>
  <c r="J727" i="36" s="1" a="1"/>
  <c r="J727" i="36" s="1"/>
  <c r="K727" i="36" s="1"/>
  <c r="L727" i="36" s="1" a="1"/>
  <c r="L727" i="36" s="1"/>
  <c r="H728" i="36"/>
  <c r="I728" i="36" s="1" a="1"/>
  <c r="H729" i="36"/>
  <c r="I729" i="36" s="1" a="1"/>
  <c r="I729" i="36" s="1"/>
  <c r="J729" i="36" s="1" a="1"/>
  <c r="J729" i="36" s="1"/>
  <c r="K729" i="36" s="1"/>
  <c r="H730" i="36"/>
  <c r="I730" i="36" s="1" a="1"/>
  <c r="I730" i="36" s="1"/>
  <c r="J730" i="36" s="1" a="1"/>
  <c r="J730" i="36" s="1"/>
  <c r="H731" i="36"/>
  <c r="I731" i="36" s="1" a="1"/>
  <c r="I731" i="36" s="1"/>
  <c r="J731" i="36" s="1" a="1"/>
  <c r="J731" i="36" s="1"/>
  <c r="H732" i="36"/>
  <c r="H733" i="36"/>
  <c r="I733" i="36" s="1" a="1"/>
  <c r="I733" i="36" s="1"/>
  <c r="J733" i="36" s="1" a="1"/>
  <c r="J733" i="36" s="1"/>
  <c r="K733" i="36" s="1"/>
  <c r="H734" i="36"/>
  <c r="I734" i="36" s="1" a="1"/>
  <c r="I734" i="36" s="1"/>
  <c r="J734" i="36" s="1" a="1"/>
  <c r="J734" i="36" s="1"/>
  <c r="H735" i="36"/>
  <c r="I735" i="36" s="1" a="1"/>
  <c r="I735" i="36" s="1"/>
  <c r="J735" i="36" s="1" a="1"/>
  <c r="J735" i="36" s="1"/>
  <c r="K735" i="36" s="1"/>
  <c r="L735" i="36" s="1" a="1"/>
  <c r="L735" i="36" s="1"/>
  <c r="H736" i="36"/>
  <c r="I736" i="36" s="1" a="1"/>
  <c r="I736" i="36" s="1"/>
  <c r="H737" i="36"/>
  <c r="I737" i="36" s="1" a="1"/>
  <c r="I737" i="36" s="1"/>
  <c r="H738" i="36"/>
  <c r="I738" i="36" s="1" a="1"/>
  <c r="I738" i="36" s="1"/>
  <c r="H739" i="36"/>
  <c r="I739" i="36" s="1" a="1"/>
  <c r="I739" i="36" s="1"/>
  <c r="J739" i="36" s="1" a="1"/>
  <c r="J739" i="36" s="1"/>
  <c r="K739" i="36" s="1"/>
  <c r="L739" i="36" s="1" a="1"/>
  <c r="L739" i="36" s="1"/>
  <c r="H740" i="36"/>
  <c r="I740" i="36" s="1" a="1"/>
  <c r="I740" i="36" s="1"/>
  <c r="H741" i="36"/>
  <c r="I741" i="36" s="1" a="1"/>
  <c r="I741" i="36" s="1"/>
  <c r="H742" i="36"/>
  <c r="I742" i="36" s="1" a="1"/>
  <c r="I742" i="36" s="1"/>
  <c r="H743" i="36"/>
  <c r="I743" i="36" s="1" a="1"/>
  <c r="I743" i="36" s="1"/>
  <c r="J743" i="36" s="1" a="1"/>
  <c r="J743" i="36" s="1"/>
  <c r="K743" i="36" s="1"/>
  <c r="L743" i="36" s="1" a="1"/>
  <c r="L743" i="36" s="1"/>
  <c r="H744" i="36"/>
  <c r="I744" i="36" s="1" a="1"/>
  <c r="I744" i="36" s="1"/>
  <c r="H745" i="36"/>
  <c r="I745" i="36" s="1" a="1"/>
  <c r="I745" i="36" s="1"/>
  <c r="H746" i="36"/>
  <c r="I746" i="36" s="1" a="1"/>
  <c r="I746" i="36" s="1"/>
  <c r="J746" i="36" s="1" a="1"/>
  <c r="J746" i="36" s="1"/>
  <c r="H747" i="36"/>
  <c r="I747" i="36" s="1" a="1"/>
  <c r="I747" i="36" s="1"/>
  <c r="J747" i="36" s="1" a="1"/>
  <c r="J747" i="36" s="1"/>
  <c r="K747" i="36" s="1"/>
  <c r="H748" i="36"/>
  <c r="H749" i="36"/>
  <c r="I749" i="36" s="1" a="1"/>
  <c r="I749" i="36" s="1"/>
  <c r="H750" i="36"/>
  <c r="I750" i="36" s="1" a="1"/>
  <c r="I750" i="36" s="1"/>
  <c r="J750" i="36" s="1" a="1"/>
  <c r="J750" i="36" s="1"/>
  <c r="H751" i="36"/>
  <c r="I751" i="36" s="1" a="1"/>
  <c r="I751" i="36" s="1"/>
  <c r="J751" i="36" s="1" a="1"/>
  <c r="J751" i="36" s="1"/>
  <c r="K751" i="36" s="1"/>
  <c r="M751" i="36" s="1"/>
  <c r="N751" i="36" s="1"/>
  <c r="H752" i="36"/>
  <c r="I752" i="36" s="1" a="1"/>
  <c r="I752" i="36" s="1"/>
  <c r="H753" i="36"/>
  <c r="I753" i="36" s="1" a="1"/>
  <c r="I753" i="36" s="1"/>
  <c r="J753" i="36" s="1" a="1"/>
  <c r="J753" i="36" s="1"/>
  <c r="K753" i="36" s="1"/>
  <c r="L753" i="36" s="1" a="1"/>
  <c r="L753" i="36" s="1"/>
  <c r="H754" i="36"/>
  <c r="I754" i="36" s="1" a="1"/>
  <c r="I754" i="36" s="1"/>
  <c r="H755" i="36"/>
  <c r="I755" i="36" s="1" a="1"/>
  <c r="I755" i="36" s="1"/>
  <c r="J755" i="36" s="1" a="1"/>
  <c r="J755" i="36" s="1"/>
  <c r="K755" i="36" s="1"/>
  <c r="M755" i="36" s="1"/>
  <c r="N755" i="36" s="1"/>
  <c r="H756" i="36"/>
  <c r="I756" i="36" s="1" a="1"/>
  <c r="I756" i="36" s="1"/>
  <c r="I725" i="36" a="1"/>
  <c r="I725" i="36" s="1"/>
  <c r="J725" i="36" s="1" a="1"/>
  <c r="J725" i="36" s="1"/>
  <c r="K725" i="36" s="1"/>
  <c r="I726" i="36" a="1"/>
  <c r="I726" i="36" s="1"/>
  <c r="J726" i="36" s="1" a="1"/>
  <c r="J726" i="36" s="1"/>
  <c r="I728" i="36"/>
  <c r="I732" i="36" a="1"/>
  <c r="I732" i="36" s="1"/>
  <c r="I748" i="36" a="1"/>
  <c r="I748" i="36" s="1"/>
  <c r="R725" i="36"/>
  <c r="R726" i="36"/>
  <c r="R727" i="36"/>
  <c r="R728" i="36"/>
  <c r="R729" i="36"/>
  <c r="R730" i="36"/>
  <c r="R731" i="36"/>
  <c r="R732" i="36"/>
  <c r="R733" i="36"/>
  <c r="R734" i="36"/>
  <c r="R735" i="36"/>
  <c r="R736" i="36"/>
  <c r="R737" i="36"/>
  <c r="R738" i="36"/>
  <c r="R739" i="36"/>
  <c r="R740" i="36"/>
  <c r="R741" i="36"/>
  <c r="R742" i="36"/>
  <c r="R743" i="36"/>
  <c r="R744" i="36"/>
  <c r="R745" i="36"/>
  <c r="R746" i="36"/>
  <c r="R747" i="36"/>
  <c r="R748" i="36"/>
  <c r="R749" i="36"/>
  <c r="R750" i="36"/>
  <c r="R751" i="36"/>
  <c r="R752" i="36"/>
  <c r="R753" i="36"/>
  <c r="R754" i="36"/>
  <c r="R755" i="36"/>
  <c r="R756" i="36"/>
  <c r="D757" i="36"/>
  <c r="D758" i="36"/>
  <c r="D759" i="36"/>
  <c r="D760" i="36"/>
  <c r="D761" i="36"/>
  <c r="D762" i="36"/>
  <c r="D763" i="36"/>
  <c r="D764" i="36"/>
  <c r="D765" i="36"/>
  <c r="D766" i="36"/>
  <c r="D767" i="36"/>
  <c r="D768" i="36"/>
  <c r="D769" i="36"/>
  <c r="D770" i="36"/>
  <c r="D771" i="36"/>
  <c r="D772" i="36"/>
  <c r="H757" i="36"/>
  <c r="H758" i="36"/>
  <c r="H759" i="36"/>
  <c r="I759" i="36" s="1" a="1"/>
  <c r="I759" i="36" s="1"/>
  <c r="H760" i="36"/>
  <c r="H761" i="36"/>
  <c r="I761" i="36" s="1" a="1"/>
  <c r="I761" i="36" s="1"/>
  <c r="H762" i="36"/>
  <c r="I762" i="36" s="1" a="1"/>
  <c r="I762" i="36" s="1"/>
  <c r="H763" i="36"/>
  <c r="I763" i="36" s="1" a="1"/>
  <c r="I763" i="36" s="1"/>
  <c r="H764" i="36"/>
  <c r="H765" i="36"/>
  <c r="I765" i="36" s="1" a="1"/>
  <c r="I765" i="36" s="1"/>
  <c r="H766" i="36"/>
  <c r="I766" i="36" s="1" a="1"/>
  <c r="I766" i="36" s="1"/>
  <c r="H767" i="36"/>
  <c r="I767" i="36" s="1" a="1"/>
  <c r="I767" i="36" s="1"/>
  <c r="H768" i="36"/>
  <c r="H769" i="36"/>
  <c r="I769" i="36" s="1" a="1"/>
  <c r="I769" i="36" s="1"/>
  <c r="H770" i="36"/>
  <c r="I770" i="36" s="1" a="1"/>
  <c r="I770" i="36" s="1"/>
  <c r="H771" i="36"/>
  <c r="I771" i="36" s="1" a="1"/>
  <c r="I771" i="36" s="1"/>
  <c r="H772" i="36"/>
  <c r="I757" i="36" a="1"/>
  <c r="I757" i="36" s="1"/>
  <c r="I758" i="36" a="1"/>
  <c r="I758" i="36" s="1"/>
  <c r="R757" i="36"/>
  <c r="R758" i="36"/>
  <c r="R759" i="36"/>
  <c r="R760" i="36"/>
  <c r="R761" i="36"/>
  <c r="R762" i="36"/>
  <c r="R763" i="36"/>
  <c r="R764" i="36"/>
  <c r="R765" i="36"/>
  <c r="R766" i="36"/>
  <c r="R767" i="36"/>
  <c r="R768" i="36"/>
  <c r="R769" i="36"/>
  <c r="R770" i="36"/>
  <c r="R771" i="36"/>
  <c r="R772" i="36"/>
  <c r="D707" i="36"/>
  <c r="D708" i="36"/>
  <c r="D709" i="36"/>
  <c r="D710" i="36"/>
  <c r="D711" i="36"/>
  <c r="D712" i="36"/>
  <c r="D713" i="36"/>
  <c r="D714" i="36"/>
  <c r="D715" i="36"/>
  <c r="D716" i="36"/>
  <c r="D717" i="36"/>
  <c r="D718" i="36"/>
  <c r="D719" i="36"/>
  <c r="D720" i="36"/>
  <c r="D721" i="36"/>
  <c r="D722" i="36"/>
  <c r="D723" i="36"/>
  <c r="H707" i="36"/>
  <c r="I707" i="36" s="1" a="1"/>
  <c r="I707" i="36" s="1"/>
  <c r="H708" i="36"/>
  <c r="I708" i="36" s="1" a="1"/>
  <c r="I708" i="36" s="1"/>
  <c r="H709" i="36"/>
  <c r="I709" i="36" s="1" a="1"/>
  <c r="I709" i="36" s="1"/>
  <c r="H710" i="36"/>
  <c r="I710" i="36" s="1" a="1"/>
  <c r="I710" i="36" s="1"/>
  <c r="H711" i="36"/>
  <c r="I711" i="36" s="1" a="1"/>
  <c r="I711" i="36" s="1"/>
  <c r="H712" i="36"/>
  <c r="H713" i="36"/>
  <c r="I713" i="36" s="1" a="1"/>
  <c r="I713" i="36" s="1"/>
  <c r="H714" i="36"/>
  <c r="I714" i="36" s="1" a="1"/>
  <c r="I714" i="36" s="1"/>
  <c r="H715" i="36"/>
  <c r="I715" i="36" s="1" a="1"/>
  <c r="I715" i="36" s="1"/>
  <c r="H716" i="36"/>
  <c r="I716" i="36" s="1" a="1"/>
  <c r="I716" i="36" s="1"/>
  <c r="H717" i="36"/>
  <c r="I717" i="36" s="1" a="1"/>
  <c r="I717" i="36" s="1"/>
  <c r="H718" i="36"/>
  <c r="I718" i="36" s="1" a="1"/>
  <c r="I718" i="36" s="1"/>
  <c r="H719" i="36"/>
  <c r="I719" i="36" s="1" a="1"/>
  <c r="I719" i="36" s="1"/>
  <c r="H720" i="36"/>
  <c r="I720" i="36" s="1" a="1"/>
  <c r="I720" i="36" s="1"/>
  <c r="H721" i="36"/>
  <c r="I721" i="36" s="1" a="1"/>
  <c r="I721" i="36" s="1"/>
  <c r="H722" i="36"/>
  <c r="I722" i="36" s="1" a="1"/>
  <c r="I722" i="36" s="1"/>
  <c r="H723" i="36"/>
  <c r="I723" i="36" s="1" a="1"/>
  <c r="I723" i="36" s="1"/>
  <c r="I712" i="36" a="1"/>
  <c r="I712" i="36" s="1"/>
  <c r="R707" i="36"/>
  <c r="R708" i="36"/>
  <c r="R709" i="36"/>
  <c r="R710" i="36"/>
  <c r="R711" i="36"/>
  <c r="R712" i="36"/>
  <c r="R713" i="36"/>
  <c r="R714" i="36"/>
  <c r="R715" i="36"/>
  <c r="R716" i="36"/>
  <c r="R717" i="36"/>
  <c r="R718" i="36"/>
  <c r="R719" i="36"/>
  <c r="R720" i="36"/>
  <c r="R721" i="36"/>
  <c r="R722" i="36"/>
  <c r="R723" i="36"/>
  <c r="D101" i="36"/>
  <c r="D102" i="36"/>
  <c r="D103" i="36"/>
  <c r="D104" i="36"/>
  <c r="D105" i="36"/>
  <c r="D106" i="36"/>
  <c r="D107" i="36"/>
  <c r="D108" i="36"/>
  <c r="D109" i="36"/>
  <c r="D110" i="36"/>
  <c r="D111" i="36"/>
  <c r="D112" i="36"/>
  <c r="D113" i="36"/>
  <c r="D114" i="36"/>
  <c r="D115" i="36"/>
  <c r="D116" i="36"/>
  <c r="D117" i="36"/>
  <c r="D118" i="36"/>
  <c r="D119" i="36"/>
  <c r="D120" i="36"/>
  <c r="D121" i="36"/>
  <c r="D122" i="36"/>
  <c r="D123" i="36"/>
  <c r="D124" i="36"/>
  <c r="D125" i="36"/>
  <c r="D126" i="36"/>
  <c r="D127" i="36"/>
  <c r="D128" i="36"/>
  <c r="D129" i="36"/>
  <c r="D130" i="36"/>
  <c r="D131" i="36"/>
  <c r="D132" i="36"/>
  <c r="D133" i="36"/>
  <c r="D134" i="36"/>
  <c r="D135" i="36"/>
  <c r="D136" i="36"/>
  <c r="D137" i="36"/>
  <c r="D138" i="36"/>
  <c r="D139" i="36"/>
  <c r="D140" i="36"/>
  <c r="D141" i="36"/>
  <c r="D142" i="36"/>
  <c r="D143" i="36"/>
  <c r="D144" i="36"/>
  <c r="D145" i="36"/>
  <c r="D146" i="36"/>
  <c r="D147" i="36"/>
  <c r="D148" i="36"/>
  <c r="D149" i="36"/>
  <c r="D150" i="36"/>
  <c r="D151" i="36"/>
  <c r="D152" i="36"/>
  <c r="D153" i="36"/>
  <c r="D154" i="36"/>
  <c r="D155" i="36"/>
  <c r="D156" i="36"/>
  <c r="D157" i="36"/>
  <c r="D158" i="36"/>
  <c r="D159" i="36"/>
  <c r="D160" i="36"/>
  <c r="D161" i="36"/>
  <c r="D162" i="36"/>
  <c r="D163" i="36"/>
  <c r="D164" i="36"/>
  <c r="D165" i="36"/>
  <c r="D166" i="36"/>
  <c r="D167" i="36"/>
  <c r="D168" i="36"/>
  <c r="D169" i="36"/>
  <c r="D170" i="36"/>
  <c r="D171" i="36"/>
  <c r="D172" i="36"/>
  <c r="D173" i="36"/>
  <c r="D174" i="36"/>
  <c r="D175" i="36"/>
  <c r="D176" i="36"/>
  <c r="D177" i="36"/>
  <c r="D178" i="36"/>
  <c r="D179" i="36"/>
  <c r="D180" i="36"/>
  <c r="D181" i="36"/>
  <c r="D182" i="36"/>
  <c r="D183" i="36"/>
  <c r="D184" i="36"/>
  <c r="D185" i="36"/>
  <c r="D186" i="36"/>
  <c r="D187" i="36"/>
  <c r="D188" i="36"/>
  <c r="D189" i="36"/>
  <c r="H101" i="36"/>
  <c r="I101" i="36" s="1" a="1"/>
  <c r="I101" i="36" s="1"/>
  <c r="J101" i="36" s="1" a="1"/>
  <c r="J101" i="36" s="1"/>
  <c r="H102" i="36"/>
  <c r="I102" i="36" s="1" a="1"/>
  <c r="I102" i="36" s="1"/>
  <c r="J102" i="36" s="1" a="1"/>
  <c r="J102" i="36" s="1"/>
  <c r="H103" i="36"/>
  <c r="I103" i="36" s="1" a="1"/>
  <c r="I103" i="36" s="1"/>
  <c r="J103" i="36" s="1" a="1"/>
  <c r="J103" i="36" s="1"/>
  <c r="H104" i="36"/>
  <c r="H105" i="36"/>
  <c r="I105" i="36" s="1" a="1"/>
  <c r="I105" i="36" s="1"/>
  <c r="J105" i="36" s="1" a="1"/>
  <c r="J105" i="36" s="1"/>
  <c r="H106" i="36"/>
  <c r="I106" i="36" s="1" a="1"/>
  <c r="I106" i="36" s="1"/>
  <c r="J106" i="36" s="1" a="1"/>
  <c r="J106" i="36" s="1"/>
  <c r="H107" i="36"/>
  <c r="I107" i="36" s="1" a="1"/>
  <c r="I107" i="36" s="1"/>
  <c r="H108" i="36"/>
  <c r="I108" i="36" s="1" a="1"/>
  <c r="I108" i="36" s="1"/>
  <c r="J108" i="36" s="1" a="1"/>
  <c r="J108" i="36" s="1"/>
  <c r="H109" i="36"/>
  <c r="I109" i="36" s="1" a="1"/>
  <c r="I109" i="36" s="1"/>
  <c r="J109" i="36" s="1" a="1"/>
  <c r="J109" i="36" s="1"/>
  <c r="H110" i="36"/>
  <c r="I110" i="36" s="1" a="1"/>
  <c r="I110" i="36" s="1"/>
  <c r="J110" i="36" s="1" a="1"/>
  <c r="J110" i="36" s="1"/>
  <c r="H111" i="36"/>
  <c r="I111" i="36" s="1" a="1"/>
  <c r="I111" i="36" s="1"/>
  <c r="H112" i="36"/>
  <c r="I112" i="36" s="1" a="1"/>
  <c r="I112" i="36" s="1"/>
  <c r="J112" i="36" s="1" a="1"/>
  <c r="J112" i="36" s="1"/>
  <c r="H113" i="36"/>
  <c r="I113" i="36" s="1" a="1"/>
  <c r="I113" i="36" s="1"/>
  <c r="J113" i="36" s="1" a="1"/>
  <c r="J113" i="36" s="1"/>
  <c r="H114" i="36"/>
  <c r="I114" i="36" s="1" a="1"/>
  <c r="I114" i="36" s="1"/>
  <c r="J114" i="36" s="1" a="1"/>
  <c r="J114" i="36" s="1"/>
  <c r="H115" i="36"/>
  <c r="I115" i="36" s="1" a="1"/>
  <c r="I115" i="36" s="1"/>
  <c r="H116" i="36"/>
  <c r="I116" i="36" s="1" a="1"/>
  <c r="I116" i="36" s="1"/>
  <c r="J116" i="36" s="1" a="1"/>
  <c r="J116" i="36" s="1"/>
  <c r="H117" i="36"/>
  <c r="I117" i="36" s="1" a="1"/>
  <c r="I117" i="36" s="1"/>
  <c r="J117" i="36" s="1" a="1"/>
  <c r="J117" i="36" s="1"/>
  <c r="H118" i="36"/>
  <c r="I118" i="36" s="1" a="1"/>
  <c r="I118" i="36" s="1"/>
  <c r="J118" i="36" s="1" a="1"/>
  <c r="J118" i="36" s="1"/>
  <c r="H119" i="36"/>
  <c r="I119" i="36" s="1" a="1"/>
  <c r="I119" i="36" s="1"/>
  <c r="J119" i="36" s="1" a="1"/>
  <c r="J119" i="36" s="1"/>
  <c r="H120" i="36"/>
  <c r="I120" i="36" s="1" a="1"/>
  <c r="I120" i="36" s="1"/>
  <c r="H121" i="36"/>
  <c r="I121" i="36" s="1" a="1"/>
  <c r="I121" i="36" s="1"/>
  <c r="J121" i="36" s="1" a="1"/>
  <c r="J121" i="36" s="1"/>
  <c r="H122" i="36"/>
  <c r="I122" i="36" s="1" a="1"/>
  <c r="I122" i="36" s="1"/>
  <c r="J122" i="36" s="1" a="1"/>
  <c r="J122" i="36" s="1"/>
  <c r="H123" i="36"/>
  <c r="I123" i="36" s="1" a="1"/>
  <c r="I123" i="36" s="1"/>
  <c r="H124" i="36"/>
  <c r="I124" i="36" s="1" a="1"/>
  <c r="I124" i="36" s="1"/>
  <c r="J124" i="36" s="1" a="1"/>
  <c r="J124" i="36" s="1"/>
  <c r="H125" i="36"/>
  <c r="I125" i="36" s="1" a="1"/>
  <c r="I125" i="36" s="1"/>
  <c r="J125" i="36" s="1" a="1"/>
  <c r="J125" i="36" s="1"/>
  <c r="H126" i="36"/>
  <c r="I126" i="36" s="1" a="1"/>
  <c r="I126" i="36" s="1"/>
  <c r="J126" i="36" s="1" a="1"/>
  <c r="J126" i="36" s="1"/>
  <c r="H127" i="36"/>
  <c r="I127" i="36" s="1" a="1"/>
  <c r="I127" i="36" s="1"/>
  <c r="H128" i="36"/>
  <c r="I128" i="36" s="1" a="1"/>
  <c r="I128" i="36" s="1"/>
  <c r="J128" i="36" s="1" a="1"/>
  <c r="J128" i="36" s="1"/>
  <c r="H129" i="36"/>
  <c r="I129" i="36" s="1" a="1"/>
  <c r="I129" i="36" s="1"/>
  <c r="H130" i="36"/>
  <c r="I130" i="36" s="1" a="1"/>
  <c r="I130" i="36" s="1"/>
  <c r="H131" i="36"/>
  <c r="I131" i="36" s="1" a="1"/>
  <c r="I131" i="36" s="1"/>
  <c r="H132" i="36"/>
  <c r="I132" i="36" s="1" a="1"/>
  <c r="I132" i="36" s="1"/>
  <c r="J132" i="36" s="1" a="1"/>
  <c r="J132" i="36" s="1"/>
  <c r="H133" i="36"/>
  <c r="I133" i="36" s="1" a="1"/>
  <c r="I133" i="36" s="1"/>
  <c r="H134" i="36"/>
  <c r="I134" i="36" s="1" a="1"/>
  <c r="I134" i="36" s="1"/>
  <c r="J134" i="36" s="1" a="1"/>
  <c r="J134" i="36" s="1"/>
  <c r="H135" i="36"/>
  <c r="I135" i="36" s="1" a="1"/>
  <c r="I135" i="36" s="1"/>
  <c r="J135" i="36" s="1" a="1"/>
  <c r="J135" i="36" s="1"/>
  <c r="H136" i="36"/>
  <c r="I136" i="36" s="1" a="1"/>
  <c r="I136" i="36" s="1"/>
  <c r="J136" i="36" s="1" a="1"/>
  <c r="J136" i="36" s="1"/>
  <c r="H137" i="36"/>
  <c r="I137" i="36" s="1" a="1"/>
  <c r="I137" i="36" s="1"/>
  <c r="H138" i="36"/>
  <c r="I138" i="36" s="1" a="1"/>
  <c r="I138" i="36" s="1"/>
  <c r="J138" i="36" s="1" a="1"/>
  <c r="J138" i="36" s="1"/>
  <c r="H139" i="36"/>
  <c r="I139" i="36" s="1" a="1"/>
  <c r="I139" i="36" s="1"/>
  <c r="H140" i="36"/>
  <c r="I140" i="36" s="1" a="1"/>
  <c r="I140" i="36" s="1"/>
  <c r="J140" i="36" s="1" a="1"/>
  <c r="J140" i="36" s="1"/>
  <c r="H141" i="36"/>
  <c r="I141" i="36" s="1" a="1"/>
  <c r="I141" i="36" s="1"/>
  <c r="J141" i="36" s="1" a="1"/>
  <c r="J141" i="36" s="1"/>
  <c r="H142" i="36"/>
  <c r="I142" i="36" s="1" a="1"/>
  <c r="I142" i="36" s="1"/>
  <c r="J142" i="36" s="1" a="1"/>
  <c r="J142" i="36" s="1"/>
  <c r="H143" i="36"/>
  <c r="I143" i="36" s="1" a="1"/>
  <c r="I143" i="36" s="1"/>
  <c r="H144" i="36"/>
  <c r="I144" i="36" s="1" a="1"/>
  <c r="I144" i="36" s="1"/>
  <c r="J144" i="36" s="1" a="1"/>
  <c r="J144" i="36" s="1"/>
  <c r="H145" i="36"/>
  <c r="I145" i="36" s="1" a="1"/>
  <c r="I145" i="36" s="1"/>
  <c r="H146" i="36"/>
  <c r="I146" i="36" s="1" a="1"/>
  <c r="I146" i="36" s="1"/>
  <c r="H147" i="36"/>
  <c r="I147" i="36" s="1" a="1"/>
  <c r="I147" i="36" s="1"/>
  <c r="H148" i="36"/>
  <c r="I148" i="36" s="1" a="1"/>
  <c r="I148" i="36" s="1"/>
  <c r="J148" i="36" s="1" a="1"/>
  <c r="J148" i="36" s="1"/>
  <c r="H149" i="36"/>
  <c r="I149" i="36" s="1" a="1"/>
  <c r="I149" i="36" s="1"/>
  <c r="J149" i="36" s="1" a="1"/>
  <c r="J149" i="36" s="1"/>
  <c r="K149" i="36" s="1"/>
  <c r="M149" i="36" s="1"/>
  <c r="N149" i="36" s="1"/>
  <c r="H150" i="36"/>
  <c r="I150" i="36" s="1" a="1"/>
  <c r="I150" i="36" s="1"/>
  <c r="J150" i="36" s="1" a="1"/>
  <c r="J150" i="36" s="1"/>
  <c r="H151" i="36"/>
  <c r="I151" i="36" s="1" a="1"/>
  <c r="I151" i="36" s="1"/>
  <c r="J151" i="36" s="1" a="1"/>
  <c r="J151" i="36" s="1"/>
  <c r="H152" i="36"/>
  <c r="I152" i="36" s="1" a="1"/>
  <c r="I152" i="36" s="1"/>
  <c r="H153" i="36"/>
  <c r="I153" i="36" s="1" a="1"/>
  <c r="I153" i="36" s="1"/>
  <c r="J153" i="36" s="1" a="1"/>
  <c r="J153" i="36" s="1"/>
  <c r="K153" i="36" s="1"/>
  <c r="M153" i="36" s="1"/>
  <c r="N153" i="36" s="1"/>
  <c r="H154" i="36"/>
  <c r="I154" i="36" s="1" a="1"/>
  <c r="I154" i="36" s="1"/>
  <c r="H155" i="36"/>
  <c r="I155" i="36" s="1" a="1"/>
  <c r="I155" i="36" s="1"/>
  <c r="H156" i="36"/>
  <c r="I156" i="36" s="1" a="1"/>
  <c r="I156" i="36" s="1"/>
  <c r="J156" i="36" s="1" a="1"/>
  <c r="J156" i="36" s="1"/>
  <c r="H157" i="36"/>
  <c r="I157" i="36" s="1" a="1"/>
  <c r="I157" i="36" s="1"/>
  <c r="H158" i="36"/>
  <c r="I158" i="36" s="1" a="1"/>
  <c r="I158" i="36" s="1"/>
  <c r="H159" i="36"/>
  <c r="I159" i="36" s="1" a="1"/>
  <c r="I159" i="36" s="1"/>
  <c r="H160" i="36"/>
  <c r="I160" i="36" s="1" a="1"/>
  <c r="I160" i="36" s="1"/>
  <c r="J160" i="36" s="1" a="1"/>
  <c r="J160" i="36" s="1"/>
  <c r="H161" i="36"/>
  <c r="I161" i="36" s="1" a="1"/>
  <c r="I161" i="36" s="1"/>
  <c r="J161" i="36" s="1" a="1"/>
  <c r="J161" i="36" s="1"/>
  <c r="H162" i="36"/>
  <c r="I162" i="36" s="1" a="1"/>
  <c r="I162" i="36" s="1"/>
  <c r="H163" i="36"/>
  <c r="I163" i="36" s="1" a="1"/>
  <c r="I163" i="36" s="1"/>
  <c r="H164" i="36"/>
  <c r="I164" i="36" s="1" a="1"/>
  <c r="I164" i="36" s="1"/>
  <c r="J164" i="36" s="1" a="1"/>
  <c r="J164" i="36" s="1"/>
  <c r="H165" i="36"/>
  <c r="I165" i="36" s="1" a="1"/>
  <c r="I165" i="36" s="1"/>
  <c r="J165" i="36" s="1" a="1"/>
  <c r="J165" i="36" s="1"/>
  <c r="H166" i="36"/>
  <c r="I166" i="36" s="1" a="1"/>
  <c r="I166" i="36" s="1"/>
  <c r="H167" i="36"/>
  <c r="I167" i="36" s="1" a="1"/>
  <c r="I167" i="36" s="1"/>
  <c r="J167" i="36" s="1" a="1"/>
  <c r="J167" i="36" s="1"/>
  <c r="H168" i="36"/>
  <c r="I168" i="36" s="1" a="1"/>
  <c r="I168" i="36" s="1"/>
  <c r="H169" i="36"/>
  <c r="I169" i="36" s="1" a="1"/>
  <c r="I169" i="36" s="1"/>
  <c r="H170" i="36"/>
  <c r="I170" i="36" s="1" a="1"/>
  <c r="I170" i="36" s="1"/>
  <c r="H171" i="36"/>
  <c r="I171" i="36" s="1" a="1"/>
  <c r="I171" i="36" s="1"/>
  <c r="H172" i="36"/>
  <c r="I172" i="36" s="1" a="1"/>
  <c r="I172" i="36" s="1"/>
  <c r="J172" i="36" s="1" a="1"/>
  <c r="J172" i="36" s="1"/>
  <c r="H173" i="36"/>
  <c r="I173" i="36" s="1" a="1"/>
  <c r="I173" i="36" s="1"/>
  <c r="J173" i="36" s="1" a="1"/>
  <c r="J173" i="36" s="1"/>
  <c r="H174" i="36"/>
  <c r="I174" i="36" s="1" a="1"/>
  <c r="I174" i="36" s="1"/>
  <c r="H175" i="36"/>
  <c r="I175" i="36" s="1" a="1"/>
  <c r="I175" i="36" s="1"/>
  <c r="H176" i="36"/>
  <c r="I176" i="36" s="1" a="1"/>
  <c r="I176" i="36" s="1"/>
  <c r="J176" i="36" s="1" a="1"/>
  <c r="J176" i="36" s="1"/>
  <c r="H177" i="36"/>
  <c r="I177" i="36" s="1" a="1"/>
  <c r="I177" i="36" s="1"/>
  <c r="J177" i="36" s="1" a="1"/>
  <c r="J177" i="36" s="1"/>
  <c r="H178" i="36"/>
  <c r="I178" i="36" s="1" a="1"/>
  <c r="I178" i="36" s="1"/>
  <c r="H179" i="36"/>
  <c r="I179" i="36" s="1" a="1"/>
  <c r="I179" i="36" s="1"/>
  <c r="H180" i="36"/>
  <c r="I180" i="36" s="1" a="1"/>
  <c r="I180" i="36" s="1"/>
  <c r="J180" i="36" s="1" a="1"/>
  <c r="J180" i="36" s="1"/>
  <c r="H181" i="36"/>
  <c r="I181" i="36" s="1" a="1"/>
  <c r="I181" i="36" s="1"/>
  <c r="J181" i="36" s="1" a="1"/>
  <c r="J181" i="36" s="1"/>
  <c r="H182" i="36"/>
  <c r="I182" i="36" s="1" a="1"/>
  <c r="I182" i="36" s="1"/>
  <c r="H183" i="36"/>
  <c r="I183" i="36" s="1" a="1"/>
  <c r="I183" i="36" s="1"/>
  <c r="J183" i="36" s="1" a="1"/>
  <c r="J183" i="36" s="1"/>
  <c r="H184" i="36"/>
  <c r="I184" i="36" s="1" a="1"/>
  <c r="I184" i="36" s="1"/>
  <c r="H185" i="36"/>
  <c r="I185" i="36" s="1" a="1"/>
  <c r="I185" i="36" s="1"/>
  <c r="H186" i="36"/>
  <c r="I186" i="36" s="1" a="1"/>
  <c r="I186" i="36" s="1"/>
  <c r="J186" i="36" s="1" a="1"/>
  <c r="J186" i="36" s="1"/>
  <c r="H187" i="36"/>
  <c r="I187" i="36" s="1" a="1"/>
  <c r="I187" i="36" s="1"/>
  <c r="H188" i="36"/>
  <c r="I188" i="36" s="1" a="1"/>
  <c r="I188" i="36" s="1"/>
  <c r="H189" i="36"/>
  <c r="I189" i="36" s="1" a="1"/>
  <c r="I189" i="36" s="1"/>
  <c r="I104" i="36" a="1"/>
  <c r="I104" i="36" s="1"/>
  <c r="R101" i="36"/>
  <c r="R102" i="36"/>
  <c r="R103" i="36"/>
  <c r="R104" i="36"/>
  <c r="R105" i="36"/>
  <c r="R106" i="36"/>
  <c r="R107" i="36"/>
  <c r="R108" i="36"/>
  <c r="R109" i="36"/>
  <c r="R110" i="36"/>
  <c r="R111" i="36"/>
  <c r="R112" i="36"/>
  <c r="R113" i="36"/>
  <c r="R114" i="36"/>
  <c r="R115" i="36"/>
  <c r="R116" i="36"/>
  <c r="R117" i="36"/>
  <c r="R118" i="36"/>
  <c r="R119" i="36"/>
  <c r="R120" i="36"/>
  <c r="R121" i="36"/>
  <c r="R122" i="36"/>
  <c r="R123" i="36"/>
  <c r="R124" i="36"/>
  <c r="R125" i="36"/>
  <c r="R126" i="36"/>
  <c r="R127" i="36"/>
  <c r="R128" i="36"/>
  <c r="R129" i="36"/>
  <c r="R130" i="36"/>
  <c r="R131" i="36"/>
  <c r="R132" i="36"/>
  <c r="R133" i="36"/>
  <c r="R134" i="36"/>
  <c r="R135" i="36"/>
  <c r="R136" i="36"/>
  <c r="R137" i="36"/>
  <c r="R138" i="36"/>
  <c r="R139" i="36"/>
  <c r="R140" i="36"/>
  <c r="R141" i="36"/>
  <c r="R142" i="36"/>
  <c r="R143" i="36"/>
  <c r="R144" i="36"/>
  <c r="R145" i="36"/>
  <c r="R146" i="36"/>
  <c r="R147" i="36"/>
  <c r="R148" i="36"/>
  <c r="R149" i="36"/>
  <c r="R150" i="36"/>
  <c r="R151" i="36"/>
  <c r="R152" i="36"/>
  <c r="R153" i="36"/>
  <c r="R154" i="36"/>
  <c r="R155" i="36"/>
  <c r="R156" i="36"/>
  <c r="R157" i="36"/>
  <c r="R158" i="36"/>
  <c r="R159" i="36"/>
  <c r="R160" i="36"/>
  <c r="R161" i="36"/>
  <c r="R162" i="36"/>
  <c r="R163" i="36"/>
  <c r="R164" i="36"/>
  <c r="R165" i="36"/>
  <c r="R166" i="36"/>
  <c r="R167" i="36"/>
  <c r="R168" i="36"/>
  <c r="R169" i="36"/>
  <c r="R170" i="36"/>
  <c r="R171" i="36"/>
  <c r="R172" i="36"/>
  <c r="R173" i="36"/>
  <c r="R174" i="36"/>
  <c r="R175" i="36"/>
  <c r="R176" i="36"/>
  <c r="R177" i="36"/>
  <c r="R178" i="36"/>
  <c r="R179" i="36"/>
  <c r="R180" i="36"/>
  <c r="R181" i="36"/>
  <c r="R182" i="36"/>
  <c r="R183" i="36"/>
  <c r="R184" i="36"/>
  <c r="R185" i="36"/>
  <c r="R186" i="36"/>
  <c r="R187" i="36"/>
  <c r="R188" i="36"/>
  <c r="R189" i="36"/>
  <c r="D190" i="36"/>
  <c r="D191" i="36"/>
  <c r="D192" i="36"/>
  <c r="D193" i="36"/>
  <c r="D194" i="36"/>
  <c r="D195" i="36"/>
  <c r="D196" i="36"/>
  <c r="D197" i="36"/>
  <c r="D198" i="36"/>
  <c r="D199" i="36"/>
  <c r="D200" i="36"/>
  <c r="D201" i="36"/>
  <c r="D202" i="36"/>
  <c r="D203" i="36"/>
  <c r="D204" i="36"/>
  <c r="D205" i="36"/>
  <c r="D206" i="36"/>
  <c r="D207" i="36"/>
  <c r="D208" i="36"/>
  <c r="D209" i="36"/>
  <c r="D210" i="36"/>
  <c r="D211" i="36"/>
  <c r="D212" i="36"/>
  <c r="D213" i="36"/>
  <c r="D214" i="36"/>
  <c r="D215" i="36"/>
  <c r="D216" i="36"/>
  <c r="D217" i="36"/>
  <c r="D218" i="36"/>
  <c r="D219" i="36"/>
  <c r="D220" i="36"/>
  <c r="D221" i="36"/>
  <c r="D222" i="36"/>
  <c r="D223" i="36"/>
  <c r="D224" i="36"/>
  <c r="D225" i="36"/>
  <c r="D226" i="36"/>
  <c r="D227" i="36"/>
  <c r="D228" i="36"/>
  <c r="D229" i="36"/>
  <c r="D230" i="36"/>
  <c r="D231" i="36"/>
  <c r="D232" i="36"/>
  <c r="D233" i="36"/>
  <c r="D234" i="36"/>
  <c r="D235" i="36"/>
  <c r="D236" i="36"/>
  <c r="D237" i="36"/>
  <c r="D238" i="36"/>
  <c r="D239" i="36"/>
  <c r="D240" i="36"/>
  <c r="D241" i="36"/>
  <c r="D242" i="36"/>
  <c r="D243" i="36"/>
  <c r="D244" i="36"/>
  <c r="D245" i="36"/>
  <c r="D246" i="36"/>
  <c r="D247" i="36"/>
  <c r="D248" i="36"/>
  <c r="D249" i="36"/>
  <c r="D250" i="36"/>
  <c r="D251" i="36"/>
  <c r="D252" i="36"/>
  <c r="D253" i="36"/>
  <c r="D254" i="36"/>
  <c r="D255" i="36"/>
  <c r="D256" i="36"/>
  <c r="D257" i="36"/>
  <c r="D258" i="36"/>
  <c r="D259" i="36"/>
  <c r="D260" i="36"/>
  <c r="D261" i="36"/>
  <c r="D262" i="36"/>
  <c r="D263" i="36"/>
  <c r="D264" i="36"/>
  <c r="D265" i="36"/>
  <c r="D266" i="36"/>
  <c r="D267" i="36"/>
  <c r="D268" i="36"/>
  <c r="D269" i="36"/>
  <c r="D270" i="36"/>
  <c r="D271" i="36"/>
  <c r="D272" i="36"/>
  <c r="D273" i="36"/>
  <c r="D274" i="36"/>
  <c r="D275" i="36"/>
  <c r="D276" i="36"/>
  <c r="D277" i="36"/>
  <c r="D278" i="36"/>
  <c r="H190" i="36"/>
  <c r="I190" i="36" s="1" a="1"/>
  <c r="I190" i="36" s="1"/>
  <c r="J190" i="36" s="1" a="1"/>
  <c r="J190" i="36" s="1"/>
  <c r="H191" i="36"/>
  <c r="I191" i="36" s="1" a="1"/>
  <c r="I191" i="36" s="1"/>
  <c r="J191" i="36" s="1" a="1"/>
  <c r="J191" i="36" s="1"/>
  <c r="H192" i="36"/>
  <c r="I192" i="36" s="1" a="1"/>
  <c r="I192" i="36" s="1"/>
  <c r="H193" i="36"/>
  <c r="I193" i="36" s="1" a="1"/>
  <c r="I193" i="36" s="1"/>
  <c r="H194" i="36"/>
  <c r="I194" i="36" s="1" a="1"/>
  <c r="I194" i="36" s="1"/>
  <c r="H195" i="36"/>
  <c r="I195" i="36" s="1" a="1"/>
  <c r="I195" i="36" s="1"/>
  <c r="H196" i="36"/>
  <c r="I196" i="36" s="1" a="1"/>
  <c r="I196" i="36" s="1"/>
  <c r="H197" i="36"/>
  <c r="I197" i="36" s="1" a="1"/>
  <c r="I197" i="36" s="1"/>
  <c r="H198" i="36"/>
  <c r="H199" i="36"/>
  <c r="I199" i="36" s="1" a="1"/>
  <c r="I199" i="36" s="1"/>
  <c r="H200" i="36"/>
  <c r="I200" i="36" s="1" a="1"/>
  <c r="I200" i="36" s="1"/>
  <c r="H201" i="36"/>
  <c r="I201" i="36" s="1" a="1"/>
  <c r="I201" i="36" s="1"/>
  <c r="J201" i="36" s="1" a="1"/>
  <c r="J201" i="36" s="1"/>
  <c r="H202" i="36"/>
  <c r="H203" i="36"/>
  <c r="I203" i="36" s="1" a="1"/>
  <c r="I203" i="36" s="1"/>
  <c r="J203" i="36" s="1" a="1"/>
  <c r="J203" i="36" s="1"/>
  <c r="H204" i="36"/>
  <c r="H205" i="36"/>
  <c r="H206" i="36"/>
  <c r="H207" i="36"/>
  <c r="I207" i="36" s="1" a="1"/>
  <c r="I207" i="36" s="1"/>
  <c r="H208" i="36"/>
  <c r="H209" i="36"/>
  <c r="H210" i="36"/>
  <c r="H211" i="36"/>
  <c r="I211" i="36" s="1" a="1"/>
  <c r="I211" i="36" s="1"/>
  <c r="J211" i="36" s="1" a="1"/>
  <c r="J211" i="36" s="1"/>
  <c r="H212" i="36"/>
  <c r="H213" i="36"/>
  <c r="I213" i="36" s="1" a="1"/>
  <c r="I213" i="36" s="1"/>
  <c r="H214" i="36"/>
  <c r="H215" i="36"/>
  <c r="I215" i="36" s="1" a="1"/>
  <c r="I215" i="36" s="1"/>
  <c r="H216" i="36"/>
  <c r="H217" i="36"/>
  <c r="I217" i="36" s="1" a="1"/>
  <c r="I217" i="36" s="1"/>
  <c r="J217" i="36" s="1" a="1"/>
  <c r="J217" i="36" s="1"/>
  <c r="H218" i="36"/>
  <c r="I218" i="36" s="1" a="1"/>
  <c r="I218" i="36" s="1"/>
  <c r="J218" i="36" s="1" a="1"/>
  <c r="J218" i="36" s="1"/>
  <c r="H219" i="36"/>
  <c r="H220" i="36"/>
  <c r="H221" i="36"/>
  <c r="I221" i="36" s="1" a="1"/>
  <c r="I221" i="36" s="1"/>
  <c r="H222" i="36"/>
  <c r="H223" i="36"/>
  <c r="I223" i="36" s="1" a="1"/>
  <c r="I223" i="36" s="1"/>
  <c r="J223" i="36" s="1" a="1"/>
  <c r="J223" i="36" s="1"/>
  <c r="H224" i="36"/>
  <c r="H225" i="36"/>
  <c r="I225" i="36" s="1" a="1"/>
  <c r="I225" i="36" s="1"/>
  <c r="H226" i="36"/>
  <c r="I226" i="36" s="1" a="1"/>
  <c r="I226" i="36" s="1"/>
  <c r="J226" i="36" s="1" a="1"/>
  <c r="J226" i="36" s="1"/>
  <c r="H227" i="36"/>
  <c r="I227" i="36" s="1" a="1"/>
  <c r="I227" i="36" s="1"/>
  <c r="H228" i="36"/>
  <c r="H229" i="36"/>
  <c r="I229" i="36" s="1" a="1"/>
  <c r="I229" i="36" s="1"/>
  <c r="H230" i="36"/>
  <c r="I230" i="36" s="1" a="1"/>
  <c r="I230" i="36" s="1"/>
  <c r="H231" i="36"/>
  <c r="I231" i="36" s="1" a="1"/>
  <c r="I231" i="36" s="1"/>
  <c r="H232" i="36"/>
  <c r="H233" i="36"/>
  <c r="I233" i="36" s="1" a="1"/>
  <c r="I233" i="36" s="1"/>
  <c r="H234" i="36"/>
  <c r="I234" i="36" s="1" a="1"/>
  <c r="I234" i="36" s="1"/>
  <c r="H235" i="36"/>
  <c r="I235" i="36" s="1" a="1"/>
  <c r="I235" i="36" s="1"/>
  <c r="J235" i="36" s="1" a="1"/>
  <c r="J235" i="36" s="1"/>
  <c r="H236" i="36"/>
  <c r="H237" i="36"/>
  <c r="I237" i="36" s="1" a="1"/>
  <c r="I237" i="36" s="1"/>
  <c r="H238" i="36"/>
  <c r="H239" i="36"/>
  <c r="I239" i="36" s="1" a="1"/>
  <c r="I239" i="36" s="1"/>
  <c r="J239" i="36" s="1" a="1"/>
  <c r="J239" i="36" s="1"/>
  <c r="H240" i="36"/>
  <c r="H241" i="36"/>
  <c r="I241" i="36" s="1" a="1"/>
  <c r="I241" i="36" s="1"/>
  <c r="H242" i="36"/>
  <c r="I242" i="36" s="1" a="1"/>
  <c r="I242" i="36" s="1"/>
  <c r="H243" i="36"/>
  <c r="I243" i="36" s="1" a="1"/>
  <c r="I243" i="36" s="1"/>
  <c r="J243" i="36" s="1" a="1"/>
  <c r="J243" i="36" s="1"/>
  <c r="H244" i="36"/>
  <c r="H245" i="36"/>
  <c r="I245" i="36" s="1" a="1"/>
  <c r="I245" i="36" s="1"/>
  <c r="J245" i="36" s="1" a="1"/>
  <c r="J245" i="36" s="1"/>
  <c r="H246" i="36"/>
  <c r="H247" i="36"/>
  <c r="I247" i="36" s="1" a="1"/>
  <c r="I247" i="36" s="1"/>
  <c r="H248" i="36"/>
  <c r="H249" i="36"/>
  <c r="I249" i="36" s="1" a="1"/>
  <c r="I249" i="36" s="1"/>
  <c r="J249" i="36" s="1" a="1"/>
  <c r="J249" i="36" s="1"/>
  <c r="H250" i="36"/>
  <c r="I250" i="36" s="1" a="1"/>
  <c r="I250" i="36" s="1"/>
  <c r="J250" i="36" s="1" a="1"/>
  <c r="J250" i="36" s="1"/>
  <c r="H251" i="36"/>
  <c r="H252" i="36"/>
  <c r="H253" i="36"/>
  <c r="I253" i="36" s="1" a="1"/>
  <c r="I253" i="36" s="1"/>
  <c r="H254" i="36"/>
  <c r="H255" i="36"/>
  <c r="I255" i="36" s="1" a="1"/>
  <c r="I255" i="36" s="1"/>
  <c r="J255" i="36" s="1" a="1"/>
  <c r="J255" i="36" s="1"/>
  <c r="H256" i="36"/>
  <c r="H257" i="36"/>
  <c r="I257" i="36" s="1" a="1"/>
  <c r="I257" i="36" s="1"/>
  <c r="H258" i="36"/>
  <c r="I258" i="36" s="1" a="1"/>
  <c r="I258" i="36" s="1"/>
  <c r="J258" i="36" s="1" a="1"/>
  <c r="J258" i="36" s="1"/>
  <c r="H259" i="36"/>
  <c r="I259" i="36" s="1" a="1"/>
  <c r="I259" i="36" s="1"/>
  <c r="H260" i="36"/>
  <c r="H261" i="36"/>
  <c r="H262" i="36"/>
  <c r="I262" i="36" s="1" a="1"/>
  <c r="I262" i="36" s="1"/>
  <c r="H263" i="36"/>
  <c r="I263" i="36" s="1" a="1"/>
  <c r="I263" i="36" s="1"/>
  <c r="J263" i="36" s="1" a="1"/>
  <c r="J263" i="36" s="1"/>
  <c r="H264" i="36"/>
  <c r="H265" i="36"/>
  <c r="I265" i="36" s="1" a="1"/>
  <c r="I265" i="36" s="1"/>
  <c r="J265" i="36" s="1" a="1"/>
  <c r="J265" i="36" s="1"/>
  <c r="H266" i="36"/>
  <c r="I266" i="36" s="1" a="1"/>
  <c r="I266" i="36" s="1"/>
  <c r="J266" i="36" s="1" a="1"/>
  <c r="J266" i="36" s="1"/>
  <c r="H267" i="36"/>
  <c r="I267" i="36" s="1" a="1"/>
  <c r="I267" i="36" s="1"/>
  <c r="H268" i="36"/>
  <c r="H269" i="36"/>
  <c r="I269" i="36" s="1" a="1"/>
  <c r="I269" i="36" s="1"/>
  <c r="H270" i="36"/>
  <c r="I270" i="36" s="1" a="1"/>
  <c r="I270" i="36" s="1"/>
  <c r="J270" i="36" s="1" a="1"/>
  <c r="J270" i="36" s="1"/>
  <c r="H271" i="36"/>
  <c r="I271" i="36" s="1" a="1"/>
  <c r="I271" i="36" s="1"/>
  <c r="J271" i="36" s="1" a="1"/>
  <c r="J271" i="36" s="1"/>
  <c r="H272" i="36"/>
  <c r="H273" i="36"/>
  <c r="I273" i="36" s="1" a="1"/>
  <c r="I273" i="36" s="1"/>
  <c r="H274" i="36"/>
  <c r="I274" i="36" s="1" a="1"/>
  <c r="I274" i="36" s="1"/>
  <c r="H275" i="36"/>
  <c r="I275" i="36" s="1" a="1"/>
  <c r="I275" i="36" s="1"/>
  <c r="J275" i="36" s="1" a="1"/>
  <c r="J275" i="36" s="1"/>
  <c r="H276" i="36"/>
  <c r="H277" i="36"/>
  <c r="H278" i="36"/>
  <c r="I278" i="36" s="1" a="1"/>
  <c r="I278" i="36" s="1"/>
  <c r="R190" i="36"/>
  <c r="R191" i="36"/>
  <c r="R192" i="36"/>
  <c r="R193" i="36"/>
  <c r="R194" i="36"/>
  <c r="R195" i="36"/>
  <c r="R196" i="36"/>
  <c r="R197" i="36"/>
  <c r="R198" i="36"/>
  <c r="R199" i="36"/>
  <c r="R200" i="36"/>
  <c r="R201" i="36"/>
  <c r="R202" i="36"/>
  <c r="R203" i="36"/>
  <c r="R204" i="36"/>
  <c r="R205" i="36"/>
  <c r="R206" i="36"/>
  <c r="R207" i="36"/>
  <c r="R208" i="36"/>
  <c r="R209" i="36"/>
  <c r="R210" i="36"/>
  <c r="R211" i="36"/>
  <c r="R212" i="36"/>
  <c r="R213" i="36"/>
  <c r="R214" i="36"/>
  <c r="R215" i="36"/>
  <c r="R216" i="36"/>
  <c r="R217" i="36"/>
  <c r="R218" i="36"/>
  <c r="R219" i="36"/>
  <c r="R220" i="36"/>
  <c r="R221" i="36"/>
  <c r="R222" i="36"/>
  <c r="R223" i="36"/>
  <c r="R224" i="36"/>
  <c r="R225" i="36"/>
  <c r="R226" i="36"/>
  <c r="R227" i="36"/>
  <c r="R228" i="36"/>
  <c r="R229" i="36"/>
  <c r="R230" i="36"/>
  <c r="R231" i="36"/>
  <c r="R232" i="36"/>
  <c r="R233" i="36"/>
  <c r="R234" i="36"/>
  <c r="R235" i="36"/>
  <c r="R236" i="36"/>
  <c r="R237" i="36"/>
  <c r="R238" i="36"/>
  <c r="R239" i="36"/>
  <c r="R240" i="36"/>
  <c r="R241" i="36"/>
  <c r="R242" i="36"/>
  <c r="R243" i="36"/>
  <c r="R244" i="36"/>
  <c r="R245" i="36"/>
  <c r="R246" i="36"/>
  <c r="R247" i="36"/>
  <c r="R248" i="36"/>
  <c r="R249" i="36"/>
  <c r="R250" i="36"/>
  <c r="R251" i="36"/>
  <c r="R252" i="36"/>
  <c r="R253" i="36"/>
  <c r="R254" i="36"/>
  <c r="R255" i="36"/>
  <c r="R256" i="36"/>
  <c r="R257" i="36"/>
  <c r="R258" i="36"/>
  <c r="R259" i="36"/>
  <c r="R260" i="36"/>
  <c r="R261" i="36"/>
  <c r="R262" i="36"/>
  <c r="R263" i="36"/>
  <c r="R264" i="36"/>
  <c r="R265" i="36"/>
  <c r="R266" i="36"/>
  <c r="R267" i="36"/>
  <c r="R268" i="36"/>
  <c r="R269" i="36"/>
  <c r="R270" i="36"/>
  <c r="R271" i="36"/>
  <c r="R272" i="36"/>
  <c r="R273" i="36"/>
  <c r="R274" i="36"/>
  <c r="R275" i="36"/>
  <c r="R276" i="36"/>
  <c r="R277" i="36"/>
  <c r="R278" i="36"/>
  <c r="D279" i="36"/>
  <c r="D280" i="36"/>
  <c r="D281" i="36"/>
  <c r="D282" i="36"/>
  <c r="D283" i="36"/>
  <c r="D284" i="36"/>
  <c r="D285" i="36"/>
  <c r="D286" i="36"/>
  <c r="D287" i="36"/>
  <c r="D288" i="36"/>
  <c r="D289" i="36"/>
  <c r="D290" i="36"/>
  <c r="D291" i="36"/>
  <c r="D292" i="36"/>
  <c r="D293" i="36"/>
  <c r="D294" i="36"/>
  <c r="D295" i="36"/>
  <c r="D296" i="36"/>
  <c r="D297" i="36"/>
  <c r="D298" i="36"/>
  <c r="D299" i="36"/>
  <c r="D300" i="36"/>
  <c r="D301" i="36"/>
  <c r="D302" i="36"/>
  <c r="D303" i="36"/>
  <c r="D304" i="36"/>
  <c r="D305" i="36"/>
  <c r="D306" i="36"/>
  <c r="D307" i="36"/>
  <c r="D308" i="36"/>
  <c r="D309" i="36"/>
  <c r="D310" i="36"/>
  <c r="D311" i="36"/>
  <c r="D312" i="36"/>
  <c r="D313" i="36"/>
  <c r="D314" i="36"/>
  <c r="D315" i="36"/>
  <c r="D316" i="36"/>
  <c r="D317" i="36"/>
  <c r="D318" i="36"/>
  <c r="D319" i="36"/>
  <c r="D320" i="36"/>
  <c r="D321" i="36"/>
  <c r="D322" i="36"/>
  <c r="D323" i="36"/>
  <c r="D324" i="36"/>
  <c r="D325" i="36"/>
  <c r="D326" i="36"/>
  <c r="D327" i="36"/>
  <c r="D328" i="36"/>
  <c r="D329" i="36"/>
  <c r="D330" i="36"/>
  <c r="D331" i="36"/>
  <c r="D332" i="36"/>
  <c r="D333" i="36"/>
  <c r="D334" i="36"/>
  <c r="D335" i="36"/>
  <c r="D336" i="36"/>
  <c r="D337" i="36"/>
  <c r="D338" i="36"/>
  <c r="D339" i="36"/>
  <c r="D340" i="36"/>
  <c r="D341" i="36"/>
  <c r="D342" i="36"/>
  <c r="D343" i="36"/>
  <c r="D344" i="36"/>
  <c r="D345" i="36"/>
  <c r="D346" i="36"/>
  <c r="D347" i="36"/>
  <c r="D348" i="36"/>
  <c r="D349" i="36"/>
  <c r="D350" i="36"/>
  <c r="D351" i="36"/>
  <c r="D352" i="36"/>
  <c r="D353" i="36"/>
  <c r="D354" i="36"/>
  <c r="D355" i="36"/>
  <c r="D356" i="36"/>
  <c r="D357" i="36"/>
  <c r="D358" i="36"/>
  <c r="D359" i="36"/>
  <c r="D360" i="36"/>
  <c r="D361" i="36"/>
  <c r="D362" i="36"/>
  <c r="D363" i="36"/>
  <c r="D364" i="36"/>
  <c r="D365" i="36"/>
  <c r="D366" i="36"/>
  <c r="D367" i="36"/>
  <c r="H279" i="36"/>
  <c r="I279" i="36" s="1" a="1"/>
  <c r="I279" i="36" s="1"/>
  <c r="H280" i="36"/>
  <c r="I280" i="36" s="1" a="1"/>
  <c r="I280" i="36" s="1"/>
  <c r="H281" i="36"/>
  <c r="I281" i="36" s="1" a="1"/>
  <c r="I281" i="36" s="1"/>
  <c r="H282" i="36"/>
  <c r="I282" i="36" s="1" a="1"/>
  <c r="I282" i="36" s="1"/>
  <c r="H283" i="36"/>
  <c r="I283" i="36" s="1" a="1"/>
  <c r="I283" i="36" s="1"/>
  <c r="H284" i="36"/>
  <c r="I284" i="36" s="1" a="1"/>
  <c r="I284" i="36" s="1"/>
  <c r="H285" i="36"/>
  <c r="I285" i="36" s="1" a="1"/>
  <c r="I285" i="36" s="1"/>
  <c r="H286" i="36"/>
  <c r="H287" i="36"/>
  <c r="I287" i="36" s="1" a="1"/>
  <c r="I287" i="36" s="1"/>
  <c r="J287" i="36" s="1" a="1"/>
  <c r="J287" i="36" s="1"/>
  <c r="H288" i="36"/>
  <c r="I288" i="36" s="1" a="1"/>
  <c r="I288" i="36" s="1"/>
  <c r="H289" i="36"/>
  <c r="I289" i="36" s="1" a="1"/>
  <c r="I289" i="36" s="1"/>
  <c r="J289" i="36" s="1" a="1"/>
  <c r="J289" i="36" s="1"/>
  <c r="H290" i="36"/>
  <c r="I290" i="36" s="1" a="1"/>
  <c r="I290" i="36" s="1"/>
  <c r="H291" i="36"/>
  <c r="I291" i="36" s="1" a="1"/>
  <c r="I291" i="36" s="1"/>
  <c r="J291" i="36" s="1" a="1"/>
  <c r="J291" i="36" s="1"/>
  <c r="H292" i="36"/>
  <c r="I292" i="36" s="1" a="1"/>
  <c r="I292" i="36" s="1"/>
  <c r="J292" i="36" s="1" a="1"/>
  <c r="J292" i="36" s="1"/>
  <c r="H293" i="36"/>
  <c r="H294" i="36"/>
  <c r="I294" i="36" s="1" a="1"/>
  <c r="I294" i="36" s="1"/>
  <c r="J294" i="36" s="1" a="1"/>
  <c r="J294" i="36" s="1"/>
  <c r="H295" i="36"/>
  <c r="I295" i="36" s="1" a="1"/>
  <c r="I295" i="36" s="1"/>
  <c r="J295" i="36" s="1" a="1"/>
  <c r="J295" i="36" s="1"/>
  <c r="H296" i="36"/>
  <c r="I296" i="36" s="1" a="1"/>
  <c r="I296" i="36" s="1"/>
  <c r="H297" i="36"/>
  <c r="I297" i="36" s="1" a="1"/>
  <c r="I297" i="36" s="1"/>
  <c r="H298" i="36"/>
  <c r="I298" i="36" s="1" a="1"/>
  <c r="I298" i="36" s="1"/>
  <c r="H299" i="36"/>
  <c r="I299" i="36" s="1" a="1"/>
  <c r="I299" i="36" s="1"/>
  <c r="H300" i="36"/>
  <c r="I300" i="36" s="1" a="1"/>
  <c r="I300" i="36" s="1"/>
  <c r="H301" i="36"/>
  <c r="I301" i="36" s="1" a="1"/>
  <c r="I301" i="36" s="1"/>
  <c r="H302" i="36"/>
  <c r="H303" i="36"/>
  <c r="I303" i="36" s="1" a="1"/>
  <c r="I303" i="36" s="1"/>
  <c r="H304" i="36"/>
  <c r="I304" i="36" s="1" a="1"/>
  <c r="I304" i="36" s="1"/>
  <c r="H305" i="36"/>
  <c r="I305" i="36" s="1" a="1"/>
  <c r="I305" i="36" s="1"/>
  <c r="J305" i="36" s="1" a="1"/>
  <c r="J305" i="36" s="1"/>
  <c r="H306" i="36"/>
  <c r="I306" i="36" s="1" a="1"/>
  <c r="I306" i="36" s="1"/>
  <c r="H307" i="36"/>
  <c r="I307" i="36" s="1" a="1"/>
  <c r="I307" i="36" s="1"/>
  <c r="H308" i="36"/>
  <c r="I308" i="36" s="1" a="1"/>
  <c r="I308" i="36" s="1"/>
  <c r="J308" i="36" s="1" a="1"/>
  <c r="J308" i="36" s="1"/>
  <c r="H309" i="36"/>
  <c r="H310" i="36"/>
  <c r="I310" i="36" s="1" a="1"/>
  <c r="I310" i="36" s="1"/>
  <c r="J310" i="36" s="1" a="1"/>
  <c r="J310" i="36" s="1"/>
  <c r="H311" i="36"/>
  <c r="I311" i="36" s="1" a="1"/>
  <c r="I311" i="36" s="1"/>
  <c r="J311" i="36" s="1" a="1"/>
  <c r="J311" i="36" s="1"/>
  <c r="H312" i="36"/>
  <c r="I312" i="36" s="1" a="1"/>
  <c r="I312" i="36" s="1"/>
  <c r="H313" i="36"/>
  <c r="I313" i="36" s="1" a="1"/>
  <c r="I313" i="36" s="1"/>
  <c r="H314" i="36"/>
  <c r="I314" i="36" s="1" a="1"/>
  <c r="I314" i="36" s="1"/>
  <c r="H315" i="36"/>
  <c r="I315" i="36" s="1" a="1"/>
  <c r="I315" i="36" s="1"/>
  <c r="J315" i="36" s="1" a="1"/>
  <c r="J315" i="36" s="1"/>
  <c r="H316" i="36"/>
  <c r="I316" i="36" s="1" a="1"/>
  <c r="I316" i="36" s="1"/>
  <c r="H317" i="36"/>
  <c r="I317" i="36" s="1" a="1"/>
  <c r="I317" i="36" s="1"/>
  <c r="H318" i="36"/>
  <c r="H319" i="36"/>
  <c r="I319" i="36" s="1" a="1"/>
  <c r="I319" i="36" s="1"/>
  <c r="J319" i="36" s="1" a="1"/>
  <c r="J319" i="36" s="1"/>
  <c r="H320" i="36"/>
  <c r="I320" i="36" s="1" a="1"/>
  <c r="I320" i="36" s="1"/>
  <c r="H321" i="36"/>
  <c r="I321" i="36" s="1" a="1"/>
  <c r="I321" i="36" s="1"/>
  <c r="J321" i="36" s="1" a="1"/>
  <c r="J321" i="36" s="1"/>
  <c r="H322" i="36"/>
  <c r="I322" i="36" s="1" a="1"/>
  <c r="I322" i="36" s="1"/>
  <c r="H323" i="36"/>
  <c r="I323" i="36" s="1" a="1"/>
  <c r="I323" i="36" s="1"/>
  <c r="J323" i="36" s="1" a="1"/>
  <c r="J323" i="36" s="1"/>
  <c r="H324" i="36"/>
  <c r="I324" i="36" s="1" a="1"/>
  <c r="I324" i="36" s="1"/>
  <c r="J324" i="36" s="1" a="1"/>
  <c r="J324" i="36" s="1"/>
  <c r="H325" i="36"/>
  <c r="I325" i="36" s="1" a="1"/>
  <c r="I325" i="36" s="1"/>
  <c r="H326" i="36"/>
  <c r="H327" i="36"/>
  <c r="I327" i="36" s="1" a="1"/>
  <c r="I327" i="36" s="1"/>
  <c r="J327" i="36" s="1" a="1"/>
  <c r="J327" i="36" s="1"/>
  <c r="H328" i="36"/>
  <c r="I328" i="36" s="1" a="1"/>
  <c r="I328" i="36" s="1"/>
  <c r="H329" i="36"/>
  <c r="I329" i="36" s="1" a="1"/>
  <c r="I329" i="36" s="1"/>
  <c r="H330" i="36"/>
  <c r="I330" i="36" s="1" a="1"/>
  <c r="I330" i="36" s="1"/>
  <c r="H331" i="36"/>
  <c r="I331" i="36" s="1" a="1"/>
  <c r="I331" i="36" s="1"/>
  <c r="J331" i="36" s="1" a="1"/>
  <c r="J331" i="36" s="1"/>
  <c r="H332" i="36"/>
  <c r="I332" i="36" s="1" a="1"/>
  <c r="I332" i="36" s="1"/>
  <c r="H333" i="36"/>
  <c r="I333" i="36" s="1" a="1"/>
  <c r="I333" i="36" s="1"/>
  <c r="H334" i="36"/>
  <c r="H335" i="36"/>
  <c r="I335" i="36" s="1" a="1"/>
  <c r="I335" i="36" s="1"/>
  <c r="H336" i="36"/>
  <c r="I336" i="36" s="1" a="1"/>
  <c r="I336" i="36" s="1"/>
  <c r="H337" i="36"/>
  <c r="I337" i="36" s="1" a="1"/>
  <c r="I337" i="36" s="1"/>
  <c r="J337" i="36" s="1" a="1"/>
  <c r="J337" i="36" s="1"/>
  <c r="H338" i="36"/>
  <c r="I338" i="36" s="1" a="1"/>
  <c r="I338" i="36" s="1"/>
  <c r="H339" i="36"/>
  <c r="I339" i="36" s="1" a="1"/>
  <c r="I339" i="36" s="1"/>
  <c r="J339" i="36" s="1" a="1"/>
  <c r="J339" i="36" s="1"/>
  <c r="H340" i="36"/>
  <c r="I340" i="36" s="1" a="1"/>
  <c r="I340" i="36" s="1"/>
  <c r="J340" i="36" s="1" a="1"/>
  <c r="J340" i="36" s="1"/>
  <c r="H341" i="36"/>
  <c r="I341" i="36" s="1" a="1"/>
  <c r="I341" i="36" s="1"/>
  <c r="H342" i="36"/>
  <c r="H343" i="36"/>
  <c r="I343" i="36" s="1" a="1"/>
  <c r="I343" i="36" s="1"/>
  <c r="J343" i="36" s="1" a="1"/>
  <c r="J343" i="36" s="1"/>
  <c r="H344" i="36"/>
  <c r="I344" i="36" s="1" a="1"/>
  <c r="I344" i="36" s="1"/>
  <c r="H345" i="36"/>
  <c r="I345" i="36" s="1" a="1"/>
  <c r="I345" i="36" s="1"/>
  <c r="H346" i="36"/>
  <c r="I346" i="36" s="1" a="1"/>
  <c r="I346" i="36" s="1"/>
  <c r="H347" i="36"/>
  <c r="I347" i="36" s="1" a="1"/>
  <c r="I347" i="36" s="1"/>
  <c r="H348" i="36"/>
  <c r="I348" i="36" s="1" a="1"/>
  <c r="I348" i="36" s="1"/>
  <c r="J348" i="36" s="1" a="1"/>
  <c r="J348" i="36" s="1"/>
  <c r="H349" i="36"/>
  <c r="I349" i="36" s="1" a="1"/>
  <c r="I349" i="36" s="1"/>
  <c r="H350" i="36"/>
  <c r="H351" i="36"/>
  <c r="I351" i="36" s="1" a="1"/>
  <c r="I351" i="36" s="1"/>
  <c r="J351" i="36" s="1" a="1"/>
  <c r="J351" i="36" s="1"/>
  <c r="H352" i="36"/>
  <c r="I352" i="36" s="1" a="1"/>
  <c r="I352" i="36" s="1"/>
  <c r="H353" i="36"/>
  <c r="I353" i="36" s="1" a="1"/>
  <c r="I353" i="36" s="1"/>
  <c r="J353" i="36" s="1" a="1"/>
  <c r="J353" i="36" s="1"/>
  <c r="H354" i="36"/>
  <c r="I354" i="36" s="1" a="1"/>
  <c r="I354" i="36" s="1"/>
  <c r="H355" i="36"/>
  <c r="I355" i="36" s="1" a="1"/>
  <c r="I355" i="36" s="1"/>
  <c r="H356" i="36"/>
  <c r="I356" i="36" s="1" a="1"/>
  <c r="I356" i="36" s="1"/>
  <c r="H357" i="36"/>
  <c r="H358" i="36"/>
  <c r="I358" i="36" s="1" a="1"/>
  <c r="I358" i="36" s="1"/>
  <c r="J358" i="36" s="1" a="1"/>
  <c r="J358" i="36" s="1"/>
  <c r="H359" i="36"/>
  <c r="I359" i="36" s="1" a="1"/>
  <c r="I359" i="36" s="1"/>
  <c r="J359" i="36" s="1" a="1"/>
  <c r="J359" i="36" s="1"/>
  <c r="H360" i="36"/>
  <c r="I360" i="36" s="1" a="1"/>
  <c r="I360" i="36" s="1"/>
  <c r="H361" i="36"/>
  <c r="I361" i="36" s="1" a="1"/>
  <c r="I361" i="36" s="1"/>
  <c r="J361" i="36" s="1" a="1"/>
  <c r="J361" i="36" s="1"/>
  <c r="H362" i="36"/>
  <c r="I362" i="36" s="1" a="1"/>
  <c r="I362" i="36" s="1"/>
  <c r="H363" i="36"/>
  <c r="I363" i="36" s="1" a="1"/>
  <c r="I363" i="36" s="1"/>
  <c r="J363" i="36" s="1" a="1"/>
  <c r="J363" i="36" s="1"/>
  <c r="H364" i="36"/>
  <c r="I364" i="36" s="1" a="1"/>
  <c r="I364" i="36" s="1"/>
  <c r="H365" i="36"/>
  <c r="I365" i="36" s="1" a="1"/>
  <c r="I365" i="36" s="1"/>
  <c r="H366" i="36"/>
  <c r="I366" i="36" s="1" a="1"/>
  <c r="I366" i="36" s="1"/>
  <c r="H367" i="36"/>
  <c r="I367" i="36" s="1" a="1"/>
  <c r="I367" i="36" s="1"/>
  <c r="R279" i="36"/>
  <c r="R280" i="36"/>
  <c r="R281" i="36"/>
  <c r="R282" i="36"/>
  <c r="R283" i="36"/>
  <c r="R284" i="36"/>
  <c r="R285" i="36"/>
  <c r="R286" i="36"/>
  <c r="R287" i="36"/>
  <c r="R288" i="36"/>
  <c r="R289" i="36"/>
  <c r="R290" i="36"/>
  <c r="R291" i="36"/>
  <c r="R292" i="36"/>
  <c r="R293" i="36"/>
  <c r="R294" i="36"/>
  <c r="R295" i="36"/>
  <c r="R296" i="36"/>
  <c r="R297" i="36"/>
  <c r="R298" i="36"/>
  <c r="R299" i="36"/>
  <c r="R300" i="36"/>
  <c r="R301" i="36"/>
  <c r="R302" i="36"/>
  <c r="R303" i="36"/>
  <c r="R304" i="36"/>
  <c r="R305" i="36"/>
  <c r="R306" i="36"/>
  <c r="R307" i="36"/>
  <c r="R308" i="36"/>
  <c r="R309" i="36"/>
  <c r="R310" i="36"/>
  <c r="R311" i="36"/>
  <c r="R312" i="36"/>
  <c r="R313" i="36"/>
  <c r="R314" i="36"/>
  <c r="R315" i="36"/>
  <c r="R316" i="36"/>
  <c r="R317" i="36"/>
  <c r="R318" i="36"/>
  <c r="R319" i="36"/>
  <c r="R320" i="36"/>
  <c r="R321" i="36"/>
  <c r="R322" i="36"/>
  <c r="R323" i="36"/>
  <c r="R324" i="36"/>
  <c r="R325" i="36"/>
  <c r="R326" i="36"/>
  <c r="R327" i="36"/>
  <c r="R328" i="36"/>
  <c r="R329" i="36"/>
  <c r="R330" i="36"/>
  <c r="R331" i="36"/>
  <c r="R332" i="36"/>
  <c r="R333" i="36"/>
  <c r="R334" i="36"/>
  <c r="R335" i="36"/>
  <c r="R336" i="36"/>
  <c r="R337" i="36"/>
  <c r="R338" i="36"/>
  <c r="R339" i="36"/>
  <c r="R340" i="36"/>
  <c r="R341" i="36"/>
  <c r="R342" i="36"/>
  <c r="R343" i="36"/>
  <c r="R344" i="36"/>
  <c r="R345" i="36"/>
  <c r="R346" i="36"/>
  <c r="R347" i="36"/>
  <c r="R348" i="36"/>
  <c r="R349" i="36"/>
  <c r="R350" i="36"/>
  <c r="R351" i="36"/>
  <c r="R352" i="36"/>
  <c r="R353" i="36"/>
  <c r="R354" i="36"/>
  <c r="R355" i="36"/>
  <c r="R356" i="36"/>
  <c r="R357" i="36"/>
  <c r="R358" i="36"/>
  <c r="R359" i="36"/>
  <c r="R360" i="36"/>
  <c r="R361" i="36"/>
  <c r="R362" i="36"/>
  <c r="R363" i="36"/>
  <c r="R364" i="36"/>
  <c r="R365" i="36"/>
  <c r="R366" i="36"/>
  <c r="R367" i="36"/>
  <c r="D368" i="36"/>
  <c r="D369" i="36"/>
  <c r="D370" i="36"/>
  <c r="D371" i="36"/>
  <c r="D372" i="36"/>
  <c r="D373" i="36"/>
  <c r="D374" i="36"/>
  <c r="D375" i="36"/>
  <c r="D376" i="36"/>
  <c r="D377" i="36"/>
  <c r="D378" i="36"/>
  <c r="D379" i="36"/>
  <c r="D380" i="36"/>
  <c r="D381" i="36"/>
  <c r="D382" i="36"/>
  <c r="D383" i="36"/>
  <c r="D384" i="36"/>
  <c r="D385" i="36"/>
  <c r="D386" i="36"/>
  <c r="D387" i="36"/>
  <c r="D388" i="36"/>
  <c r="D389" i="36"/>
  <c r="D390" i="36"/>
  <c r="D391" i="36"/>
  <c r="D392" i="36"/>
  <c r="D393" i="36"/>
  <c r="D394" i="36"/>
  <c r="D395" i="36"/>
  <c r="D396" i="36"/>
  <c r="D397" i="36"/>
  <c r="D398" i="36"/>
  <c r="D399" i="36"/>
  <c r="D400" i="36"/>
  <c r="D401" i="36"/>
  <c r="D402" i="36"/>
  <c r="D403" i="36"/>
  <c r="D404" i="36"/>
  <c r="D405" i="36"/>
  <c r="D406" i="36"/>
  <c r="D407" i="36"/>
  <c r="D408" i="36"/>
  <c r="D409" i="36"/>
  <c r="D410" i="36"/>
  <c r="D411" i="36"/>
  <c r="D412" i="36"/>
  <c r="D413" i="36"/>
  <c r="D414" i="36"/>
  <c r="D415" i="36"/>
  <c r="D416" i="36"/>
  <c r="D417" i="36"/>
  <c r="D418" i="36"/>
  <c r="D419" i="36"/>
  <c r="D420" i="36"/>
  <c r="D421" i="36"/>
  <c r="D422" i="36"/>
  <c r="D423" i="36"/>
  <c r="D424" i="36"/>
  <c r="D425" i="36"/>
  <c r="D426" i="36"/>
  <c r="D427" i="36"/>
  <c r="D428" i="36"/>
  <c r="D429" i="36"/>
  <c r="D430" i="36"/>
  <c r="D431" i="36"/>
  <c r="D432" i="36"/>
  <c r="D433" i="36"/>
  <c r="D434" i="36"/>
  <c r="D435" i="36"/>
  <c r="D436" i="36"/>
  <c r="D437" i="36"/>
  <c r="D438" i="36"/>
  <c r="D439" i="36"/>
  <c r="D440" i="36"/>
  <c r="D441" i="36"/>
  <c r="D442" i="36"/>
  <c r="D443" i="36"/>
  <c r="D444" i="36"/>
  <c r="D445" i="36"/>
  <c r="D446" i="36"/>
  <c r="D447" i="36"/>
  <c r="D448" i="36"/>
  <c r="D449" i="36"/>
  <c r="D450" i="36"/>
  <c r="D451" i="36"/>
  <c r="D452" i="36"/>
  <c r="D453" i="36"/>
  <c r="D454" i="36"/>
  <c r="D455" i="36"/>
  <c r="D456" i="36"/>
  <c r="H368" i="36"/>
  <c r="I368" i="36" s="1" a="1"/>
  <c r="I368" i="36" s="1"/>
  <c r="H369" i="36"/>
  <c r="H370" i="36"/>
  <c r="I370" i="36" s="1" a="1"/>
  <c r="I370" i="36" s="1"/>
  <c r="H371" i="36"/>
  <c r="I371" i="36" s="1" a="1"/>
  <c r="I371" i="36" s="1"/>
  <c r="H372" i="36"/>
  <c r="I372" i="36" s="1" a="1"/>
  <c r="I372" i="36" s="1"/>
  <c r="H373" i="36"/>
  <c r="H374" i="36"/>
  <c r="H375" i="36"/>
  <c r="I375" i="36" s="1" a="1"/>
  <c r="I375" i="36" s="1"/>
  <c r="J375" i="36" s="1" a="1"/>
  <c r="J375" i="36" s="1"/>
  <c r="H376" i="36"/>
  <c r="H377" i="36"/>
  <c r="H378" i="36"/>
  <c r="H379" i="36"/>
  <c r="H380" i="36"/>
  <c r="I380" i="36" s="1" a="1"/>
  <c r="I380" i="36" s="1"/>
  <c r="H381" i="36"/>
  <c r="I381" i="36" s="1" a="1"/>
  <c r="I381" i="36" s="1"/>
  <c r="H382" i="36"/>
  <c r="H383" i="36"/>
  <c r="I383" i="36" s="1" a="1"/>
  <c r="I383" i="36" s="1"/>
  <c r="J383" i="36" s="1" a="1"/>
  <c r="J383" i="36" s="1"/>
  <c r="H384" i="36"/>
  <c r="I384" i="36" s="1" a="1"/>
  <c r="I384" i="36" s="1"/>
  <c r="H385" i="36"/>
  <c r="I385" i="36" s="1" a="1"/>
  <c r="I385" i="36" s="1"/>
  <c r="H386" i="36"/>
  <c r="I386" i="36" s="1" a="1"/>
  <c r="I386" i="36" s="1"/>
  <c r="H387" i="36"/>
  <c r="I387" i="36" s="1" a="1"/>
  <c r="I387" i="36" s="1"/>
  <c r="H388" i="36"/>
  <c r="I388" i="36" s="1" a="1"/>
  <c r="I388" i="36" s="1"/>
  <c r="H389" i="36"/>
  <c r="I389" i="36" s="1" a="1"/>
  <c r="I389" i="36" s="1"/>
  <c r="H390" i="36"/>
  <c r="H391" i="36"/>
  <c r="I391" i="36" s="1" a="1"/>
  <c r="I391" i="36" s="1"/>
  <c r="H392" i="36"/>
  <c r="I392" i="36" s="1" a="1"/>
  <c r="I392" i="36" s="1"/>
  <c r="J392" i="36" s="1" a="1"/>
  <c r="J392" i="36" s="1"/>
  <c r="H393" i="36"/>
  <c r="I393" i="36" s="1" a="1"/>
  <c r="I393" i="36" s="1"/>
  <c r="H394" i="36"/>
  <c r="I394" i="36" s="1" a="1"/>
  <c r="I394" i="36" s="1"/>
  <c r="H395" i="36"/>
  <c r="I395" i="36" s="1" a="1"/>
  <c r="I395" i="36" s="1"/>
  <c r="J395" i="36" s="1" a="1"/>
  <c r="J395" i="36" s="1"/>
  <c r="H396" i="36"/>
  <c r="I396" i="36" s="1" a="1"/>
  <c r="I396" i="36" s="1"/>
  <c r="H397" i="36"/>
  <c r="I397" i="36" s="1" a="1"/>
  <c r="I397" i="36" s="1"/>
  <c r="H398" i="36"/>
  <c r="H399" i="36"/>
  <c r="I399" i="36" s="1" a="1"/>
  <c r="I399" i="36" s="1"/>
  <c r="H400" i="36"/>
  <c r="I400" i="36" s="1" a="1"/>
  <c r="I400" i="36" s="1"/>
  <c r="H401" i="36"/>
  <c r="I401" i="36" s="1" a="1"/>
  <c r="I401" i="36" s="1"/>
  <c r="H402" i="36"/>
  <c r="I402" i="36" s="1" a="1"/>
  <c r="I402" i="36" s="1"/>
  <c r="H403" i="36"/>
  <c r="I403" i="36" s="1" a="1"/>
  <c r="I403" i="36" s="1"/>
  <c r="J403" i="36" s="1" a="1"/>
  <c r="J403" i="36" s="1"/>
  <c r="H404" i="36"/>
  <c r="I404" i="36" s="1" a="1"/>
  <c r="I404" i="36" s="1"/>
  <c r="H405" i="36"/>
  <c r="H406" i="36"/>
  <c r="H407" i="36"/>
  <c r="I407" i="36" s="1" a="1"/>
  <c r="I407" i="36" s="1"/>
  <c r="J407" i="36" s="1" a="1"/>
  <c r="J407" i="36" s="1"/>
  <c r="H408" i="36"/>
  <c r="I408" i="36" s="1" a="1"/>
  <c r="I408" i="36" s="1"/>
  <c r="H409" i="36"/>
  <c r="I409" i="36" s="1" a="1"/>
  <c r="I409" i="36" s="1"/>
  <c r="H410" i="36"/>
  <c r="I410" i="36" s="1" a="1"/>
  <c r="I410" i="36" s="1"/>
  <c r="H411" i="36"/>
  <c r="I411" i="36" s="1" a="1"/>
  <c r="I411" i="36" s="1"/>
  <c r="J411" i="36" s="1" a="1"/>
  <c r="J411" i="36" s="1"/>
  <c r="H412" i="36"/>
  <c r="I412" i="36" s="1" a="1"/>
  <c r="I412" i="36" s="1"/>
  <c r="H413" i="36"/>
  <c r="I413" i="36" s="1" a="1"/>
  <c r="I413" i="36" s="1"/>
  <c r="H414" i="36"/>
  <c r="H415" i="36"/>
  <c r="I415" i="36" s="1" a="1"/>
  <c r="I415" i="36" s="1"/>
  <c r="J415" i="36" s="1" a="1"/>
  <c r="J415" i="36" s="1"/>
  <c r="H416" i="36"/>
  <c r="I416" i="36" s="1" a="1"/>
  <c r="I416" i="36" s="1"/>
  <c r="H417" i="36"/>
  <c r="I417" i="36" s="1" a="1"/>
  <c r="I417" i="36" s="1"/>
  <c r="H418" i="36"/>
  <c r="I418" i="36" s="1" a="1"/>
  <c r="I418" i="36" s="1"/>
  <c r="H419" i="36"/>
  <c r="I419" i="36" s="1" a="1"/>
  <c r="I419" i="36" s="1"/>
  <c r="H420" i="36"/>
  <c r="I420" i="36" s="1" a="1"/>
  <c r="I420" i="36" s="1"/>
  <c r="H421" i="36"/>
  <c r="I421" i="36" s="1" a="1"/>
  <c r="I421" i="36" s="1"/>
  <c r="H422" i="36"/>
  <c r="H423" i="36"/>
  <c r="I423" i="36" s="1" a="1"/>
  <c r="I423" i="36" s="1"/>
  <c r="J423" i="36" s="1" a="1"/>
  <c r="J423" i="36" s="1"/>
  <c r="H424" i="36"/>
  <c r="I424" i="36" s="1" a="1"/>
  <c r="I424" i="36" s="1"/>
  <c r="J424" i="36" s="1" a="1"/>
  <c r="J424" i="36" s="1"/>
  <c r="H425" i="36"/>
  <c r="I425" i="36" s="1" a="1"/>
  <c r="I425" i="36" s="1"/>
  <c r="H426" i="36"/>
  <c r="I426" i="36" s="1" a="1"/>
  <c r="I426" i="36" s="1"/>
  <c r="H427" i="36"/>
  <c r="I427" i="36" s="1" a="1"/>
  <c r="I427" i="36" s="1"/>
  <c r="H428" i="36"/>
  <c r="I428" i="36" s="1" a="1"/>
  <c r="I428" i="36" s="1"/>
  <c r="H429" i="36"/>
  <c r="I429" i="36" s="1" a="1"/>
  <c r="I429" i="36" s="1"/>
  <c r="H430" i="36"/>
  <c r="H431" i="36"/>
  <c r="I431" i="36" s="1" a="1"/>
  <c r="I431" i="36" s="1"/>
  <c r="H432" i="36"/>
  <c r="H433" i="36"/>
  <c r="I433" i="36" s="1" a="1"/>
  <c r="I433" i="36" s="1"/>
  <c r="H434" i="36"/>
  <c r="I434" i="36" s="1" a="1"/>
  <c r="I434" i="36" s="1"/>
  <c r="H435" i="36"/>
  <c r="I435" i="36" s="1" a="1"/>
  <c r="I435" i="36" s="1"/>
  <c r="H436" i="36"/>
  <c r="H437" i="36"/>
  <c r="I437" i="36" s="1" a="1"/>
  <c r="I437" i="36" s="1"/>
  <c r="H438" i="36"/>
  <c r="H439" i="36"/>
  <c r="I439" i="36" s="1" a="1"/>
  <c r="I439" i="36" s="1"/>
  <c r="J439" i="36" s="1" a="1"/>
  <c r="J439" i="36" s="1"/>
  <c r="H440" i="36"/>
  <c r="I440" i="36" s="1" a="1"/>
  <c r="I440" i="36" s="1"/>
  <c r="J440" i="36" s="1" a="1"/>
  <c r="J440" i="36" s="1"/>
  <c r="H441" i="36"/>
  <c r="I441" i="36" s="1" a="1"/>
  <c r="I441" i="36" s="1"/>
  <c r="H442" i="36"/>
  <c r="I442" i="36" s="1" a="1"/>
  <c r="I442" i="36" s="1"/>
  <c r="H443" i="36"/>
  <c r="I443" i="36" s="1" a="1"/>
  <c r="I443" i="36" s="1"/>
  <c r="J443" i="36" s="1" a="1"/>
  <c r="J443" i="36" s="1"/>
  <c r="H444" i="36"/>
  <c r="I444" i="36" s="1" a="1"/>
  <c r="I444" i="36" s="1"/>
  <c r="J444" i="36" s="1" a="1"/>
  <c r="J444" i="36" s="1"/>
  <c r="H445" i="36"/>
  <c r="I445" i="36" s="1" a="1"/>
  <c r="I445" i="36" s="1"/>
  <c r="H446" i="36"/>
  <c r="H447" i="36"/>
  <c r="I447" i="36" s="1" a="1"/>
  <c r="I447" i="36" s="1"/>
  <c r="J447" i="36" s="1" a="1"/>
  <c r="J447" i="36" s="1"/>
  <c r="H448" i="36"/>
  <c r="I448" i="36" s="1" a="1"/>
  <c r="I448" i="36" s="1"/>
  <c r="H449" i="36"/>
  <c r="I449" i="36" s="1" a="1"/>
  <c r="I449" i="36" s="1"/>
  <c r="H450" i="36"/>
  <c r="I450" i="36" s="1" a="1"/>
  <c r="I450" i="36" s="1"/>
  <c r="H451" i="36"/>
  <c r="I451" i="36" s="1" a="1"/>
  <c r="I451" i="36" s="1"/>
  <c r="J451" i="36" s="1" a="1"/>
  <c r="J451" i="36" s="1"/>
  <c r="H452" i="36"/>
  <c r="H453" i="36"/>
  <c r="H454" i="36"/>
  <c r="H455" i="36"/>
  <c r="I455" i="36" s="1" a="1"/>
  <c r="I455" i="36" s="1"/>
  <c r="J455" i="36" s="1" a="1"/>
  <c r="J455" i="36" s="1"/>
  <c r="H456" i="36"/>
  <c r="I456" i="36" s="1" a="1"/>
  <c r="I456" i="36" s="1"/>
  <c r="I377" i="36" a="1"/>
  <c r="I377" i="36" s="1"/>
  <c r="R368" i="36"/>
  <c r="R369" i="36"/>
  <c r="R370" i="36"/>
  <c r="R371" i="36"/>
  <c r="R372" i="36"/>
  <c r="R373" i="36"/>
  <c r="R374" i="36"/>
  <c r="R375" i="36"/>
  <c r="R376" i="36"/>
  <c r="R377" i="36"/>
  <c r="R378" i="36"/>
  <c r="R379" i="36"/>
  <c r="R380" i="36"/>
  <c r="R381" i="36"/>
  <c r="R382" i="36"/>
  <c r="R383" i="36"/>
  <c r="R384" i="36"/>
  <c r="R385" i="36"/>
  <c r="R386" i="36"/>
  <c r="R387" i="36"/>
  <c r="R388" i="36"/>
  <c r="R389" i="36"/>
  <c r="R390" i="36"/>
  <c r="R391" i="36"/>
  <c r="R392" i="36"/>
  <c r="R393" i="36"/>
  <c r="R394" i="36"/>
  <c r="R395" i="36"/>
  <c r="R396" i="36"/>
  <c r="R397" i="36"/>
  <c r="R398" i="36"/>
  <c r="R399" i="36"/>
  <c r="R400" i="36"/>
  <c r="R401" i="36"/>
  <c r="R402" i="36"/>
  <c r="R403" i="36"/>
  <c r="R404" i="36"/>
  <c r="R405" i="36"/>
  <c r="R406" i="36"/>
  <c r="R407" i="36"/>
  <c r="R408" i="36"/>
  <c r="R409" i="36"/>
  <c r="R410" i="36"/>
  <c r="R411" i="36"/>
  <c r="R412" i="36"/>
  <c r="R413" i="36"/>
  <c r="R414" i="36"/>
  <c r="R415" i="36"/>
  <c r="R416" i="36"/>
  <c r="R417" i="36"/>
  <c r="R418" i="36"/>
  <c r="R419" i="36"/>
  <c r="R420" i="36"/>
  <c r="R421" i="36"/>
  <c r="R422" i="36"/>
  <c r="R423" i="36"/>
  <c r="R424" i="36"/>
  <c r="R425" i="36"/>
  <c r="R426" i="36"/>
  <c r="R427" i="36"/>
  <c r="R428" i="36"/>
  <c r="R429" i="36"/>
  <c r="R430" i="36"/>
  <c r="R431" i="36"/>
  <c r="R432" i="36"/>
  <c r="R433" i="36"/>
  <c r="R434" i="36"/>
  <c r="R435" i="36"/>
  <c r="R436" i="36"/>
  <c r="R437" i="36"/>
  <c r="R438" i="36"/>
  <c r="R439" i="36"/>
  <c r="R440" i="36"/>
  <c r="R441" i="36"/>
  <c r="R442" i="36"/>
  <c r="R443" i="36"/>
  <c r="R444" i="36"/>
  <c r="R445" i="36"/>
  <c r="R446" i="36"/>
  <c r="R447" i="36"/>
  <c r="R448" i="36"/>
  <c r="R449" i="36"/>
  <c r="R450" i="36"/>
  <c r="R451" i="36"/>
  <c r="R452" i="36"/>
  <c r="R453" i="36"/>
  <c r="R454" i="36"/>
  <c r="R455" i="36"/>
  <c r="R456" i="36"/>
  <c r="D457" i="36"/>
  <c r="D458" i="36"/>
  <c r="D459" i="36"/>
  <c r="D460" i="36"/>
  <c r="D461" i="36"/>
  <c r="D462" i="36"/>
  <c r="D463" i="36"/>
  <c r="D464" i="36"/>
  <c r="D465" i="36"/>
  <c r="D466" i="36"/>
  <c r="D467" i="36"/>
  <c r="D468" i="36"/>
  <c r="D469" i="36"/>
  <c r="D470" i="36"/>
  <c r="D471" i="36"/>
  <c r="D472" i="36"/>
  <c r="D473" i="36"/>
  <c r="D474" i="36"/>
  <c r="D475" i="36"/>
  <c r="D476" i="36"/>
  <c r="D477" i="36"/>
  <c r="D478" i="36"/>
  <c r="D479" i="36"/>
  <c r="D480" i="36"/>
  <c r="D481" i="36"/>
  <c r="D482" i="36"/>
  <c r="D483" i="36"/>
  <c r="D484" i="36"/>
  <c r="D485" i="36"/>
  <c r="D486" i="36"/>
  <c r="D487" i="36"/>
  <c r="D488" i="36"/>
  <c r="D489" i="36"/>
  <c r="D490" i="36"/>
  <c r="D491" i="36"/>
  <c r="D492" i="36"/>
  <c r="D493" i="36"/>
  <c r="D494" i="36"/>
  <c r="D495" i="36"/>
  <c r="D496" i="36"/>
  <c r="D497" i="36"/>
  <c r="D498" i="36"/>
  <c r="D499" i="36"/>
  <c r="D500" i="36"/>
  <c r="D501" i="36"/>
  <c r="D502" i="36"/>
  <c r="D503" i="36"/>
  <c r="D504" i="36"/>
  <c r="D505" i="36"/>
  <c r="D506" i="36"/>
  <c r="D507" i="36"/>
  <c r="D508" i="36"/>
  <c r="D509" i="36"/>
  <c r="D510" i="36"/>
  <c r="D511" i="36"/>
  <c r="D512" i="36"/>
  <c r="D513" i="36"/>
  <c r="D514" i="36"/>
  <c r="D515" i="36"/>
  <c r="D516" i="36"/>
  <c r="D517" i="36"/>
  <c r="D518" i="36"/>
  <c r="D519" i="36"/>
  <c r="D520" i="36"/>
  <c r="D521" i="36"/>
  <c r="D522" i="36"/>
  <c r="D523" i="36"/>
  <c r="D524" i="36"/>
  <c r="D525" i="36"/>
  <c r="D526" i="36"/>
  <c r="D527" i="36"/>
  <c r="D528" i="36"/>
  <c r="D529" i="36"/>
  <c r="D530" i="36"/>
  <c r="D531" i="36"/>
  <c r="D532" i="36"/>
  <c r="D533" i="36"/>
  <c r="D534" i="36"/>
  <c r="D535" i="36"/>
  <c r="D536" i="36"/>
  <c r="D537" i="36"/>
  <c r="D538" i="36"/>
  <c r="D539" i="36"/>
  <c r="D540" i="36"/>
  <c r="D541" i="36"/>
  <c r="D542" i="36"/>
  <c r="D543" i="36"/>
  <c r="D544" i="36"/>
  <c r="D545" i="36"/>
  <c r="H457" i="36"/>
  <c r="I457" i="36" s="1" a="1"/>
  <c r="I457" i="36" s="1"/>
  <c r="H458" i="36"/>
  <c r="I458" i="36" s="1" a="1"/>
  <c r="I458" i="36" s="1"/>
  <c r="J458" i="36" s="1" a="1"/>
  <c r="J458" i="36" s="1"/>
  <c r="H459" i="36"/>
  <c r="I459" i="36" s="1" a="1"/>
  <c r="I459" i="36" s="1"/>
  <c r="J459" i="36" s="1" a="1"/>
  <c r="J459" i="36" s="1"/>
  <c r="H460" i="36"/>
  <c r="I460" i="36" s="1" a="1"/>
  <c r="I460" i="36" s="1"/>
  <c r="H461" i="36"/>
  <c r="I461" i="36" s="1" a="1"/>
  <c r="I461" i="36" s="1"/>
  <c r="H462" i="36"/>
  <c r="I462" i="36" s="1" a="1"/>
  <c r="I462" i="36" s="1"/>
  <c r="J462" i="36" s="1" a="1"/>
  <c r="J462" i="36" s="1"/>
  <c r="H463" i="36"/>
  <c r="I463" i="36" s="1" a="1"/>
  <c r="I463" i="36" s="1"/>
  <c r="J463" i="36" s="1" a="1"/>
  <c r="J463" i="36" s="1"/>
  <c r="H464" i="36"/>
  <c r="I464" i="36" s="1" a="1"/>
  <c r="I464" i="36" s="1"/>
  <c r="J464" i="36" s="1" a="1"/>
  <c r="J464" i="36" s="1"/>
  <c r="H465" i="36"/>
  <c r="I465" i="36" s="1" a="1"/>
  <c r="I465" i="36" s="1"/>
  <c r="H466" i="36"/>
  <c r="I466" i="36" s="1" a="1"/>
  <c r="I466" i="36" s="1"/>
  <c r="J466" i="36" s="1" a="1"/>
  <c r="J466" i="36" s="1"/>
  <c r="H467" i="36"/>
  <c r="I467" i="36" s="1" a="1"/>
  <c r="I467" i="36" s="1"/>
  <c r="J467" i="36" s="1" a="1"/>
  <c r="J467" i="36" s="1"/>
  <c r="H468" i="36"/>
  <c r="I468" i="36" s="1" a="1"/>
  <c r="I468" i="36" s="1"/>
  <c r="J468" i="36" s="1" a="1"/>
  <c r="J468" i="36" s="1"/>
  <c r="H469" i="36"/>
  <c r="I469" i="36" s="1" a="1"/>
  <c r="I469" i="36" s="1"/>
  <c r="H470" i="36"/>
  <c r="I470" i="36" s="1" a="1"/>
  <c r="I470" i="36" s="1"/>
  <c r="J470" i="36" s="1" a="1"/>
  <c r="J470" i="36" s="1"/>
  <c r="H471" i="36"/>
  <c r="I471" i="36" s="1" a="1"/>
  <c r="I471" i="36" s="1"/>
  <c r="H472" i="36"/>
  <c r="I472" i="36" s="1" a="1"/>
  <c r="I472" i="36" s="1"/>
  <c r="J472" i="36" s="1" a="1"/>
  <c r="J472" i="36" s="1"/>
  <c r="H473" i="36"/>
  <c r="H474" i="36"/>
  <c r="I474" i="36" s="1" a="1"/>
  <c r="I474" i="36" s="1"/>
  <c r="J474" i="36" s="1" a="1"/>
  <c r="J474" i="36" s="1"/>
  <c r="H475" i="36"/>
  <c r="H476" i="36"/>
  <c r="I476" i="36" s="1" a="1"/>
  <c r="I476" i="36" s="1"/>
  <c r="J476" i="36" s="1" a="1"/>
  <c r="J476" i="36" s="1"/>
  <c r="H477" i="36"/>
  <c r="H478" i="36"/>
  <c r="I478" i="36" s="1" a="1"/>
  <c r="I478" i="36" s="1"/>
  <c r="J478" i="36" s="1" a="1"/>
  <c r="J478" i="36" s="1"/>
  <c r="H479" i="36"/>
  <c r="I479" i="36" s="1" a="1"/>
  <c r="I479" i="36" s="1"/>
  <c r="J479" i="36" s="1" a="1"/>
  <c r="J479" i="36" s="1"/>
  <c r="H480" i="36"/>
  <c r="I480" i="36" s="1" a="1"/>
  <c r="I480" i="36" s="1"/>
  <c r="J480" i="36" s="1" a="1"/>
  <c r="J480" i="36" s="1"/>
  <c r="H481" i="36"/>
  <c r="I481" i="36" s="1" a="1"/>
  <c r="I481" i="36" s="1"/>
  <c r="H482" i="36"/>
  <c r="I482" i="36" s="1" a="1"/>
  <c r="I482" i="36" s="1"/>
  <c r="J482" i="36" s="1" a="1"/>
  <c r="J482" i="36" s="1"/>
  <c r="H483" i="36"/>
  <c r="I483" i="36" s="1" a="1"/>
  <c r="I483" i="36" s="1"/>
  <c r="J483" i="36" s="1" a="1"/>
  <c r="J483" i="36" s="1"/>
  <c r="H484" i="36"/>
  <c r="I484" i="36" s="1" a="1"/>
  <c r="I484" i="36" s="1"/>
  <c r="J484" i="36" s="1" a="1"/>
  <c r="J484" i="36" s="1"/>
  <c r="H485" i="36"/>
  <c r="I485" i="36" s="1" a="1"/>
  <c r="I485" i="36" s="1"/>
  <c r="H486" i="36"/>
  <c r="I486" i="36" s="1" a="1"/>
  <c r="I486" i="36" s="1"/>
  <c r="J486" i="36" s="1" a="1"/>
  <c r="J486" i="36" s="1"/>
  <c r="H487" i="36"/>
  <c r="I487" i="36" s="1" a="1"/>
  <c r="I487" i="36" s="1"/>
  <c r="H488" i="36"/>
  <c r="I488" i="36" s="1" a="1"/>
  <c r="I488" i="36" s="1"/>
  <c r="J488" i="36" s="1" a="1"/>
  <c r="J488" i="36" s="1"/>
  <c r="H489" i="36"/>
  <c r="I489" i="36" s="1" a="1"/>
  <c r="I489" i="36" s="1"/>
  <c r="H490" i="36"/>
  <c r="I490" i="36" s="1" a="1"/>
  <c r="I490" i="36" s="1"/>
  <c r="J490" i="36" s="1" a="1"/>
  <c r="J490" i="36" s="1"/>
  <c r="H491" i="36"/>
  <c r="I491" i="36" s="1" a="1"/>
  <c r="I491" i="36" s="1"/>
  <c r="H492" i="36"/>
  <c r="H493" i="36"/>
  <c r="I493" i="36" s="1" a="1"/>
  <c r="I493" i="36" s="1"/>
  <c r="H494" i="36"/>
  <c r="I494" i="36" s="1" a="1"/>
  <c r="I494" i="36" s="1"/>
  <c r="J494" i="36" s="1" a="1"/>
  <c r="J494" i="36" s="1"/>
  <c r="H495" i="36"/>
  <c r="I495" i="36" s="1" a="1"/>
  <c r="I495" i="36" s="1"/>
  <c r="J495" i="36" s="1" a="1"/>
  <c r="J495" i="36" s="1"/>
  <c r="H496" i="36"/>
  <c r="I496" i="36" s="1" a="1"/>
  <c r="I496" i="36" s="1"/>
  <c r="H497" i="36"/>
  <c r="I497" i="36" s="1" a="1"/>
  <c r="I497" i="36" s="1"/>
  <c r="H498" i="36"/>
  <c r="I498" i="36" s="1" a="1"/>
  <c r="I498" i="36" s="1"/>
  <c r="J498" i="36" s="1" a="1"/>
  <c r="J498" i="36" s="1"/>
  <c r="H499" i="36"/>
  <c r="I499" i="36" s="1" a="1"/>
  <c r="I499" i="36" s="1"/>
  <c r="J499" i="36" s="1" a="1"/>
  <c r="J499" i="36" s="1"/>
  <c r="H500" i="36"/>
  <c r="I500" i="36" s="1" a="1"/>
  <c r="I500" i="36" s="1"/>
  <c r="J500" i="36" s="1" a="1"/>
  <c r="J500" i="36" s="1"/>
  <c r="H501" i="36"/>
  <c r="I501" i="36" s="1" a="1"/>
  <c r="I501" i="36" s="1"/>
  <c r="H502" i="36"/>
  <c r="I502" i="36" s="1" a="1"/>
  <c r="I502" i="36" s="1"/>
  <c r="J502" i="36" s="1" a="1"/>
  <c r="J502" i="36" s="1"/>
  <c r="H503" i="36"/>
  <c r="I503" i="36" s="1" a="1"/>
  <c r="I503" i="36" s="1"/>
  <c r="H504" i="36"/>
  <c r="I504" i="36" s="1" a="1"/>
  <c r="I504" i="36" s="1"/>
  <c r="J504" i="36" s="1" a="1"/>
  <c r="J504" i="36" s="1"/>
  <c r="H505" i="36"/>
  <c r="I505" i="36" s="1" a="1"/>
  <c r="I505" i="36" s="1"/>
  <c r="H506" i="36"/>
  <c r="I506" i="36" s="1" a="1"/>
  <c r="I506" i="36" s="1"/>
  <c r="J506" i="36" s="1" a="1"/>
  <c r="J506" i="36" s="1"/>
  <c r="H507" i="36"/>
  <c r="I507" i="36" s="1" a="1"/>
  <c r="I507" i="36" s="1"/>
  <c r="J507" i="36" s="1" a="1"/>
  <c r="J507" i="36" s="1"/>
  <c r="H508" i="36"/>
  <c r="I508" i="36" s="1" a="1"/>
  <c r="I508" i="36" s="1"/>
  <c r="J508" i="36" s="1" a="1"/>
  <c r="J508" i="36" s="1"/>
  <c r="H509" i="36"/>
  <c r="I509" i="36" s="1" a="1"/>
  <c r="I509" i="36" s="1"/>
  <c r="H510" i="36"/>
  <c r="I510" i="36" s="1" a="1"/>
  <c r="I510" i="36" s="1"/>
  <c r="J510" i="36" s="1" a="1"/>
  <c r="J510" i="36" s="1"/>
  <c r="H511" i="36"/>
  <c r="H512" i="36"/>
  <c r="H513" i="36"/>
  <c r="I513" i="36" s="1" a="1"/>
  <c r="I513" i="36" s="1"/>
  <c r="H514" i="36"/>
  <c r="I514" i="36" s="1" a="1"/>
  <c r="I514" i="36" s="1"/>
  <c r="J514" i="36" s="1" a="1"/>
  <c r="J514" i="36" s="1"/>
  <c r="H515" i="36"/>
  <c r="I515" i="36" s="1" a="1"/>
  <c r="I515" i="36" s="1"/>
  <c r="J515" i="36" s="1" a="1"/>
  <c r="J515" i="36" s="1"/>
  <c r="H516" i="36"/>
  <c r="I516" i="36" s="1" a="1"/>
  <c r="I516" i="36" s="1"/>
  <c r="H517" i="36"/>
  <c r="I517" i="36" s="1" a="1"/>
  <c r="I517" i="36" s="1"/>
  <c r="H518" i="36"/>
  <c r="I518" i="36" s="1" a="1"/>
  <c r="I518" i="36" s="1"/>
  <c r="J518" i="36" s="1" a="1"/>
  <c r="J518" i="36" s="1"/>
  <c r="H519" i="36"/>
  <c r="I519" i="36" s="1" a="1"/>
  <c r="I519" i="36" s="1"/>
  <c r="H520" i="36"/>
  <c r="I520" i="36" s="1" a="1"/>
  <c r="I520" i="36" s="1"/>
  <c r="J520" i="36" s="1" a="1"/>
  <c r="J520" i="36" s="1"/>
  <c r="H521" i="36"/>
  <c r="I521" i="36" s="1" a="1"/>
  <c r="I521" i="36" s="1"/>
  <c r="H522" i="36"/>
  <c r="I522" i="36" s="1" a="1"/>
  <c r="I522" i="36" s="1"/>
  <c r="J522" i="36" s="1" a="1"/>
  <c r="J522" i="36" s="1"/>
  <c r="H523" i="36"/>
  <c r="I523" i="36" s="1" a="1"/>
  <c r="I523" i="36" s="1"/>
  <c r="H524" i="36"/>
  <c r="I524" i="36" s="1" a="1"/>
  <c r="I524" i="36" s="1"/>
  <c r="H525" i="36"/>
  <c r="I525" i="36" s="1" a="1"/>
  <c r="I525" i="36" s="1"/>
  <c r="J525" i="36" s="1" a="1"/>
  <c r="J525" i="36" s="1"/>
  <c r="H526" i="36"/>
  <c r="I526" i="36" s="1" a="1"/>
  <c r="I526" i="36" s="1"/>
  <c r="H527" i="36"/>
  <c r="I527" i="36" s="1" a="1"/>
  <c r="I527" i="36" s="1"/>
  <c r="H528" i="36"/>
  <c r="I528" i="36" s="1" a="1"/>
  <c r="I528" i="36" s="1"/>
  <c r="J528" i="36" s="1" a="1"/>
  <c r="J528" i="36" s="1"/>
  <c r="H529" i="36"/>
  <c r="I529" i="36" s="1" a="1"/>
  <c r="I529" i="36" s="1"/>
  <c r="H530" i="36"/>
  <c r="I530" i="36" s="1" a="1"/>
  <c r="I530" i="36" s="1"/>
  <c r="J530" i="36" s="1" a="1"/>
  <c r="J530" i="36" s="1"/>
  <c r="H531" i="36"/>
  <c r="I531" i="36" s="1" a="1"/>
  <c r="I531" i="36" s="1"/>
  <c r="H532" i="36"/>
  <c r="I532" i="36" s="1" a="1"/>
  <c r="I532" i="36" s="1"/>
  <c r="J532" i="36" s="1" a="1"/>
  <c r="J532" i="36" s="1"/>
  <c r="H533" i="36"/>
  <c r="I533" i="36" s="1" a="1"/>
  <c r="I533" i="36" s="1"/>
  <c r="J533" i="36" s="1" a="1"/>
  <c r="J533" i="36" s="1"/>
  <c r="H534" i="36"/>
  <c r="I534" i="36" s="1" a="1"/>
  <c r="I534" i="36" s="1"/>
  <c r="H535" i="36"/>
  <c r="I535" i="36" s="1" a="1"/>
  <c r="I535" i="36" s="1"/>
  <c r="H536" i="36"/>
  <c r="I536" i="36" s="1" a="1"/>
  <c r="I536" i="36" s="1"/>
  <c r="H537" i="36"/>
  <c r="I537" i="36" s="1" a="1"/>
  <c r="I537" i="36" s="1"/>
  <c r="H538" i="36"/>
  <c r="I538" i="36" s="1" a="1"/>
  <c r="I538" i="36" s="1"/>
  <c r="J538" i="36" s="1" a="1"/>
  <c r="J538" i="36" s="1"/>
  <c r="H539" i="36"/>
  <c r="I539" i="36" s="1" a="1"/>
  <c r="I539" i="36" s="1"/>
  <c r="J539" i="36" s="1" a="1"/>
  <c r="J539" i="36" s="1"/>
  <c r="H540" i="36"/>
  <c r="I540" i="36" s="1" a="1"/>
  <c r="I540" i="36" s="1"/>
  <c r="H541" i="36"/>
  <c r="I541" i="36" s="1" a="1"/>
  <c r="I541" i="36" s="1"/>
  <c r="H542" i="36"/>
  <c r="I542" i="36" s="1" a="1"/>
  <c r="I542" i="36" s="1"/>
  <c r="J542" i="36" s="1" a="1"/>
  <c r="J542" i="36" s="1"/>
  <c r="H543" i="36"/>
  <c r="I543" i="36" s="1" a="1"/>
  <c r="I543" i="36" s="1"/>
  <c r="H544" i="36"/>
  <c r="I544" i="36" s="1" a="1"/>
  <c r="I544" i="36" s="1"/>
  <c r="J544" i="36" s="1" a="1"/>
  <c r="J544" i="36" s="1"/>
  <c r="H545" i="36"/>
  <c r="I545" i="36" s="1" a="1"/>
  <c r="I545" i="36" s="1"/>
  <c r="R457" i="36"/>
  <c r="R458" i="36"/>
  <c r="R459" i="36"/>
  <c r="R460" i="36"/>
  <c r="R461" i="36"/>
  <c r="R462" i="36"/>
  <c r="R463" i="36"/>
  <c r="R464" i="36"/>
  <c r="R465" i="36"/>
  <c r="R466" i="36"/>
  <c r="R467" i="36"/>
  <c r="R468" i="36"/>
  <c r="R469" i="36"/>
  <c r="R470" i="36"/>
  <c r="R471" i="36"/>
  <c r="R472" i="36"/>
  <c r="R473" i="36"/>
  <c r="R474" i="36"/>
  <c r="R475" i="36"/>
  <c r="R476" i="36"/>
  <c r="R477" i="36"/>
  <c r="R478" i="36"/>
  <c r="R479" i="36"/>
  <c r="R480" i="36"/>
  <c r="R481" i="36"/>
  <c r="R482" i="36"/>
  <c r="R483" i="36"/>
  <c r="R484" i="36"/>
  <c r="R485" i="36"/>
  <c r="R486" i="36"/>
  <c r="R487" i="36"/>
  <c r="R488" i="36"/>
  <c r="R489" i="36"/>
  <c r="R490" i="36"/>
  <c r="R491" i="36"/>
  <c r="R492" i="36"/>
  <c r="R493" i="36"/>
  <c r="R494" i="36"/>
  <c r="R495" i="36"/>
  <c r="R496" i="36"/>
  <c r="R497" i="36"/>
  <c r="R498" i="36"/>
  <c r="R499" i="36"/>
  <c r="R500" i="36"/>
  <c r="R501" i="36"/>
  <c r="R502" i="36"/>
  <c r="R503" i="36"/>
  <c r="R504" i="36"/>
  <c r="R505" i="36"/>
  <c r="R506" i="36"/>
  <c r="R507" i="36"/>
  <c r="R508" i="36"/>
  <c r="R509" i="36"/>
  <c r="R510" i="36"/>
  <c r="R511" i="36"/>
  <c r="R512" i="36"/>
  <c r="R513" i="36"/>
  <c r="R514" i="36"/>
  <c r="R515" i="36"/>
  <c r="R516" i="36"/>
  <c r="R517" i="36"/>
  <c r="R518" i="36"/>
  <c r="R519" i="36"/>
  <c r="R520" i="36"/>
  <c r="R521" i="36"/>
  <c r="R522" i="36"/>
  <c r="R523" i="36"/>
  <c r="R524" i="36"/>
  <c r="R525" i="36"/>
  <c r="R526" i="36"/>
  <c r="R527" i="36"/>
  <c r="R528" i="36"/>
  <c r="R529" i="36"/>
  <c r="R530" i="36"/>
  <c r="R531" i="36"/>
  <c r="R532" i="36"/>
  <c r="R533" i="36"/>
  <c r="R534" i="36"/>
  <c r="R535" i="36"/>
  <c r="R536" i="36"/>
  <c r="R537" i="36"/>
  <c r="R538" i="36"/>
  <c r="R539" i="36"/>
  <c r="R540" i="36"/>
  <c r="R541" i="36"/>
  <c r="R542" i="36"/>
  <c r="R543" i="36"/>
  <c r="R544" i="36"/>
  <c r="R545" i="36"/>
  <c r="D546" i="36"/>
  <c r="D547" i="36"/>
  <c r="D548" i="36"/>
  <c r="D549" i="36"/>
  <c r="D550" i="36"/>
  <c r="D551" i="36"/>
  <c r="D552" i="36"/>
  <c r="D553" i="36"/>
  <c r="D554" i="36"/>
  <c r="D555" i="36"/>
  <c r="D556" i="36"/>
  <c r="D557" i="36"/>
  <c r="D558" i="36"/>
  <c r="D559" i="36"/>
  <c r="D560" i="36"/>
  <c r="D561" i="36"/>
  <c r="D562" i="36"/>
  <c r="D563" i="36"/>
  <c r="D564" i="36"/>
  <c r="D565" i="36"/>
  <c r="D566" i="36"/>
  <c r="D567" i="36"/>
  <c r="D568" i="36"/>
  <c r="D569" i="36"/>
  <c r="D570" i="36"/>
  <c r="D571" i="36"/>
  <c r="D572" i="36"/>
  <c r="D573" i="36"/>
  <c r="D574" i="36"/>
  <c r="D575" i="36"/>
  <c r="D576" i="36"/>
  <c r="D577" i="36"/>
  <c r="D578" i="36"/>
  <c r="D579" i="36"/>
  <c r="D580" i="36"/>
  <c r="D581" i="36"/>
  <c r="D582" i="36"/>
  <c r="D583" i="36"/>
  <c r="D584" i="36"/>
  <c r="D585" i="36"/>
  <c r="D586" i="36"/>
  <c r="D587" i="36"/>
  <c r="D588" i="36"/>
  <c r="D589" i="36"/>
  <c r="D590" i="36"/>
  <c r="D591" i="36"/>
  <c r="D592" i="36"/>
  <c r="D593" i="36"/>
  <c r="D594" i="36"/>
  <c r="D595" i="36"/>
  <c r="D596" i="36"/>
  <c r="D597" i="36"/>
  <c r="D598" i="36"/>
  <c r="D599" i="36"/>
  <c r="D600" i="36"/>
  <c r="D601" i="36"/>
  <c r="D602" i="36"/>
  <c r="D603" i="36"/>
  <c r="D604" i="36"/>
  <c r="D605" i="36"/>
  <c r="D606" i="36"/>
  <c r="D607" i="36"/>
  <c r="D608" i="36"/>
  <c r="D609" i="36"/>
  <c r="D610" i="36"/>
  <c r="D611" i="36"/>
  <c r="D612" i="36"/>
  <c r="D613" i="36"/>
  <c r="D614" i="36"/>
  <c r="D615" i="36"/>
  <c r="D616" i="36"/>
  <c r="D617" i="36"/>
  <c r="D618" i="36"/>
  <c r="D619" i="36"/>
  <c r="D620" i="36"/>
  <c r="D621" i="36"/>
  <c r="D622" i="36"/>
  <c r="D623" i="36"/>
  <c r="D624" i="36"/>
  <c r="D625" i="36"/>
  <c r="D626" i="36"/>
  <c r="D627" i="36"/>
  <c r="D628" i="36"/>
  <c r="D629" i="36"/>
  <c r="D630" i="36"/>
  <c r="D631" i="36"/>
  <c r="D632" i="36"/>
  <c r="D633" i="36"/>
  <c r="D634" i="36"/>
  <c r="H546" i="36"/>
  <c r="I546" i="36" s="1" a="1"/>
  <c r="I546" i="36" s="1"/>
  <c r="J546" i="36" s="1" a="1"/>
  <c r="J546" i="36" s="1"/>
  <c r="H547" i="36"/>
  <c r="H548" i="36"/>
  <c r="I548" i="36" s="1" a="1"/>
  <c r="I548" i="36" s="1"/>
  <c r="H549" i="36"/>
  <c r="H550" i="36"/>
  <c r="I550" i="36" s="1" a="1"/>
  <c r="I550" i="36" s="1"/>
  <c r="H551" i="36"/>
  <c r="H552" i="36"/>
  <c r="H553" i="36"/>
  <c r="I553" i="36" s="1" a="1"/>
  <c r="I553" i="36" s="1"/>
  <c r="J553" i="36" s="1" a="1"/>
  <c r="J553" i="36" s="1"/>
  <c r="H554" i="36"/>
  <c r="I554" i="36" s="1" a="1"/>
  <c r="I554" i="36" s="1"/>
  <c r="H555" i="36"/>
  <c r="I555" i="36" s="1" a="1"/>
  <c r="I555" i="36" s="1"/>
  <c r="J555" i="36" s="1" a="1"/>
  <c r="J555" i="36" s="1"/>
  <c r="H556" i="36"/>
  <c r="I556" i="36" s="1" a="1"/>
  <c r="I556" i="36" s="1"/>
  <c r="H557" i="36"/>
  <c r="I557" i="36" s="1" a="1"/>
  <c r="I557" i="36" s="1"/>
  <c r="H558" i="36"/>
  <c r="I558" i="36" s="1" a="1"/>
  <c r="I558" i="36" s="1"/>
  <c r="H559" i="36"/>
  <c r="I559" i="36" s="1" a="1"/>
  <c r="I559" i="36" s="1"/>
  <c r="J559" i="36" s="1" a="1"/>
  <c r="J559" i="36" s="1"/>
  <c r="H560" i="36"/>
  <c r="H561" i="36"/>
  <c r="H562" i="36"/>
  <c r="I562" i="36" s="1" a="1"/>
  <c r="I562" i="36" s="1"/>
  <c r="J562" i="36" s="1" a="1"/>
  <c r="J562" i="36" s="1"/>
  <c r="H563" i="36"/>
  <c r="I563" i="36" s="1" a="1"/>
  <c r="I563" i="36" s="1"/>
  <c r="H564" i="36"/>
  <c r="I564" i="36" s="1" a="1"/>
  <c r="I564" i="36" s="1"/>
  <c r="H565" i="36"/>
  <c r="I565" i="36" s="1" a="1"/>
  <c r="I565" i="36" s="1"/>
  <c r="J565" i="36" s="1" a="1"/>
  <c r="J565" i="36" s="1"/>
  <c r="H566" i="36"/>
  <c r="I566" i="36" s="1" a="1"/>
  <c r="I566" i="36" s="1"/>
  <c r="J566" i="36" s="1" a="1"/>
  <c r="J566" i="36" s="1"/>
  <c r="H567" i="36"/>
  <c r="I567" i="36" s="1" a="1"/>
  <c r="I567" i="36" s="1"/>
  <c r="H568" i="36"/>
  <c r="H569" i="36"/>
  <c r="I569" i="36" s="1" a="1"/>
  <c r="I569" i="36" s="1"/>
  <c r="H570" i="36"/>
  <c r="I570" i="36" s="1" a="1"/>
  <c r="I570" i="36" s="1"/>
  <c r="H571" i="36"/>
  <c r="I571" i="36" s="1" a="1"/>
  <c r="I571" i="36" s="1"/>
  <c r="J571" i="36" s="1" a="1"/>
  <c r="J571" i="36" s="1"/>
  <c r="H572" i="36"/>
  <c r="H573" i="36"/>
  <c r="I573" i="36" s="1" a="1"/>
  <c r="I573" i="36" s="1"/>
  <c r="J573" i="36" s="1" a="1"/>
  <c r="J573" i="36" s="1"/>
  <c r="H574" i="36"/>
  <c r="I574" i="36" s="1" a="1"/>
  <c r="I574" i="36" s="1"/>
  <c r="J574" i="36" s="1" a="1"/>
  <c r="J574" i="36" s="1"/>
  <c r="H575" i="36"/>
  <c r="H576" i="36"/>
  <c r="H577" i="36"/>
  <c r="H578" i="36"/>
  <c r="I578" i="36" s="1" a="1"/>
  <c r="I578" i="36" s="1"/>
  <c r="H579" i="36"/>
  <c r="H580" i="36"/>
  <c r="I580" i="36" s="1" a="1"/>
  <c r="I580" i="36" s="1"/>
  <c r="H581" i="36"/>
  <c r="I581" i="36" s="1" a="1"/>
  <c r="I581" i="36" s="1"/>
  <c r="J581" i="36" s="1" a="1"/>
  <c r="J581" i="36" s="1"/>
  <c r="H582" i="36"/>
  <c r="I582" i="36" s="1" a="1"/>
  <c r="I582" i="36" s="1"/>
  <c r="J582" i="36" s="1" a="1"/>
  <c r="J582" i="36" s="1"/>
  <c r="H583" i="36"/>
  <c r="I583" i="36" s="1" a="1"/>
  <c r="I583" i="36" s="1"/>
  <c r="J583" i="36" s="1" a="1"/>
  <c r="J583" i="36" s="1"/>
  <c r="H584" i="36"/>
  <c r="H585" i="36"/>
  <c r="H586" i="36"/>
  <c r="I586" i="36" s="1" a="1"/>
  <c r="I586" i="36" s="1"/>
  <c r="J586" i="36" s="1" a="1"/>
  <c r="J586" i="36" s="1"/>
  <c r="H587" i="36"/>
  <c r="I587" i="36" s="1" a="1"/>
  <c r="I587" i="36" s="1"/>
  <c r="H588" i="36"/>
  <c r="H589" i="36"/>
  <c r="I589" i="36" s="1" a="1"/>
  <c r="I589" i="36" s="1"/>
  <c r="J589" i="36" s="1" a="1"/>
  <c r="J589" i="36" s="1"/>
  <c r="H590" i="36"/>
  <c r="I590" i="36" s="1" a="1"/>
  <c r="I590" i="36" s="1"/>
  <c r="J590" i="36" s="1" a="1"/>
  <c r="J590" i="36" s="1"/>
  <c r="H591" i="36"/>
  <c r="I591" i="36" s="1" a="1"/>
  <c r="I591" i="36" s="1"/>
  <c r="J591" i="36" s="1" a="1"/>
  <c r="J591" i="36" s="1"/>
  <c r="H592" i="36"/>
  <c r="H593" i="36"/>
  <c r="H594" i="36"/>
  <c r="I594" i="36" s="1" a="1"/>
  <c r="I594" i="36" s="1"/>
  <c r="H595" i="36"/>
  <c r="I595" i="36" s="1" a="1"/>
  <c r="I595" i="36" s="1"/>
  <c r="H596" i="36"/>
  <c r="I596" i="36" s="1" a="1"/>
  <c r="I596" i="36" s="1"/>
  <c r="H597" i="36"/>
  <c r="I597" i="36" s="1" a="1"/>
  <c r="I597" i="36" s="1"/>
  <c r="J597" i="36" s="1" a="1"/>
  <c r="J597" i="36" s="1"/>
  <c r="H598" i="36"/>
  <c r="I598" i="36" s="1" a="1"/>
  <c r="I598" i="36" s="1"/>
  <c r="J598" i="36" s="1" a="1"/>
  <c r="J598" i="36" s="1"/>
  <c r="H599" i="36"/>
  <c r="I599" i="36" s="1" a="1"/>
  <c r="I599" i="36" s="1"/>
  <c r="H600" i="36"/>
  <c r="H601" i="36"/>
  <c r="I601" i="36" s="1" a="1"/>
  <c r="I601" i="36" s="1"/>
  <c r="H602" i="36"/>
  <c r="I602" i="36" s="1" a="1"/>
  <c r="I602" i="36" s="1"/>
  <c r="J602" i="36" s="1" a="1"/>
  <c r="J602" i="36" s="1"/>
  <c r="H603" i="36"/>
  <c r="I603" i="36" s="1" a="1"/>
  <c r="I603" i="36" s="1"/>
  <c r="H604" i="36"/>
  <c r="H605" i="36"/>
  <c r="I605" i="36" s="1" a="1"/>
  <c r="I605" i="36" s="1"/>
  <c r="J605" i="36" s="1" a="1"/>
  <c r="J605" i="36" s="1"/>
  <c r="H606" i="36"/>
  <c r="I606" i="36" s="1" a="1"/>
  <c r="I606" i="36" s="1"/>
  <c r="J606" i="36" s="1" a="1"/>
  <c r="J606" i="36" s="1"/>
  <c r="H607" i="36"/>
  <c r="I607" i="36" s="1" a="1"/>
  <c r="I607" i="36" s="1"/>
  <c r="J607" i="36" s="1" a="1"/>
  <c r="J607" i="36" s="1"/>
  <c r="H608" i="36"/>
  <c r="H609" i="36"/>
  <c r="H610" i="36"/>
  <c r="I610" i="36" s="1" a="1"/>
  <c r="I610" i="36" s="1"/>
  <c r="J610" i="36" s="1" a="1"/>
  <c r="J610" i="36" s="1"/>
  <c r="H611" i="36"/>
  <c r="I611" i="36" s="1" a="1"/>
  <c r="I611" i="36" s="1"/>
  <c r="H612" i="36"/>
  <c r="I612" i="36" s="1" a="1"/>
  <c r="I612" i="36" s="1"/>
  <c r="H613" i="36"/>
  <c r="I613" i="36" s="1" a="1"/>
  <c r="I613" i="36" s="1"/>
  <c r="J613" i="36" s="1" a="1"/>
  <c r="J613" i="36" s="1"/>
  <c r="H614" i="36"/>
  <c r="I614" i="36" s="1" a="1"/>
  <c r="I614" i="36" s="1"/>
  <c r="J614" i="36" s="1" a="1"/>
  <c r="J614" i="36" s="1"/>
  <c r="H615" i="36"/>
  <c r="I615" i="36" s="1" a="1"/>
  <c r="I615" i="36" s="1"/>
  <c r="J615" i="36" s="1" a="1"/>
  <c r="J615" i="36" s="1"/>
  <c r="H616" i="36"/>
  <c r="H617" i="36"/>
  <c r="H618" i="36"/>
  <c r="I618" i="36" s="1" a="1"/>
  <c r="I618" i="36" s="1"/>
  <c r="H619" i="36"/>
  <c r="I619" i="36" s="1" a="1"/>
  <c r="I619" i="36" s="1"/>
  <c r="H620" i="36"/>
  <c r="H621" i="36"/>
  <c r="I621" i="36" s="1" a="1"/>
  <c r="I621" i="36" s="1"/>
  <c r="J621" i="36" s="1" a="1"/>
  <c r="J621" i="36" s="1"/>
  <c r="H622" i="36"/>
  <c r="I622" i="36" s="1" a="1"/>
  <c r="I622" i="36" s="1"/>
  <c r="J622" i="36" s="1" a="1"/>
  <c r="J622" i="36" s="1"/>
  <c r="H623" i="36"/>
  <c r="H624" i="36"/>
  <c r="H625" i="36"/>
  <c r="I625" i="36" s="1" a="1"/>
  <c r="I625" i="36" s="1"/>
  <c r="H626" i="36"/>
  <c r="I626" i="36" s="1" a="1"/>
  <c r="I626" i="36" s="1"/>
  <c r="J626" i="36" s="1" a="1"/>
  <c r="J626" i="36" s="1"/>
  <c r="H627" i="36"/>
  <c r="I627" i="36" s="1" a="1"/>
  <c r="I627" i="36" s="1"/>
  <c r="J627" i="36" s="1" a="1"/>
  <c r="J627" i="36" s="1"/>
  <c r="H628" i="36"/>
  <c r="H629" i="36"/>
  <c r="I629" i="36" s="1" a="1"/>
  <c r="I629" i="36" s="1"/>
  <c r="J629" i="36" s="1" a="1"/>
  <c r="J629" i="36" s="1"/>
  <c r="H630" i="36"/>
  <c r="I630" i="36" s="1" a="1"/>
  <c r="I630" i="36" s="1"/>
  <c r="J630" i="36" s="1" a="1"/>
  <c r="J630" i="36" s="1"/>
  <c r="H631" i="36"/>
  <c r="I631" i="36" s="1" a="1"/>
  <c r="I631" i="36" s="1"/>
  <c r="J631" i="36" s="1" a="1"/>
  <c r="J631" i="36" s="1"/>
  <c r="H632" i="36"/>
  <c r="H633" i="36"/>
  <c r="H634" i="36"/>
  <c r="I634" i="36" s="1" a="1"/>
  <c r="I634" i="36" s="1"/>
  <c r="I547" i="36" a="1"/>
  <c r="I547" i="36" s="1"/>
  <c r="R546" i="36"/>
  <c r="R547" i="36"/>
  <c r="R548" i="36"/>
  <c r="R549" i="36"/>
  <c r="R550" i="36"/>
  <c r="R551" i="36"/>
  <c r="R552" i="36"/>
  <c r="R553" i="36"/>
  <c r="R554" i="36"/>
  <c r="R555" i="36"/>
  <c r="R556" i="36"/>
  <c r="R557" i="36"/>
  <c r="R558" i="36"/>
  <c r="R559" i="36"/>
  <c r="R560" i="36"/>
  <c r="R561" i="36"/>
  <c r="R562" i="36"/>
  <c r="R563" i="36"/>
  <c r="R564" i="36"/>
  <c r="R565" i="36"/>
  <c r="R566" i="36"/>
  <c r="R567" i="36"/>
  <c r="R568" i="36"/>
  <c r="R569" i="36"/>
  <c r="R570" i="36"/>
  <c r="R571" i="36"/>
  <c r="R572" i="36"/>
  <c r="R573" i="36"/>
  <c r="R574" i="36"/>
  <c r="R575" i="36"/>
  <c r="R576" i="36"/>
  <c r="R577" i="36"/>
  <c r="R578" i="36"/>
  <c r="R579" i="36"/>
  <c r="R580" i="36"/>
  <c r="R581" i="36"/>
  <c r="R582" i="36"/>
  <c r="R583" i="36"/>
  <c r="R584" i="36"/>
  <c r="R585" i="36"/>
  <c r="R586" i="36"/>
  <c r="R587" i="36"/>
  <c r="R588" i="36"/>
  <c r="R589" i="36"/>
  <c r="R590" i="36"/>
  <c r="R591" i="36"/>
  <c r="R592" i="36"/>
  <c r="R593" i="36"/>
  <c r="R594" i="36"/>
  <c r="R595" i="36"/>
  <c r="R596" i="36"/>
  <c r="R597" i="36"/>
  <c r="R598" i="36"/>
  <c r="R599" i="36"/>
  <c r="R600" i="36"/>
  <c r="R601" i="36"/>
  <c r="R602" i="36"/>
  <c r="R603" i="36"/>
  <c r="R604" i="36"/>
  <c r="R605" i="36"/>
  <c r="R606" i="36"/>
  <c r="R607" i="36"/>
  <c r="R608" i="36"/>
  <c r="R609" i="36"/>
  <c r="R610" i="36"/>
  <c r="R611" i="36"/>
  <c r="R612" i="36"/>
  <c r="R613" i="36"/>
  <c r="R614" i="36"/>
  <c r="R615" i="36"/>
  <c r="R616" i="36"/>
  <c r="R617" i="36"/>
  <c r="R618" i="36"/>
  <c r="R619" i="36"/>
  <c r="R620" i="36"/>
  <c r="R621" i="36"/>
  <c r="R622" i="36"/>
  <c r="R623" i="36"/>
  <c r="R624" i="36"/>
  <c r="R625" i="36"/>
  <c r="R626" i="36"/>
  <c r="R627" i="36"/>
  <c r="R628" i="36"/>
  <c r="R629" i="36"/>
  <c r="R630" i="36"/>
  <c r="R631" i="36"/>
  <c r="R632" i="36"/>
  <c r="R633" i="36"/>
  <c r="R634" i="36"/>
  <c r="D636" i="36"/>
  <c r="D637" i="36"/>
  <c r="D638" i="36"/>
  <c r="D639" i="36"/>
  <c r="D640" i="36"/>
  <c r="D641" i="36"/>
  <c r="D642" i="36"/>
  <c r="D643" i="36"/>
  <c r="D644" i="36"/>
  <c r="D645" i="36"/>
  <c r="D646" i="36"/>
  <c r="D647" i="36"/>
  <c r="D648" i="36"/>
  <c r="D649" i="36"/>
  <c r="D650" i="36"/>
  <c r="D651" i="36"/>
  <c r="D652" i="36"/>
  <c r="D653" i="36"/>
  <c r="D654" i="36"/>
  <c r="D655" i="36"/>
  <c r="D656" i="36"/>
  <c r="D657" i="36"/>
  <c r="D658" i="36"/>
  <c r="D659" i="36"/>
  <c r="D660" i="36"/>
  <c r="D661" i="36"/>
  <c r="D662" i="36"/>
  <c r="D663" i="36"/>
  <c r="D664" i="36"/>
  <c r="D665" i="36"/>
  <c r="D666" i="36"/>
  <c r="D667" i="36"/>
  <c r="D668" i="36"/>
  <c r="D669" i="36"/>
  <c r="D670" i="36"/>
  <c r="D671" i="36"/>
  <c r="D672" i="36"/>
  <c r="D673" i="36"/>
  <c r="D674" i="36"/>
  <c r="D675" i="36"/>
  <c r="D676" i="36"/>
  <c r="D677" i="36"/>
  <c r="D678" i="36"/>
  <c r="D679" i="36"/>
  <c r="H636" i="36"/>
  <c r="H637" i="36"/>
  <c r="H638" i="36"/>
  <c r="I638" i="36" s="1" a="1"/>
  <c r="I638" i="36" s="1"/>
  <c r="H639" i="36"/>
  <c r="I639" i="36" s="1" a="1"/>
  <c r="I639" i="36" s="1"/>
  <c r="J639" i="36" s="1" a="1"/>
  <c r="J639" i="36" s="1"/>
  <c r="H640" i="36"/>
  <c r="I640" i="36" s="1" a="1"/>
  <c r="I640" i="36" s="1"/>
  <c r="H641" i="36"/>
  <c r="I641" i="36" s="1" a="1"/>
  <c r="I641" i="36" s="1"/>
  <c r="H642" i="36"/>
  <c r="I642" i="36" s="1" a="1"/>
  <c r="I642" i="36" s="1"/>
  <c r="H643" i="36"/>
  <c r="I643" i="36" s="1" a="1"/>
  <c r="I643" i="36" s="1"/>
  <c r="H644" i="36"/>
  <c r="I644" i="36" s="1" a="1"/>
  <c r="I644" i="36" s="1"/>
  <c r="J644" i="36" s="1" a="1"/>
  <c r="J644" i="36" s="1"/>
  <c r="H645" i="36"/>
  <c r="I645" i="36" s="1" a="1"/>
  <c r="I645" i="36" s="1"/>
  <c r="H646" i="36"/>
  <c r="I646" i="36" s="1" a="1"/>
  <c r="I646" i="36" s="1"/>
  <c r="H647" i="36"/>
  <c r="I647" i="36" s="1" a="1"/>
  <c r="I647" i="36" s="1"/>
  <c r="J647" i="36" s="1" a="1"/>
  <c r="J647" i="36" s="1"/>
  <c r="H648" i="36"/>
  <c r="I648" i="36" s="1" a="1"/>
  <c r="I648" i="36" s="1"/>
  <c r="H649" i="36"/>
  <c r="I649" i="36" s="1" a="1"/>
  <c r="I649" i="36" s="1"/>
  <c r="J649" i="36" s="1" a="1"/>
  <c r="J649" i="36" s="1"/>
  <c r="H650" i="36"/>
  <c r="I650" i="36" s="1" a="1"/>
  <c r="I650" i="36" s="1"/>
  <c r="H651" i="36"/>
  <c r="I651" i="36" s="1" a="1"/>
  <c r="I651" i="36" s="1"/>
  <c r="H652" i="36"/>
  <c r="I652" i="36" s="1" a="1"/>
  <c r="I652" i="36" s="1"/>
  <c r="H653" i="36"/>
  <c r="I653" i="36" s="1" a="1"/>
  <c r="I653" i="36" s="1"/>
  <c r="J653" i="36" s="1" a="1"/>
  <c r="J653" i="36" s="1"/>
  <c r="K653" i="36" s="1"/>
  <c r="M653" i="36" s="1"/>
  <c r="N653" i="36" s="1"/>
  <c r="H654" i="36"/>
  <c r="I654" i="36" s="1" a="1"/>
  <c r="I654" i="36" s="1"/>
  <c r="H655" i="36"/>
  <c r="I655" i="36" s="1" a="1"/>
  <c r="I655" i="36" s="1"/>
  <c r="J655" i="36" s="1" a="1"/>
  <c r="J655" i="36" s="1"/>
  <c r="H656" i="36"/>
  <c r="I656" i="36" s="1" a="1"/>
  <c r="I656" i="36" s="1"/>
  <c r="J656" i="36" s="1" a="1"/>
  <c r="J656" i="36" s="1"/>
  <c r="H657" i="36"/>
  <c r="I657" i="36" s="1" a="1"/>
  <c r="I657" i="36" s="1"/>
  <c r="H658" i="36"/>
  <c r="I658" i="36" s="1" a="1"/>
  <c r="I658" i="36" s="1"/>
  <c r="H659" i="36"/>
  <c r="I659" i="36" s="1" a="1"/>
  <c r="I659" i="36" s="1"/>
  <c r="J659" i="36" s="1" a="1"/>
  <c r="J659" i="36" s="1"/>
  <c r="K659" i="36" s="1"/>
  <c r="H660" i="36"/>
  <c r="I660" i="36" s="1" a="1"/>
  <c r="I660" i="36" s="1"/>
  <c r="J660" i="36" s="1" a="1"/>
  <c r="J660" i="36" s="1"/>
  <c r="H661" i="36"/>
  <c r="I661" i="36" s="1" a="1"/>
  <c r="I661" i="36" s="1"/>
  <c r="H662" i="36"/>
  <c r="I662" i="36" s="1" a="1"/>
  <c r="I662" i="36" s="1"/>
  <c r="H663" i="36"/>
  <c r="I663" i="36" s="1" a="1"/>
  <c r="I663" i="36" s="1"/>
  <c r="J663" i="36" s="1" a="1"/>
  <c r="J663" i="36" s="1"/>
  <c r="H664" i="36"/>
  <c r="I664" i="36" s="1" a="1"/>
  <c r="I664" i="36" s="1"/>
  <c r="H665" i="36"/>
  <c r="I665" i="36" s="1" a="1"/>
  <c r="I665" i="36" s="1"/>
  <c r="J665" i="36" s="1" a="1"/>
  <c r="J665" i="36" s="1"/>
  <c r="H666" i="36"/>
  <c r="I666" i="36" s="1" a="1"/>
  <c r="I666" i="36" s="1"/>
  <c r="H667" i="36"/>
  <c r="I667" i="36" s="1" a="1"/>
  <c r="I667" i="36" s="1"/>
  <c r="J667" i="36" s="1" a="1"/>
  <c r="J667" i="36" s="1"/>
  <c r="K667" i="36" s="1"/>
  <c r="H668" i="36"/>
  <c r="I668" i="36" s="1" a="1"/>
  <c r="I668" i="36" s="1"/>
  <c r="H669" i="36"/>
  <c r="H670" i="36"/>
  <c r="I670" i="36" s="1" a="1"/>
  <c r="I670" i="36" s="1"/>
  <c r="H671" i="36"/>
  <c r="I671" i="36" s="1" a="1"/>
  <c r="I671" i="36" s="1"/>
  <c r="H672" i="36"/>
  <c r="I672" i="36" s="1" a="1"/>
  <c r="I672" i="36" s="1"/>
  <c r="H673" i="36"/>
  <c r="I673" i="36" s="1" a="1"/>
  <c r="I673" i="36" s="1"/>
  <c r="H674" i="36"/>
  <c r="H675" i="36"/>
  <c r="I675" i="36" s="1" a="1"/>
  <c r="I675" i="36" s="1"/>
  <c r="H676" i="36"/>
  <c r="I676" i="36" s="1" a="1"/>
  <c r="I676" i="36" s="1"/>
  <c r="H677" i="36"/>
  <c r="H678" i="36"/>
  <c r="I678" i="36" s="1" a="1"/>
  <c r="I678" i="36" s="1"/>
  <c r="H679" i="36"/>
  <c r="I636" i="36" a="1"/>
  <c r="I636" i="36" s="1"/>
  <c r="I637" i="36" a="1"/>
  <c r="I637" i="36" s="1"/>
  <c r="R636" i="36"/>
  <c r="R637" i="36"/>
  <c r="R638" i="36"/>
  <c r="R639" i="36"/>
  <c r="R640" i="36"/>
  <c r="R641" i="36"/>
  <c r="R642" i="36"/>
  <c r="R643" i="36"/>
  <c r="R644" i="36"/>
  <c r="R645" i="36"/>
  <c r="R646" i="36"/>
  <c r="R647" i="36"/>
  <c r="R648" i="36"/>
  <c r="R649" i="36"/>
  <c r="R650" i="36"/>
  <c r="R651" i="36"/>
  <c r="R652" i="36"/>
  <c r="R653" i="36"/>
  <c r="R654" i="36"/>
  <c r="R655" i="36"/>
  <c r="R656" i="36"/>
  <c r="R657" i="36"/>
  <c r="R658" i="36"/>
  <c r="R659" i="36"/>
  <c r="R660" i="36"/>
  <c r="R661" i="36"/>
  <c r="R662" i="36"/>
  <c r="R663" i="36"/>
  <c r="R664" i="36"/>
  <c r="R665" i="36"/>
  <c r="R666" i="36"/>
  <c r="R667" i="36"/>
  <c r="R668" i="36"/>
  <c r="R669" i="36"/>
  <c r="R670" i="36"/>
  <c r="R671" i="36"/>
  <c r="R672" i="36"/>
  <c r="R673" i="36"/>
  <c r="R674" i="36"/>
  <c r="R675" i="36"/>
  <c r="R676" i="36"/>
  <c r="R677" i="36"/>
  <c r="R678" i="36"/>
  <c r="R679" i="36"/>
  <c r="D16" i="36"/>
  <c r="D17" i="36"/>
  <c r="D18" i="36"/>
  <c r="D19" i="36"/>
  <c r="D20" i="36"/>
  <c r="D21" i="36"/>
  <c r="D22" i="36"/>
  <c r="D23" i="36"/>
  <c r="D24" i="36"/>
  <c r="D25" i="36"/>
  <c r="D26" i="36"/>
  <c r="D27" i="36"/>
  <c r="D28" i="36"/>
  <c r="D29" i="36"/>
  <c r="D30" i="36"/>
  <c r="D31" i="36"/>
  <c r="D32" i="36"/>
  <c r="D33" i="36"/>
  <c r="D34" i="36"/>
  <c r="D35" i="36"/>
  <c r="D36" i="36"/>
  <c r="D37" i="36"/>
  <c r="D38" i="36"/>
  <c r="D39" i="36"/>
  <c r="D40" i="36"/>
  <c r="D41" i="36"/>
  <c r="H16" i="36"/>
  <c r="I16" i="36" s="1" a="1"/>
  <c r="I16" i="36" s="1"/>
  <c r="H17" i="36"/>
  <c r="I17" i="36" s="1" a="1"/>
  <c r="I17" i="36" s="1"/>
  <c r="H18" i="36"/>
  <c r="I18" i="36" s="1" a="1"/>
  <c r="I18" i="36" s="1"/>
  <c r="H19" i="36"/>
  <c r="I19" i="36" s="1" a="1"/>
  <c r="I19" i="36" s="1"/>
  <c r="H20" i="36"/>
  <c r="I20" i="36" s="1" a="1"/>
  <c r="I20" i="36" s="1"/>
  <c r="H21" i="36"/>
  <c r="I21" i="36" s="1" a="1"/>
  <c r="I21" i="36" s="1"/>
  <c r="H22" i="36"/>
  <c r="I22" i="36" s="1" a="1"/>
  <c r="I22" i="36" s="1"/>
  <c r="H23" i="36"/>
  <c r="I23" i="36" s="1" a="1"/>
  <c r="I23" i="36" s="1"/>
  <c r="H24" i="36"/>
  <c r="I24" i="36" s="1" a="1"/>
  <c r="I24" i="36" s="1"/>
  <c r="H25" i="36"/>
  <c r="I25" i="36" s="1" a="1"/>
  <c r="I25" i="36" s="1"/>
  <c r="H26" i="36"/>
  <c r="I26" i="36" s="1" a="1"/>
  <c r="I26" i="36" s="1"/>
  <c r="H27" i="36"/>
  <c r="I27" i="36" s="1" a="1"/>
  <c r="I27" i="36" s="1"/>
  <c r="H28" i="36"/>
  <c r="I28" i="36" s="1" a="1"/>
  <c r="I28" i="36" s="1"/>
  <c r="H29" i="36"/>
  <c r="I29" i="36" s="1" a="1"/>
  <c r="I29" i="36" s="1"/>
  <c r="H30" i="36"/>
  <c r="I30" i="36" s="1" a="1"/>
  <c r="I30" i="36" s="1"/>
  <c r="H31" i="36"/>
  <c r="I31" i="36" s="1" a="1"/>
  <c r="I31" i="36" s="1"/>
  <c r="H32" i="36"/>
  <c r="I32" i="36" s="1" a="1"/>
  <c r="I32" i="36" s="1"/>
  <c r="H33" i="36"/>
  <c r="I33" i="36" s="1" a="1"/>
  <c r="I33" i="36" s="1"/>
  <c r="H34" i="36"/>
  <c r="I34" i="36" s="1" a="1"/>
  <c r="I34" i="36" s="1"/>
  <c r="H35" i="36"/>
  <c r="I35" i="36" s="1" a="1"/>
  <c r="I35" i="36" s="1"/>
  <c r="H36" i="36"/>
  <c r="I36" i="36" s="1" a="1"/>
  <c r="I36" i="36" s="1"/>
  <c r="H37" i="36"/>
  <c r="I37" i="36" s="1" a="1"/>
  <c r="I37" i="36" s="1"/>
  <c r="H38" i="36"/>
  <c r="I38" i="36" s="1" a="1"/>
  <c r="I38" i="36" s="1"/>
  <c r="H39" i="36"/>
  <c r="I39" i="36" s="1" a="1"/>
  <c r="I39" i="36" s="1"/>
  <c r="H40" i="36"/>
  <c r="I40" i="36" s="1" a="1"/>
  <c r="I40" i="36" s="1"/>
  <c r="H41" i="36"/>
  <c r="I41" i="36" s="1" a="1"/>
  <c r="I41" i="36" s="1"/>
  <c r="R16" i="36"/>
  <c r="R17" i="36"/>
  <c r="R18" i="36"/>
  <c r="R19" i="36"/>
  <c r="R20" i="36"/>
  <c r="R21" i="36"/>
  <c r="R22" i="36"/>
  <c r="R23" i="36"/>
  <c r="R24" i="36"/>
  <c r="R25" i="36"/>
  <c r="R26" i="36"/>
  <c r="R27" i="36"/>
  <c r="R28" i="36"/>
  <c r="R29" i="36"/>
  <c r="R30" i="36"/>
  <c r="R31" i="36"/>
  <c r="R32" i="36"/>
  <c r="R33" i="36"/>
  <c r="R34" i="36"/>
  <c r="R35" i="36"/>
  <c r="R36" i="36"/>
  <c r="R37" i="36"/>
  <c r="R38" i="36"/>
  <c r="R39" i="36"/>
  <c r="R40" i="36"/>
  <c r="R41" i="36"/>
  <c r="D42" i="36"/>
  <c r="D43" i="36"/>
  <c r="D44" i="36"/>
  <c r="D45" i="36"/>
  <c r="D46" i="36"/>
  <c r="D47" i="36"/>
  <c r="D48" i="36"/>
  <c r="D49" i="36"/>
  <c r="D50" i="36"/>
  <c r="D51" i="36"/>
  <c r="D52" i="36"/>
  <c r="D53" i="36"/>
  <c r="D54" i="36"/>
  <c r="D55" i="36"/>
  <c r="D56" i="36"/>
  <c r="D57" i="36"/>
  <c r="D58" i="36"/>
  <c r="D59" i="36"/>
  <c r="D60" i="36"/>
  <c r="D61" i="36"/>
  <c r="D62" i="36"/>
  <c r="D63" i="36"/>
  <c r="D64" i="36"/>
  <c r="D65" i="36"/>
  <c r="D66" i="36"/>
  <c r="D67" i="36"/>
  <c r="H42" i="36"/>
  <c r="I42" i="36" s="1" a="1"/>
  <c r="I42" i="36" s="1"/>
  <c r="H43" i="36"/>
  <c r="I43" i="36" s="1" a="1"/>
  <c r="I43" i="36" s="1"/>
  <c r="H44" i="36"/>
  <c r="H45" i="36"/>
  <c r="H46" i="36"/>
  <c r="H47" i="36"/>
  <c r="I47" i="36" s="1" a="1"/>
  <c r="I47" i="36" s="1"/>
  <c r="H48" i="36"/>
  <c r="I48" i="36" s="1" a="1"/>
  <c r="I48" i="36" s="1"/>
  <c r="H49" i="36"/>
  <c r="I49" i="36" s="1" a="1"/>
  <c r="I49" i="36" s="1"/>
  <c r="H50" i="36"/>
  <c r="I50" i="36" s="1" a="1"/>
  <c r="I50" i="36" s="1"/>
  <c r="H51" i="36"/>
  <c r="I51" i="36" s="1" a="1"/>
  <c r="I51" i="36" s="1"/>
  <c r="H52" i="36"/>
  <c r="I52" i="36" s="1" a="1"/>
  <c r="I52" i="36" s="1"/>
  <c r="H53" i="36"/>
  <c r="I53" i="36" s="1" a="1"/>
  <c r="I53" i="36" s="1"/>
  <c r="H54" i="36"/>
  <c r="I54" i="36" s="1" a="1"/>
  <c r="I54" i="36" s="1"/>
  <c r="H55" i="36"/>
  <c r="I55" i="36" s="1" a="1"/>
  <c r="I55" i="36" s="1"/>
  <c r="H56" i="36"/>
  <c r="I56" i="36" s="1" a="1"/>
  <c r="I56" i="36" s="1"/>
  <c r="H57" i="36"/>
  <c r="I57" i="36" s="1" a="1"/>
  <c r="I57" i="36" s="1"/>
  <c r="H58" i="36"/>
  <c r="I58" i="36" s="1" a="1"/>
  <c r="I58" i="36" s="1"/>
  <c r="H59" i="36"/>
  <c r="I59" i="36" s="1" a="1"/>
  <c r="I59" i="36" s="1"/>
  <c r="H60" i="36"/>
  <c r="I60" i="36" s="1" a="1"/>
  <c r="I60" i="36" s="1"/>
  <c r="H61" i="36"/>
  <c r="I61" i="36" s="1" a="1"/>
  <c r="I61" i="36" s="1"/>
  <c r="H62" i="36"/>
  <c r="I62" i="36" s="1" a="1"/>
  <c r="I62" i="36" s="1"/>
  <c r="H63" i="36"/>
  <c r="I63" i="36" s="1" a="1"/>
  <c r="I63" i="36" s="1"/>
  <c r="H64" i="36"/>
  <c r="I64" i="36" s="1" a="1"/>
  <c r="I64" i="36" s="1"/>
  <c r="H65" i="36"/>
  <c r="I65" i="36" s="1" a="1"/>
  <c r="I65" i="36" s="1"/>
  <c r="H66" i="36"/>
  <c r="I66" i="36" s="1" a="1"/>
  <c r="I66" i="36" s="1"/>
  <c r="H67" i="36"/>
  <c r="I67" i="36" s="1" a="1"/>
  <c r="I67" i="36" s="1"/>
  <c r="I44" i="36" a="1"/>
  <c r="I44" i="36" s="1"/>
  <c r="I45" i="36" a="1"/>
  <c r="I45" i="36" s="1"/>
  <c r="I46" i="36" a="1"/>
  <c r="I46" i="36" s="1"/>
  <c r="R42" i="36"/>
  <c r="R43" i="36"/>
  <c r="R44" i="36"/>
  <c r="R45" i="36"/>
  <c r="R46" i="36"/>
  <c r="R47" i="36"/>
  <c r="R48" i="36"/>
  <c r="R49" i="36"/>
  <c r="R50" i="36"/>
  <c r="R51" i="36"/>
  <c r="R52" i="36"/>
  <c r="R53" i="36"/>
  <c r="R54" i="36"/>
  <c r="R55" i="36"/>
  <c r="R56" i="36"/>
  <c r="R57" i="36"/>
  <c r="R58" i="36"/>
  <c r="R59" i="36"/>
  <c r="R60" i="36"/>
  <c r="R61" i="36"/>
  <c r="R62" i="36"/>
  <c r="R63" i="36"/>
  <c r="R64" i="36"/>
  <c r="R65" i="36"/>
  <c r="R66" i="36"/>
  <c r="R67" i="36"/>
  <c r="D68" i="36"/>
  <c r="D69" i="36"/>
  <c r="D70" i="36"/>
  <c r="D71" i="36"/>
  <c r="D72" i="36"/>
  <c r="D73" i="36"/>
  <c r="D74" i="36"/>
  <c r="D75" i="36"/>
  <c r="D76" i="36"/>
  <c r="D77" i="36"/>
  <c r="D78" i="36"/>
  <c r="D79" i="36"/>
  <c r="D80" i="36"/>
  <c r="D81" i="36"/>
  <c r="D82" i="36"/>
  <c r="D83" i="36"/>
  <c r="D84" i="36"/>
  <c r="D85" i="36"/>
  <c r="D86" i="36"/>
  <c r="D87" i="36"/>
  <c r="D88" i="36"/>
  <c r="D89" i="36"/>
  <c r="D90" i="36"/>
  <c r="D91" i="36"/>
  <c r="D92" i="36"/>
  <c r="D93" i="36"/>
  <c r="H68" i="36"/>
  <c r="I68" i="36" s="1" a="1"/>
  <c r="I68" i="36" s="1"/>
  <c r="H69" i="36"/>
  <c r="I69" i="36" s="1" a="1"/>
  <c r="I69" i="36" s="1"/>
  <c r="H70" i="36"/>
  <c r="I70" i="36" s="1" a="1"/>
  <c r="I70" i="36" s="1"/>
  <c r="H71" i="36"/>
  <c r="I71" i="36" s="1" a="1"/>
  <c r="I71" i="36" s="1"/>
  <c r="H72" i="36"/>
  <c r="I72" i="36" s="1" a="1"/>
  <c r="I72" i="36" s="1"/>
  <c r="H73" i="36"/>
  <c r="I73" i="36" s="1" a="1"/>
  <c r="I73" i="36" s="1"/>
  <c r="H74" i="36"/>
  <c r="I74" i="36" s="1" a="1"/>
  <c r="I74" i="36" s="1"/>
  <c r="H75" i="36"/>
  <c r="I75" i="36" s="1" a="1"/>
  <c r="I75" i="36" s="1"/>
  <c r="H76" i="36"/>
  <c r="I76" i="36" s="1" a="1"/>
  <c r="I76" i="36" s="1"/>
  <c r="H77" i="36"/>
  <c r="I77" i="36" s="1" a="1"/>
  <c r="I77" i="36" s="1"/>
  <c r="H78" i="36"/>
  <c r="I78" i="36" s="1" a="1"/>
  <c r="I78" i="36" s="1"/>
  <c r="H79" i="36"/>
  <c r="I79" i="36" s="1" a="1"/>
  <c r="I79" i="36" s="1"/>
  <c r="H80" i="36"/>
  <c r="I80" i="36" s="1" a="1"/>
  <c r="I80" i="36" s="1"/>
  <c r="H81" i="36"/>
  <c r="I81" i="36" s="1" a="1"/>
  <c r="I81" i="36" s="1"/>
  <c r="H82" i="36"/>
  <c r="I82" i="36" s="1" a="1"/>
  <c r="I82" i="36" s="1"/>
  <c r="H83" i="36"/>
  <c r="I83" i="36" s="1" a="1"/>
  <c r="I83" i="36" s="1"/>
  <c r="H84" i="36"/>
  <c r="I84" i="36" s="1" a="1"/>
  <c r="I84" i="36" s="1"/>
  <c r="H85" i="36"/>
  <c r="I85" i="36" s="1" a="1"/>
  <c r="I85" i="36" s="1"/>
  <c r="H86" i="36"/>
  <c r="I86" i="36" s="1" a="1"/>
  <c r="I86" i="36" s="1"/>
  <c r="H87" i="36"/>
  <c r="I87" i="36" s="1" a="1"/>
  <c r="I87" i="36" s="1"/>
  <c r="H88" i="36"/>
  <c r="I88" i="36" s="1" a="1"/>
  <c r="I88" i="36" s="1"/>
  <c r="H89" i="36"/>
  <c r="I89" i="36" s="1" a="1"/>
  <c r="I89" i="36" s="1"/>
  <c r="H90" i="36"/>
  <c r="I90" i="36" s="1" a="1"/>
  <c r="I90" i="36" s="1"/>
  <c r="H91" i="36"/>
  <c r="I91" i="36" s="1" a="1"/>
  <c r="I91" i="36" s="1"/>
  <c r="H92" i="36"/>
  <c r="I92" i="36" s="1" a="1"/>
  <c r="I92" i="36" s="1"/>
  <c r="H93" i="36"/>
  <c r="I93" i="36" s="1" a="1"/>
  <c r="I93" i="36" s="1"/>
  <c r="R68" i="36"/>
  <c r="R69" i="36"/>
  <c r="R70" i="36"/>
  <c r="R71" i="36"/>
  <c r="R72" i="36"/>
  <c r="R73" i="36"/>
  <c r="R74" i="36"/>
  <c r="R75" i="36"/>
  <c r="R76" i="36"/>
  <c r="R77" i="36"/>
  <c r="R78" i="36"/>
  <c r="R79" i="36"/>
  <c r="R80" i="36"/>
  <c r="R81" i="36"/>
  <c r="R82" i="36"/>
  <c r="R83" i="36"/>
  <c r="R84" i="36"/>
  <c r="R85" i="36"/>
  <c r="R86" i="36"/>
  <c r="R87" i="36"/>
  <c r="R88" i="36"/>
  <c r="R89" i="36"/>
  <c r="R90" i="36"/>
  <c r="R91" i="36"/>
  <c r="R92" i="36"/>
  <c r="R93" i="36"/>
  <c r="D94" i="36"/>
  <c r="D95" i="36"/>
  <c r="D96" i="36"/>
  <c r="D97" i="36"/>
  <c r="D98" i="36"/>
  <c r="D99" i="36"/>
  <c r="D100" i="36"/>
  <c r="D635" i="36"/>
  <c r="D680" i="36"/>
  <c r="D681" i="36"/>
  <c r="D682" i="36"/>
  <c r="D683" i="36"/>
  <c r="D684" i="36"/>
  <c r="D685" i="36"/>
  <c r="D686" i="36"/>
  <c r="D687" i="36"/>
  <c r="D688" i="36"/>
  <c r="D689" i="36"/>
  <c r="D690" i="36"/>
  <c r="D691" i="36"/>
  <c r="D692" i="36"/>
  <c r="D693" i="36"/>
  <c r="D694" i="36"/>
  <c r="D695" i="36"/>
  <c r="D696" i="36"/>
  <c r="D697" i="36"/>
  <c r="H94" i="36"/>
  <c r="I94" i="36" s="1" a="1"/>
  <c r="I94" i="36" s="1"/>
  <c r="H95" i="36"/>
  <c r="H96" i="36"/>
  <c r="H97" i="36"/>
  <c r="H98" i="36"/>
  <c r="I98" i="36" s="1" a="1"/>
  <c r="I98" i="36" s="1"/>
  <c r="H99" i="36"/>
  <c r="H100" i="36"/>
  <c r="I100" i="36" s="1" a="1"/>
  <c r="I100" i="36" s="1"/>
  <c r="H635" i="36"/>
  <c r="I635" i="36" s="1" a="1"/>
  <c r="I635" i="36" s="1"/>
  <c r="H680" i="36"/>
  <c r="I680" i="36" s="1" a="1"/>
  <c r="I680" i="36" s="1"/>
  <c r="H681" i="36"/>
  <c r="H682" i="36"/>
  <c r="I682" i="36" s="1" a="1"/>
  <c r="I682" i="36" s="1"/>
  <c r="H683" i="36"/>
  <c r="I683" i="36" s="1" a="1"/>
  <c r="I683" i="36" s="1"/>
  <c r="H684" i="36"/>
  <c r="I684" i="36" s="1" a="1"/>
  <c r="I684" i="36" s="1"/>
  <c r="H685" i="36"/>
  <c r="H686" i="36"/>
  <c r="I686" i="36" s="1" a="1"/>
  <c r="I686" i="36" s="1"/>
  <c r="H687" i="36"/>
  <c r="I687" i="36" s="1" a="1"/>
  <c r="I687" i="36" s="1"/>
  <c r="H688" i="36"/>
  <c r="I688" i="36" s="1" a="1"/>
  <c r="I688" i="36" s="1"/>
  <c r="H689" i="36"/>
  <c r="H690" i="36"/>
  <c r="I690" i="36" s="1" a="1"/>
  <c r="I690" i="36" s="1"/>
  <c r="H691" i="36"/>
  <c r="I691" i="36" s="1" a="1"/>
  <c r="I691" i="36" s="1"/>
  <c r="H692" i="36"/>
  <c r="I692" i="36" s="1" a="1"/>
  <c r="I692" i="36" s="1"/>
  <c r="H693" i="36"/>
  <c r="H694" i="36"/>
  <c r="I694" i="36" s="1" a="1"/>
  <c r="I694" i="36" s="1"/>
  <c r="H695" i="36"/>
  <c r="I695" i="36" s="1" a="1"/>
  <c r="I695" i="36" s="1"/>
  <c r="H696" i="36"/>
  <c r="I696" i="36" s="1" a="1"/>
  <c r="I696" i="36" s="1"/>
  <c r="H697" i="36"/>
  <c r="I96" i="36" a="1"/>
  <c r="I96" i="36" s="1"/>
  <c r="I97" i="36" a="1"/>
  <c r="I97" i="36" s="1"/>
  <c r="R94" i="36"/>
  <c r="R95" i="36"/>
  <c r="R96" i="36"/>
  <c r="R97" i="36"/>
  <c r="R98" i="36"/>
  <c r="R99" i="36"/>
  <c r="R100" i="36"/>
  <c r="R635" i="36"/>
  <c r="R680" i="36"/>
  <c r="R681" i="36"/>
  <c r="R682" i="36"/>
  <c r="R683" i="36"/>
  <c r="R684" i="36"/>
  <c r="R685" i="36"/>
  <c r="R686" i="36"/>
  <c r="R687" i="36"/>
  <c r="R688" i="36"/>
  <c r="R689" i="36"/>
  <c r="R690" i="36"/>
  <c r="R691" i="36"/>
  <c r="R692" i="36"/>
  <c r="R693" i="36"/>
  <c r="R694" i="36"/>
  <c r="R695" i="36"/>
  <c r="R696" i="36"/>
  <c r="R697" i="36"/>
  <c r="D801" i="36"/>
  <c r="H801" i="36"/>
  <c r="I801" i="36" s="1" a="1"/>
  <c r="I801" i="36" s="1"/>
  <c r="R801" i="36"/>
  <c r="D13" i="19"/>
  <c r="D12" i="19" s="1"/>
  <c r="E19" i="19"/>
  <c r="C20" i="19"/>
  <c r="B34" i="39"/>
  <c r="I808" i="36"/>
  <c r="I807" i="36"/>
  <c r="D808" i="36"/>
  <c r="F808" i="36" s="1"/>
  <c r="H808" i="36" s="1"/>
  <c r="D807" i="36"/>
  <c r="F807" i="36" s="1"/>
  <c r="H807" i="36" s="1"/>
  <c r="L329" i="37" l="1"/>
  <c r="L325" i="37"/>
  <c r="M321" i="37"/>
  <c r="L317" i="37"/>
  <c r="M313" i="37"/>
  <c r="L309" i="37"/>
  <c r="L305" i="37"/>
  <c r="M301" i="37"/>
  <c r="L297" i="37"/>
  <c r="M293" i="37"/>
  <c r="M289" i="37"/>
  <c r="L285" i="37"/>
  <c r="L157" i="37"/>
  <c r="M101" i="37"/>
  <c r="M791" i="37"/>
  <c r="M287" i="37"/>
  <c r="M795" i="37"/>
  <c r="L793" i="37"/>
  <c r="L211" i="37"/>
  <c r="M135" i="37"/>
  <c r="M94" i="37"/>
  <c r="M790" i="37"/>
  <c r="L687" i="37"/>
  <c r="L671" i="37"/>
  <c r="L655" i="37"/>
  <c r="L639" i="37"/>
  <c r="L623" i="37"/>
  <c r="L794" i="37"/>
  <c r="M251" i="37"/>
  <c r="M219" i="37"/>
  <c r="M175" i="37"/>
  <c r="M71" i="37"/>
  <c r="L51" i="37"/>
  <c r="L791" i="37"/>
  <c r="L795" i="37"/>
  <c r="L335" i="37"/>
  <c r="M794" i="37"/>
  <c r="M270" i="37"/>
  <c r="M222" i="37"/>
  <c r="M142" i="37"/>
  <c r="M793" i="37"/>
  <c r="M792" i="37"/>
  <c r="L792" i="37"/>
  <c r="M674" i="37"/>
  <c r="M666" i="37"/>
  <c r="M658" i="37"/>
  <c r="M650" i="37"/>
  <c r="M642" i="37"/>
  <c r="M634" i="37"/>
  <c r="M626" i="37"/>
  <c r="M618" i="37"/>
  <c r="L685" i="37"/>
  <c r="L669" i="37"/>
  <c r="L653" i="37"/>
  <c r="L621" i="37"/>
  <c r="M777" i="37"/>
  <c r="L281" i="37"/>
  <c r="M277" i="37"/>
  <c r="L273" i="37"/>
  <c r="L269" i="37"/>
  <c r="L265" i="37"/>
  <c r="M261" i="37"/>
  <c r="L257" i="37"/>
  <c r="L253" i="37"/>
  <c r="L249" i="37"/>
  <c r="M245" i="37"/>
  <c r="L241" i="37"/>
  <c r="M237" i="37"/>
  <c r="L233" i="37"/>
  <c r="L229" i="37"/>
  <c r="L225" i="37"/>
  <c r="L221" i="37"/>
  <c r="M217" i="37"/>
  <c r="L213" i="37"/>
  <c r="M209" i="37"/>
  <c r="L205" i="37"/>
  <c r="L201" i="37"/>
  <c r="L197" i="37"/>
  <c r="L193" i="37"/>
  <c r="L189" i="37"/>
  <c r="L185" i="37"/>
  <c r="L181" i="37"/>
  <c r="L177" i="37"/>
  <c r="L173" i="37"/>
  <c r="L169" i="37"/>
  <c r="L165" i="37"/>
  <c r="L161" i="37"/>
  <c r="M157" i="37"/>
  <c r="L153" i="37"/>
  <c r="L149" i="37"/>
  <c r="L145" i="37"/>
  <c r="M141" i="37"/>
  <c r="L137" i="37"/>
  <c r="L133" i="37"/>
  <c r="L129" i="37"/>
  <c r="M125" i="37"/>
  <c r="L121" i="37"/>
  <c r="L117" i="37"/>
  <c r="L113" i="37"/>
  <c r="L109" i="37"/>
  <c r="L93" i="37"/>
  <c r="L89" i="37"/>
  <c r="M85" i="37"/>
  <c r="L81" i="37"/>
  <c r="M77" i="37"/>
  <c r="L73" i="37"/>
  <c r="L69" i="37"/>
  <c r="L65" i="37"/>
  <c r="L57" i="37"/>
  <c r="L53" i="37"/>
  <c r="L49" i="37"/>
  <c r="L45" i="37"/>
  <c r="L41" i="37"/>
  <c r="M37" i="37"/>
  <c r="L33" i="37"/>
  <c r="L29" i="37"/>
  <c r="L25" i="37"/>
  <c r="M21" i="37"/>
  <c r="L17" i="37"/>
  <c r="M327" i="37"/>
  <c r="M323" i="37"/>
  <c r="M319" i="37"/>
  <c r="M315" i="37"/>
  <c r="M311" i="37"/>
  <c r="M307" i="37"/>
  <c r="M303" i="37"/>
  <c r="M299" i="37"/>
  <c r="M295" i="37"/>
  <c r="M771" i="37"/>
  <c r="L796" i="37"/>
  <c r="M796" i="37"/>
  <c r="M760" i="37"/>
  <c r="M297" i="37"/>
  <c r="L261" i="37"/>
  <c r="M165" i="37"/>
  <c r="L141" i="37"/>
  <c r="L101" i="37"/>
  <c r="M81" i="37"/>
  <c r="L61" i="37"/>
  <c r="L37" i="37"/>
  <c r="M29" i="37"/>
  <c r="M17" i="37"/>
  <c r="M773" i="37"/>
  <c r="M351" i="37"/>
  <c r="L347" i="37"/>
  <c r="M343" i="37"/>
  <c r="M335" i="37"/>
  <c r="L277" i="37"/>
  <c r="M291" i="37"/>
  <c r="L283" i="37"/>
  <c r="M279" i="37"/>
  <c r="L275" i="37"/>
  <c r="M271" i="37"/>
  <c r="L267" i="37"/>
  <c r="M263" i="37"/>
  <c r="L259" i="37"/>
  <c r="M255" i="37"/>
  <c r="L251" i="37"/>
  <c r="M247" i="37"/>
  <c r="M243" i="37"/>
  <c r="M239" i="37"/>
  <c r="L235" i="37"/>
  <c r="M231" i="37"/>
  <c r="L227" i="37"/>
  <c r="M223" i="37"/>
  <c r="L219" i="37"/>
  <c r="M215" i="37"/>
  <c r="M211" i="37"/>
  <c r="M207" i="37"/>
  <c r="L203" i="37"/>
  <c r="M199" i="37"/>
  <c r="L195" i="37"/>
  <c r="L191" i="37"/>
  <c r="M187" i="37"/>
  <c r="M183" i="37"/>
  <c r="M179" i="37"/>
  <c r="L175" i="37"/>
  <c r="M171" i="37"/>
  <c r="M167" i="37"/>
  <c r="M163" i="37"/>
  <c r="L159" i="37"/>
  <c r="L155" i="37"/>
  <c r="M151" i="37"/>
  <c r="M147" i="37"/>
  <c r="L143" i="37"/>
  <c r="M139" i="37"/>
  <c r="L135" i="37"/>
  <c r="L131" i="37"/>
  <c r="M127" i="37"/>
  <c r="M123" i="37"/>
  <c r="L119" i="37"/>
  <c r="M115" i="37"/>
  <c r="L111" i="37"/>
  <c r="M107" i="37"/>
  <c r="L103" i="37"/>
  <c r="L99" i="37"/>
  <c r="M95" i="37"/>
  <c r="L91" i="37"/>
  <c r="M87" i="37"/>
  <c r="L83" i="37"/>
  <c r="L79" i="37"/>
  <c r="L71" i="37"/>
  <c r="L67" i="37"/>
  <c r="M63" i="37"/>
  <c r="L59" i="37"/>
  <c r="L55" i="37"/>
  <c r="L47" i="37"/>
  <c r="L39" i="37"/>
  <c r="L35" i="37"/>
  <c r="M31" i="37"/>
  <c r="L27" i="37"/>
  <c r="M23" i="37"/>
  <c r="L19" i="37"/>
  <c r="M689" i="37"/>
  <c r="M673" i="37"/>
  <c r="M657" i="37"/>
  <c r="M641" i="37"/>
  <c r="M633" i="37"/>
  <c r="M625" i="37"/>
  <c r="M692" i="37"/>
  <c r="M660" i="37"/>
  <c r="L727" i="37"/>
  <c r="M776" i="37"/>
  <c r="M769" i="37"/>
  <c r="M761" i="37"/>
  <c r="M275" i="37"/>
  <c r="M61" i="37"/>
  <c r="L199" i="37"/>
  <c r="L87" i="37"/>
  <c r="M235" i="37"/>
  <c r="M155" i="37"/>
  <c r="M119" i="37"/>
  <c r="L245" i="37"/>
  <c r="L77" i="37"/>
  <c r="L726" i="37"/>
  <c r="L706" i="37"/>
  <c r="L595" i="37"/>
  <c r="L720" i="37"/>
  <c r="M716" i="37"/>
  <c r="M708" i="37"/>
  <c r="M609" i="37"/>
  <c r="M267" i="37"/>
  <c r="M197" i="37"/>
  <c r="M93" i="37"/>
  <c r="M49" i="37"/>
  <c r="L315" i="37"/>
  <c r="L183" i="37"/>
  <c r="L125" i="37"/>
  <c r="L23" i="37"/>
  <c r="M259" i="37"/>
  <c r="M227" i="37"/>
  <c r="M143" i="37"/>
  <c r="M111" i="37"/>
  <c r="M39" i="37"/>
  <c r="L299" i="37"/>
  <c r="L171" i="37"/>
  <c r="L115" i="37"/>
  <c r="L353" i="37"/>
  <c r="M349" i="37"/>
  <c r="L345" i="37"/>
  <c r="M540" i="37"/>
  <c r="L536" i="37"/>
  <c r="M500" i="37"/>
  <c r="L496" i="37"/>
  <c r="L464" i="37"/>
  <c r="L389" i="37"/>
  <c r="L365" i="37"/>
  <c r="M329" i="37"/>
  <c r="M305" i="37"/>
  <c r="M283" i="37"/>
  <c r="M273" i="37"/>
  <c r="M265" i="37"/>
  <c r="M257" i="37"/>
  <c r="M249" i="37"/>
  <c r="M241" i="37"/>
  <c r="M233" i="37"/>
  <c r="M225" i="37"/>
  <c r="M205" i="37"/>
  <c r="M195" i="37"/>
  <c r="M173" i="37"/>
  <c r="M133" i="37"/>
  <c r="M117" i="37"/>
  <c r="M109" i="37"/>
  <c r="M99" i="37"/>
  <c r="M89" i="37"/>
  <c r="M79" i="37"/>
  <c r="M69" i="37"/>
  <c r="M57" i="37"/>
  <c r="M47" i="37"/>
  <c r="M25" i="37"/>
  <c r="L327" i="37"/>
  <c r="L313" i="37"/>
  <c r="L291" i="37"/>
  <c r="L209" i="37"/>
  <c r="L179" i="37"/>
  <c r="L167" i="37"/>
  <c r="L123" i="37"/>
  <c r="L85" i="37"/>
  <c r="L21" i="37"/>
  <c r="M281" i="37"/>
  <c r="M213" i="37"/>
  <c r="M203" i="37"/>
  <c r="M191" i="37"/>
  <c r="M181" i="37"/>
  <c r="M159" i="37"/>
  <c r="M149" i="37"/>
  <c r="M131" i="37"/>
  <c r="M65" i="37"/>
  <c r="M55" i="37"/>
  <c r="M45" i="37"/>
  <c r="M33" i="37"/>
  <c r="L323" i="37"/>
  <c r="L311" i="37"/>
  <c r="L289" i="37"/>
  <c r="L237" i="37"/>
  <c r="L147" i="37"/>
  <c r="L319" i="37"/>
  <c r="L307" i="37"/>
  <c r="L243" i="37"/>
  <c r="L207" i="37"/>
  <c r="L187" i="37"/>
  <c r="L163" i="37"/>
  <c r="L151" i="37"/>
  <c r="L139" i="37"/>
  <c r="L127" i="37"/>
  <c r="L107" i="37"/>
  <c r="L95" i="37"/>
  <c r="L75" i="37"/>
  <c r="L63" i="37"/>
  <c r="L43" i="37"/>
  <c r="L31" i="37"/>
  <c r="L698" i="37"/>
  <c r="M595" i="37"/>
  <c r="M515" i="37"/>
  <c r="M269" i="37"/>
  <c r="M253" i="37"/>
  <c r="M229" i="37"/>
  <c r="M221" i="37"/>
  <c r="M189" i="37"/>
  <c r="M137" i="37"/>
  <c r="M129" i="37"/>
  <c r="M121" i="37"/>
  <c r="M113" i="37"/>
  <c r="M103" i="37"/>
  <c r="M73" i="37"/>
  <c r="M53" i="37"/>
  <c r="M41" i="37"/>
  <c r="L321" i="37"/>
  <c r="L301" i="37"/>
  <c r="L304" i="37"/>
  <c r="L208" i="37"/>
  <c r="L771" i="37"/>
  <c r="L681" i="37"/>
  <c r="L665" i="37"/>
  <c r="L649" i="37"/>
  <c r="L633" i="37"/>
  <c r="L617" i="37"/>
  <c r="L692" i="37"/>
  <c r="M688" i="37"/>
  <c r="L684" i="37"/>
  <c r="M680" i="37"/>
  <c r="L676" i="37"/>
  <c r="M672" i="37"/>
  <c r="L668" i="37"/>
  <c r="M664" i="37"/>
  <c r="L660" i="37"/>
  <c r="M656" i="37"/>
  <c r="L652" i="37"/>
  <c r="M648" i="37"/>
  <c r="L644" i="37"/>
  <c r="M640" i="37"/>
  <c r="L636" i="37"/>
  <c r="M632" i="37"/>
  <c r="L628" i="37"/>
  <c r="M624" i="37"/>
  <c r="L620" i="37"/>
  <c r="M616" i="37"/>
  <c r="L612" i="37"/>
  <c r="M764" i="37"/>
  <c r="L724" i="37"/>
  <c r="M720" i="37"/>
  <c r="L716" i="37"/>
  <c r="M712" i="37"/>
  <c r="M704" i="37"/>
  <c r="M700" i="37"/>
  <c r="M696" i="37"/>
  <c r="L601" i="37"/>
  <c r="M726" i="37"/>
  <c r="L722" i="37"/>
  <c r="M718" i="37"/>
  <c r="L714" i="37"/>
  <c r="M710" i="37"/>
  <c r="M706" i="37"/>
  <c r="M698" i="37"/>
  <c r="M607" i="37"/>
  <c r="L603" i="37"/>
  <c r="L693" i="37"/>
  <c r="L661" i="37"/>
  <c r="L629" i="37"/>
  <c r="L613" i="37"/>
  <c r="M678" i="37"/>
  <c r="L670" i="37"/>
  <c r="L662" i="37"/>
  <c r="L654" i="37"/>
  <c r="L646" i="37"/>
  <c r="L638" i="37"/>
  <c r="L630" i="37"/>
  <c r="L622" i="37"/>
  <c r="L614" i="37"/>
  <c r="M765" i="37"/>
  <c r="M768" i="37"/>
  <c r="M341" i="37"/>
  <c r="L337" i="37"/>
  <c r="M333" i="37"/>
  <c r="L435" i="37"/>
  <c r="L723" i="37"/>
  <c r="L711" i="37"/>
  <c r="L707" i="37"/>
  <c r="L695" i="37"/>
  <c r="L608" i="37"/>
  <c r="L596" i="37"/>
  <c r="M725" i="37"/>
  <c r="M713" i="37"/>
  <c r="M697" i="37"/>
  <c r="M610" i="37"/>
  <c r="M598" i="37"/>
  <c r="M649" i="37"/>
  <c r="M617" i="37"/>
  <c r="L689" i="37"/>
  <c r="L673" i="37"/>
  <c r="L657" i="37"/>
  <c r="L641" i="37"/>
  <c r="L625" i="37"/>
  <c r="M772" i="37"/>
  <c r="M432" i="37"/>
  <c r="L767" i="37"/>
  <c r="M767" i="37"/>
  <c r="L759" i="37"/>
  <c r="M759" i="37"/>
  <c r="M770" i="37"/>
  <c r="L770" i="37"/>
  <c r="M762" i="37"/>
  <c r="L762" i="37"/>
  <c r="M608" i="37"/>
  <c r="L677" i="37"/>
  <c r="M677" i="37"/>
  <c r="L645" i="37"/>
  <c r="M645" i="37"/>
  <c r="L637" i="37"/>
  <c r="M637" i="37"/>
  <c r="L775" i="37"/>
  <c r="M775" i="37"/>
  <c r="L763" i="37"/>
  <c r="M763" i="37"/>
  <c r="M774" i="37"/>
  <c r="L774" i="37"/>
  <c r="L766" i="37"/>
  <c r="M766" i="37"/>
  <c r="M669" i="37"/>
  <c r="M613" i="37"/>
  <c r="L567" i="37"/>
  <c r="M579" i="37"/>
  <c r="M575" i="37"/>
  <c r="L303" i="37"/>
  <c r="L295" i="37"/>
  <c r="L287" i="37"/>
  <c r="L279" i="37"/>
  <c r="L271" i="37"/>
  <c r="L263" i="37"/>
  <c r="L255" i="37"/>
  <c r="L247" i="37"/>
  <c r="L239" i="37"/>
  <c r="L231" i="37"/>
  <c r="L223" i="37"/>
  <c r="L215" i="37"/>
  <c r="M91" i="37"/>
  <c r="M83" i="37"/>
  <c r="M75" i="37"/>
  <c r="M67" i="37"/>
  <c r="M59" i="37"/>
  <c r="M51" i="37"/>
  <c r="M43" i="37"/>
  <c r="M35" i="37"/>
  <c r="M27" i="37"/>
  <c r="M19" i="37"/>
  <c r="M603" i="37"/>
  <c r="L712" i="37"/>
  <c r="L696" i="37"/>
  <c r="M724" i="37"/>
  <c r="L708" i="37"/>
  <c r="L700" i="37"/>
  <c r="L609" i="37"/>
  <c r="M681" i="37"/>
  <c r="M665" i="37"/>
  <c r="M628" i="37"/>
  <c r="L777" i="37"/>
  <c r="L773" i="37"/>
  <c r="L769" i="37"/>
  <c r="L765" i="37"/>
  <c r="L761" i="37"/>
  <c r="M441" i="37"/>
  <c r="M385" i="37"/>
  <c r="M406" i="37"/>
  <c r="M398" i="37"/>
  <c r="M374" i="37"/>
  <c r="M366" i="37"/>
  <c r="L293" i="37"/>
  <c r="L217" i="37"/>
  <c r="M722" i="37"/>
  <c r="L710" i="37"/>
  <c r="L607" i="37"/>
  <c r="M670" i="37"/>
  <c r="M662" i="37"/>
  <c r="M654" i="37"/>
  <c r="M646" i="37"/>
  <c r="M638" i="37"/>
  <c r="M630" i="37"/>
  <c r="M622" i="37"/>
  <c r="M614" i="37"/>
  <c r="L776" i="37"/>
  <c r="L772" i="37"/>
  <c r="L768" i="37"/>
  <c r="L764" i="37"/>
  <c r="L760" i="37"/>
  <c r="M687" i="37"/>
  <c r="M679" i="37"/>
  <c r="M671" i="37"/>
  <c r="M663" i="37"/>
  <c r="M655" i="37"/>
  <c r="M647" i="37"/>
  <c r="M639" i="37"/>
  <c r="M631" i="37"/>
  <c r="M623" i="37"/>
  <c r="M615" i="37"/>
  <c r="M433" i="37"/>
  <c r="M417" i="37"/>
  <c r="M393" i="37"/>
  <c r="M686" i="37"/>
  <c r="L686" i="37"/>
  <c r="L589" i="37"/>
  <c r="L505" i="37"/>
  <c r="M449" i="37"/>
  <c r="M425" i="37"/>
  <c r="M377" i="37"/>
  <c r="M691" i="37"/>
  <c r="L691" i="37"/>
  <c r="M667" i="37"/>
  <c r="L667" i="37"/>
  <c r="M651" i="37"/>
  <c r="L651" i="37"/>
  <c r="M668" i="37"/>
  <c r="L664" i="37"/>
  <c r="L632" i="37"/>
  <c r="M440" i="37"/>
  <c r="M448" i="37"/>
  <c r="L105" i="37"/>
  <c r="M105" i="37"/>
  <c r="L97" i="37"/>
  <c r="M97" i="37"/>
  <c r="M714" i="37"/>
  <c r="M601" i="37"/>
  <c r="L718" i="37"/>
  <c r="L704" i="37"/>
  <c r="M685" i="37"/>
  <c r="M676" i="37"/>
  <c r="M653" i="37"/>
  <c r="M644" i="37"/>
  <c r="M621" i="37"/>
  <c r="M612" i="37"/>
  <c r="L679" i="37"/>
  <c r="L663" i="37"/>
  <c r="L647" i="37"/>
  <c r="L631" i="37"/>
  <c r="L615" i="37"/>
  <c r="M401" i="37"/>
  <c r="M369" i="37"/>
  <c r="M709" i="37"/>
  <c r="L709" i="37"/>
  <c r="M694" i="37"/>
  <c r="L694" i="37"/>
  <c r="M683" i="37"/>
  <c r="L683" i="37"/>
  <c r="M675" i="37"/>
  <c r="L675" i="37"/>
  <c r="M659" i="37"/>
  <c r="L659" i="37"/>
  <c r="M643" i="37"/>
  <c r="L643" i="37"/>
  <c r="M635" i="37"/>
  <c r="L635" i="37"/>
  <c r="M627" i="37"/>
  <c r="L627" i="37"/>
  <c r="M619" i="37"/>
  <c r="L619" i="37"/>
  <c r="L537" i="37"/>
  <c r="L521" i="37"/>
  <c r="M636" i="37"/>
  <c r="L680" i="37"/>
  <c r="L648" i="37"/>
  <c r="L616" i="37"/>
  <c r="M550" i="37"/>
  <c r="M356" i="37"/>
  <c r="L560" i="37"/>
  <c r="L552" i="37"/>
  <c r="L358" i="37"/>
  <c r="L352" i="37"/>
  <c r="L348" i="37"/>
  <c r="L344" i="37"/>
  <c r="L340" i="37"/>
  <c r="L336" i="37"/>
  <c r="L332" i="37"/>
  <c r="M354" i="37"/>
  <c r="M350" i="37"/>
  <c r="M346" i="37"/>
  <c r="M342" i="37"/>
  <c r="M338" i="37"/>
  <c r="M334" i="37"/>
  <c r="M16" i="37"/>
  <c r="M531" i="37"/>
  <c r="M325" i="37"/>
  <c r="M317" i="37"/>
  <c r="M309" i="37"/>
  <c r="M285" i="37"/>
  <c r="M201" i="37"/>
  <c r="M193" i="37"/>
  <c r="M185" i="37"/>
  <c r="M177" i="37"/>
  <c r="M169" i="37"/>
  <c r="M161" i="37"/>
  <c r="M153" i="37"/>
  <c r="M145" i="37"/>
  <c r="L272" i="37"/>
  <c r="L240" i="37"/>
  <c r="L176" i="37"/>
  <c r="L144" i="37"/>
  <c r="L112" i="37"/>
  <c r="L80" i="37"/>
  <c r="L48" i="37"/>
  <c r="M286" i="37"/>
  <c r="M254" i="37"/>
  <c r="M238" i="37"/>
  <c r="M206" i="37"/>
  <c r="M190" i="37"/>
  <c r="M174" i="37"/>
  <c r="M158" i="37"/>
  <c r="M126" i="37"/>
  <c r="M110" i="37"/>
  <c r="M78" i="37"/>
  <c r="M62" i="37"/>
  <c r="M46" i="37"/>
  <c r="M22" i="37"/>
  <c r="M723" i="37"/>
  <c r="M702" i="37"/>
  <c r="L702" i="37"/>
  <c r="M611" i="37"/>
  <c r="L611" i="37"/>
  <c r="L599" i="37"/>
  <c r="M599" i="37"/>
  <c r="M693" i="37"/>
  <c r="M684" i="37"/>
  <c r="M661" i="37"/>
  <c r="M652" i="37"/>
  <c r="M629" i="37"/>
  <c r="M620" i="37"/>
  <c r="L688" i="37"/>
  <c r="L672" i="37"/>
  <c r="L656" i="37"/>
  <c r="L640" i="37"/>
  <c r="L624" i="37"/>
  <c r="L605" i="37"/>
  <c r="L597" i="37"/>
  <c r="M690" i="37"/>
  <c r="L690" i="37"/>
  <c r="M682" i="37"/>
  <c r="L682" i="37"/>
  <c r="L674" i="37"/>
  <c r="L666" i="37"/>
  <c r="L658" i="37"/>
  <c r="L650" i="37"/>
  <c r="L642" i="37"/>
  <c r="L634" i="37"/>
  <c r="L626" i="37"/>
  <c r="L618" i="37"/>
  <c r="M605" i="37"/>
  <c r="M597" i="37"/>
  <c r="L678" i="37"/>
  <c r="L719" i="37"/>
  <c r="M719" i="37"/>
  <c r="L715" i="37"/>
  <c r="M715" i="37"/>
  <c r="L604" i="37"/>
  <c r="M604" i="37"/>
  <c r="L600" i="37"/>
  <c r="M600" i="37"/>
  <c r="M721" i="37"/>
  <c r="L721" i="37"/>
  <c r="M717" i="37"/>
  <c r="L717" i="37"/>
  <c r="M701" i="37"/>
  <c r="L701" i="37"/>
  <c r="M602" i="37"/>
  <c r="L602" i="37"/>
  <c r="M409" i="37"/>
  <c r="L703" i="37"/>
  <c r="M703" i="37"/>
  <c r="L699" i="37"/>
  <c r="M699" i="37"/>
  <c r="M705" i="37"/>
  <c r="L705" i="37"/>
  <c r="M606" i="37"/>
  <c r="L606" i="37"/>
  <c r="L533" i="37"/>
  <c r="L421" i="37"/>
  <c r="L397" i="37"/>
  <c r="M727" i="37"/>
  <c r="M695" i="37"/>
  <c r="L713" i="37"/>
  <c r="L598" i="37"/>
  <c r="L574" i="37"/>
  <c r="M533" i="37"/>
  <c r="L453" i="37"/>
  <c r="L429" i="37"/>
  <c r="M707" i="37"/>
  <c r="L725" i="37"/>
  <c r="L610" i="37"/>
  <c r="L341" i="37"/>
  <c r="L549" i="37"/>
  <c r="M545" i="37"/>
  <c r="L501" i="37"/>
  <c r="L450" i="37"/>
  <c r="L442" i="37"/>
  <c r="L434" i="37"/>
  <c r="L426" i="37"/>
  <c r="M422" i="37"/>
  <c r="L418" i="37"/>
  <c r="L410" i="37"/>
  <c r="L402" i="37"/>
  <c r="L394" i="37"/>
  <c r="M390" i="37"/>
  <c r="L386" i="37"/>
  <c r="L378" i="37"/>
  <c r="L370" i="37"/>
  <c r="L451" i="37"/>
  <c r="L419" i="37"/>
  <c r="L403" i="37"/>
  <c r="L387" i="37"/>
  <c r="L371" i="37"/>
  <c r="M711" i="37"/>
  <c r="M596" i="37"/>
  <c r="L697" i="37"/>
  <c r="L563" i="37"/>
  <c r="L357" i="37"/>
  <c r="L512" i="37"/>
  <c r="M484" i="37"/>
  <c r="M468" i="37"/>
  <c r="L437" i="37"/>
  <c r="L405" i="37"/>
  <c r="L373" i="37"/>
  <c r="L427" i="37"/>
  <c r="L395" i="37"/>
  <c r="M456" i="37"/>
  <c r="L445" i="37"/>
  <c r="L413" i="37"/>
  <c r="L381" i="37"/>
  <c r="L330" i="37"/>
  <c r="L326" i="37"/>
  <c r="L322" i="37"/>
  <c r="L318" i="37"/>
  <c r="L314" i="37"/>
  <c r="L310" i="37"/>
  <c r="L306" i="37"/>
  <c r="L302" i="37"/>
  <c r="L298" i="37"/>
  <c r="L294" i="37"/>
  <c r="L290" i="37"/>
  <c r="L286" i="37"/>
  <c r="L282" i="37"/>
  <c r="L278" i="37"/>
  <c r="L274" i="37"/>
  <c r="L270" i="37"/>
  <c r="L266" i="37"/>
  <c r="L262" i="37"/>
  <c r="L258" i="37"/>
  <c r="L254" i="37"/>
  <c r="L250" i="37"/>
  <c r="L246" i="37"/>
  <c r="L242" i="37"/>
  <c r="L238" i="37"/>
  <c r="L234" i="37"/>
  <c r="L230" i="37"/>
  <c r="L226" i="37"/>
  <c r="L222" i="37"/>
  <c r="L218" i="37"/>
  <c r="L214" i="37"/>
  <c r="L210" i="37"/>
  <c r="L206" i="37"/>
  <c r="L202" i="37"/>
  <c r="L198" i="37"/>
  <c r="L194" i="37"/>
  <c r="L190" i="37"/>
  <c r="L186" i="37"/>
  <c r="L182" i="37"/>
  <c r="L178" i="37"/>
  <c r="L174" i="37"/>
  <c r="L170" i="37"/>
  <c r="L166" i="37"/>
  <c r="L162" i="37"/>
  <c r="L158" i="37"/>
  <c r="L154" i="37"/>
  <c r="L150" i="37"/>
  <c r="L146" i="37"/>
  <c r="L142" i="37"/>
  <c r="L138" i="37"/>
  <c r="L134" i="37"/>
  <c r="L130" i="37"/>
  <c r="L126" i="37"/>
  <c r="L122" i="37"/>
  <c r="L118" i="37"/>
  <c r="L114" i="37"/>
  <c r="L110" i="37"/>
  <c r="L106" i="37"/>
  <c r="L102" i="37"/>
  <c r="L98" i="37"/>
  <c r="L94" i="37"/>
  <c r="L90" i="37"/>
  <c r="L86" i="37"/>
  <c r="L82" i="37"/>
  <c r="L78" i="37"/>
  <c r="L74" i="37"/>
  <c r="L70" i="37"/>
  <c r="L66" i="37"/>
  <c r="L62" i="37"/>
  <c r="L58" i="37"/>
  <c r="L54" i="37"/>
  <c r="L50" i="37"/>
  <c r="L46" i="37"/>
  <c r="L42" i="37"/>
  <c r="L38" i="37"/>
  <c r="L26" i="37"/>
  <c r="L22" i="37"/>
  <c r="L328" i="37"/>
  <c r="L324" i="37"/>
  <c r="M320" i="37"/>
  <c r="L316" i="37"/>
  <c r="L312" i="37"/>
  <c r="L308" i="37"/>
  <c r="M304" i="37"/>
  <c r="L300" i="37"/>
  <c r="M292" i="37"/>
  <c r="M288" i="37"/>
  <c r="M276" i="37"/>
  <c r="M272" i="37"/>
  <c r="M260" i="37"/>
  <c r="M256" i="37"/>
  <c r="M244" i="37"/>
  <c r="M240" i="37"/>
  <c r="M228" i="37"/>
  <c r="M224" i="37"/>
  <c r="M212" i="37"/>
  <c r="M208" i="37"/>
  <c r="M196" i="37"/>
  <c r="M192" i="37"/>
  <c r="M180" i="37"/>
  <c r="M176" i="37"/>
  <c r="M164" i="37"/>
  <c r="M160" i="37"/>
  <c r="M148" i="37"/>
  <c r="M144" i="37"/>
  <c r="M132" i="37"/>
  <c r="M128" i="37"/>
  <c r="M116" i="37"/>
  <c r="M112" i="37"/>
  <c r="M100" i="37"/>
  <c r="M96" i="37"/>
  <c r="M84" i="37"/>
  <c r="M80" i="37"/>
  <c r="M68" i="37"/>
  <c r="M64" i="37"/>
  <c r="M52" i="37"/>
  <c r="M48" i="37"/>
  <c r="M36" i="37"/>
  <c r="M32" i="37"/>
  <c r="M20" i="37"/>
  <c r="L452" i="37"/>
  <c r="M452" i="37"/>
  <c r="L444" i="37"/>
  <c r="M444" i="37"/>
  <c r="L436" i="37"/>
  <c r="M436" i="37"/>
  <c r="L428" i="37"/>
  <c r="M428" i="37"/>
  <c r="L30" i="37"/>
  <c r="M30" i="37"/>
  <c r="L18" i="37"/>
  <c r="M18" i="37"/>
  <c r="M296" i="37"/>
  <c r="L296" i="37"/>
  <c r="M280" i="37"/>
  <c r="L280" i="37"/>
  <c r="M264" i="37"/>
  <c r="L264" i="37"/>
  <c r="L236" i="37"/>
  <c r="M236" i="37"/>
  <c r="L220" i="37"/>
  <c r="M220" i="37"/>
  <c r="M216" i="37"/>
  <c r="L216" i="37"/>
  <c r="M200" i="37"/>
  <c r="L200" i="37"/>
  <c r="M184" i="37"/>
  <c r="L184" i="37"/>
  <c r="M168" i="37"/>
  <c r="L168" i="37"/>
  <c r="L156" i="37"/>
  <c r="M156" i="37"/>
  <c r="L140" i="37"/>
  <c r="M140" i="37"/>
  <c r="L124" i="37"/>
  <c r="M124" i="37"/>
  <c r="L108" i="37"/>
  <c r="M108" i="37"/>
  <c r="M104" i="37"/>
  <c r="L104" i="37"/>
  <c r="M88" i="37"/>
  <c r="L88" i="37"/>
  <c r="M72" i="37"/>
  <c r="L72" i="37"/>
  <c r="M56" i="37"/>
  <c r="L56" i="37"/>
  <c r="M40" i="37"/>
  <c r="L40" i="37"/>
  <c r="M28" i="37"/>
  <c r="L28" i="37"/>
  <c r="M24" i="37"/>
  <c r="L24" i="37"/>
  <c r="M324" i="37"/>
  <c r="M316" i="37"/>
  <c r="M308" i="37"/>
  <c r="M300" i="37"/>
  <c r="M290" i="37"/>
  <c r="M258" i="37"/>
  <c r="M226" i="37"/>
  <c r="M210" i="37"/>
  <c r="M194" i="37"/>
  <c r="M82" i="37"/>
  <c r="M66" i="37"/>
  <c r="M50" i="37"/>
  <c r="M26" i="37"/>
  <c r="L276" i="37"/>
  <c r="L212" i="37"/>
  <c r="L180" i="37"/>
  <c r="L148" i="37"/>
  <c r="L84" i="37"/>
  <c r="M529" i="37"/>
  <c r="M501" i="37"/>
  <c r="M535" i="37"/>
  <c r="M523" i="37"/>
  <c r="L454" i="37"/>
  <c r="M450" i="37"/>
  <c r="L446" i="37"/>
  <c r="M442" i="37"/>
  <c r="L438" i="37"/>
  <c r="M434" i="37"/>
  <c r="L430" i="37"/>
  <c r="M426" i="37"/>
  <c r="L422" i="37"/>
  <c r="M418" i="37"/>
  <c r="L414" i="37"/>
  <c r="M410" i="37"/>
  <c r="L406" i="37"/>
  <c r="M402" i="37"/>
  <c r="L398" i="37"/>
  <c r="M394" i="37"/>
  <c r="L390" i="37"/>
  <c r="M386" i="37"/>
  <c r="L382" i="37"/>
  <c r="M378" i="37"/>
  <c r="L374" i="37"/>
  <c r="M370" i="37"/>
  <c r="L366" i="37"/>
  <c r="M294" i="37"/>
  <c r="M278" i="37"/>
  <c r="M262" i="37"/>
  <c r="M246" i="37"/>
  <c r="M230" i="37"/>
  <c r="M214" i="37"/>
  <c r="M198" i="37"/>
  <c r="M182" i="37"/>
  <c r="M166" i="37"/>
  <c r="M150" i="37"/>
  <c r="M134" i="37"/>
  <c r="M118" i="37"/>
  <c r="M102" i="37"/>
  <c r="M86" i="37"/>
  <c r="M70" i="37"/>
  <c r="M54" i="37"/>
  <c r="M38" i="37"/>
  <c r="L320" i="37"/>
  <c r="L288" i="37"/>
  <c r="L256" i="37"/>
  <c r="L224" i="37"/>
  <c r="L192" i="37"/>
  <c r="L160" i="37"/>
  <c r="L128" i="37"/>
  <c r="L96" i="37"/>
  <c r="L64" i="37"/>
  <c r="L32" i="37"/>
  <c r="L34" i="37"/>
  <c r="M34" i="37"/>
  <c r="L284" i="37"/>
  <c r="M284" i="37"/>
  <c r="L268" i="37"/>
  <c r="M268" i="37"/>
  <c r="L252" i="37"/>
  <c r="M252" i="37"/>
  <c r="M248" i="37"/>
  <c r="L248" i="37"/>
  <c r="M232" i="37"/>
  <c r="L232" i="37"/>
  <c r="L204" i="37"/>
  <c r="M204" i="37"/>
  <c r="L188" i="37"/>
  <c r="M188" i="37"/>
  <c r="L172" i="37"/>
  <c r="M172" i="37"/>
  <c r="M152" i="37"/>
  <c r="L152" i="37"/>
  <c r="M136" i="37"/>
  <c r="L136" i="37"/>
  <c r="M120" i="37"/>
  <c r="L120" i="37"/>
  <c r="L92" i="37"/>
  <c r="M92" i="37"/>
  <c r="L76" i="37"/>
  <c r="M76" i="37"/>
  <c r="L60" i="37"/>
  <c r="M60" i="37"/>
  <c r="L44" i="37"/>
  <c r="M44" i="37"/>
  <c r="M549" i="37"/>
  <c r="M513" i="37"/>
  <c r="L455" i="37"/>
  <c r="M451" i="37"/>
  <c r="L447" i="37"/>
  <c r="M443" i="37"/>
  <c r="L439" i="37"/>
  <c r="M435" i="37"/>
  <c r="L431" i="37"/>
  <c r="M427" i="37"/>
  <c r="M423" i="37"/>
  <c r="M419" i="37"/>
  <c r="M415" i="37"/>
  <c r="M411" i="37"/>
  <c r="M407" i="37"/>
  <c r="M403" i="37"/>
  <c r="M399" i="37"/>
  <c r="M395" i="37"/>
  <c r="M391" i="37"/>
  <c r="M387" i="37"/>
  <c r="M383" i="37"/>
  <c r="M379" i="37"/>
  <c r="M375" i="37"/>
  <c r="M371" i="37"/>
  <c r="M367" i="37"/>
  <c r="M328" i="37"/>
  <c r="M312" i="37"/>
  <c r="M274" i="37"/>
  <c r="M242" i="37"/>
  <c r="M178" i="37"/>
  <c r="M162" i="37"/>
  <c r="M146" i="37"/>
  <c r="M130" i="37"/>
  <c r="M114" i="37"/>
  <c r="M98" i="37"/>
  <c r="L244" i="37"/>
  <c r="L116" i="37"/>
  <c r="L52" i="37"/>
  <c r="L20" i="37"/>
  <c r="M591" i="37"/>
  <c r="L559" i="37"/>
  <c r="L555" i="37"/>
  <c r="L551" i="37"/>
  <c r="L361" i="37"/>
  <c r="M561" i="37"/>
  <c r="M553" i="37"/>
  <c r="M359" i="37"/>
  <c r="L545" i="37"/>
  <c r="M517" i="37"/>
  <c r="L541" i="37"/>
  <c r="L525" i="37"/>
  <c r="M521" i="37"/>
  <c r="M505" i="37"/>
  <c r="M414" i="37"/>
  <c r="M382" i="37"/>
  <c r="L443" i="37"/>
  <c r="L411" i="37"/>
  <c r="L379" i="37"/>
  <c r="M330" i="37"/>
  <c r="M326" i="37"/>
  <c r="M322" i="37"/>
  <c r="M318" i="37"/>
  <c r="M314" i="37"/>
  <c r="M310" i="37"/>
  <c r="M306" i="37"/>
  <c r="M302" i="37"/>
  <c r="M298" i="37"/>
  <c r="M282" i="37"/>
  <c r="M266" i="37"/>
  <c r="M250" i="37"/>
  <c r="M234" i="37"/>
  <c r="M218" i="37"/>
  <c r="M202" i="37"/>
  <c r="M186" i="37"/>
  <c r="M170" i="37"/>
  <c r="M154" i="37"/>
  <c r="M138" i="37"/>
  <c r="M122" i="37"/>
  <c r="M106" i="37"/>
  <c r="M90" i="37"/>
  <c r="M74" i="37"/>
  <c r="M58" i="37"/>
  <c r="M42" i="37"/>
  <c r="L292" i="37"/>
  <c r="L260" i="37"/>
  <c r="L228" i="37"/>
  <c r="L196" i="37"/>
  <c r="L164" i="37"/>
  <c r="L132" i="37"/>
  <c r="L100" i="37"/>
  <c r="L68" i="37"/>
  <c r="L36" i="37"/>
  <c r="L534" i="37"/>
  <c r="M534" i="37"/>
  <c r="L546" i="37"/>
  <c r="M455" i="37"/>
  <c r="M447" i="37"/>
  <c r="M439" i="37"/>
  <c r="M431" i="37"/>
  <c r="M421" i="37"/>
  <c r="M405" i="37"/>
  <c r="M389" i="37"/>
  <c r="M373" i="37"/>
  <c r="L420" i="37"/>
  <c r="M420" i="37"/>
  <c r="L396" i="37"/>
  <c r="M396" i="37"/>
  <c r="L380" i="37"/>
  <c r="M380" i="37"/>
  <c r="M337" i="37"/>
  <c r="M537" i="37"/>
  <c r="M454" i="37"/>
  <c r="M446" i="37"/>
  <c r="M438" i="37"/>
  <c r="M430" i="37"/>
  <c r="L423" i="37"/>
  <c r="L415" i="37"/>
  <c r="L407" i="37"/>
  <c r="L399" i="37"/>
  <c r="L391" i="37"/>
  <c r="L383" i="37"/>
  <c r="L375" i="37"/>
  <c r="L367" i="37"/>
  <c r="L449" i="37"/>
  <c r="L441" i="37"/>
  <c r="L433" i="37"/>
  <c r="L425" i="37"/>
  <c r="L417" i="37"/>
  <c r="L409" i="37"/>
  <c r="L401" i="37"/>
  <c r="L393" i="37"/>
  <c r="L385" i="37"/>
  <c r="L377" i="37"/>
  <c r="L369" i="37"/>
  <c r="M413" i="37"/>
  <c r="M397" i="37"/>
  <c r="M381" i="37"/>
  <c r="M365" i="37"/>
  <c r="L412" i="37"/>
  <c r="M412" i="37"/>
  <c r="L404" i="37"/>
  <c r="M404" i="37"/>
  <c r="L388" i="37"/>
  <c r="M388" i="37"/>
  <c r="L372" i="37"/>
  <c r="M372" i="37"/>
  <c r="L364" i="37"/>
  <c r="M364" i="37"/>
  <c r="M589" i="37"/>
  <c r="L585" i="37"/>
  <c r="L581" i="37"/>
  <c r="L577" i="37"/>
  <c r="L573" i="37"/>
  <c r="L569" i="37"/>
  <c r="L591" i="37"/>
  <c r="M587" i="37"/>
  <c r="M583" i="37"/>
  <c r="L579" i="37"/>
  <c r="L575" i="37"/>
  <c r="M571" i="37"/>
  <c r="M567" i="37"/>
  <c r="M353" i="37"/>
  <c r="L15" i="37"/>
  <c r="L351" i="37"/>
  <c r="M347" i="37"/>
  <c r="L343" i="37"/>
  <c r="M331" i="37"/>
  <c r="L517" i="37"/>
  <c r="L547" i="37"/>
  <c r="L543" i="37"/>
  <c r="L539" i="37"/>
  <c r="L535" i="37"/>
  <c r="L531" i="37"/>
  <c r="L527" i="37"/>
  <c r="L523" i="37"/>
  <c r="L515" i="37"/>
  <c r="L507" i="37"/>
  <c r="L499" i="37"/>
  <c r="L491" i="37"/>
  <c r="L483" i="37"/>
  <c r="L475" i="37"/>
  <c r="L467" i="37"/>
  <c r="L459" i="37"/>
  <c r="L548" i="37"/>
  <c r="L544" i="37"/>
  <c r="L540" i="37"/>
  <c r="M536" i="37"/>
  <c r="L532" i="37"/>
  <c r="L528" i="37"/>
  <c r="M520" i="37"/>
  <c r="L516" i="37"/>
  <c r="M512" i="37"/>
  <c r="L508" i="37"/>
  <c r="M504" i="37"/>
  <c r="L500" i="37"/>
  <c r="M496" i="37"/>
  <c r="M492" i="37"/>
  <c r="L484" i="37"/>
  <c r="M480" i="37"/>
  <c r="L476" i="37"/>
  <c r="L468" i="37"/>
  <c r="M464" i="37"/>
  <c r="M460" i="37"/>
  <c r="M453" i="37"/>
  <c r="M445" i="37"/>
  <c r="M437" i="37"/>
  <c r="M429" i="37"/>
  <c r="L456" i="37"/>
  <c r="L448" i="37"/>
  <c r="L440" i="37"/>
  <c r="L432" i="37"/>
  <c r="L424" i="37"/>
  <c r="M424" i="37"/>
  <c r="L416" i="37"/>
  <c r="M416" i="37"/>
  <c r="L408" i="37"/>
  <c r="M408" i="37"/>
  <c r="L400" i="37"/>
  <c r="M400" i="37"/>
  <c r="L392" i="37"/>
  <c r="M392" i="37"/>
  <c r="L384" i="37"/>
  <c r="M384" i="37"/>
  <c r="L376" i="37"/>
  <c r="M376" i="37"/>
  <c r="L368" i="37"/>
  <c r="M368" i="37"/>
  <c r="M509" i="37"/>
  <c r="L509" i="37"/>
  <c r="L493" i="37"/>
  <c r="M493" i="37"/>
  <c r="L477" i="37"/>
  <c r="M477" i="37"/>
  <c r="L461" i="37"/>
  <c r="M461" i="37"/>
  <c r="L538" i="37"/>
  <c r="M538" i="37"/>
  <c r="L522" i="37"/>
  <c r="M522" i="37"/>
  <c r="L506" i="37"/>
  <c r="M506" i="37"/>
  <c r="L490" i="37"/>
  <c r="M490" i="37"/>
  <c r="L474" i="37"/>
  <c r="M474" i="37"/>
  <c r="L458" i="37"/>
  <c r="M458" i="37"/>
  <c r="L519" i="37"/>
  <c r="M519" i="37"/>
  <c r="L511" i="37"/>
  <c r="M511" i="37"/>
  <c r="L503" i="37"/>
  <c r="M503" i="37"/>
  <c r="L495" i="37"/>
  <c r="M495" i="37"/>
  <c r="L487" i="37"/>
  <c r="M487" i="37"/>
  <c r="L479" i="37"/>
  <c r="M479" i="37"/>
  <c r="L471" i="37"/>
  <c r="M471" i="37"/>
  <c r="L463" i="37"/>
  <c r="M463" i="37"/>
  <c r="L524" i="37"/>
  <c r="M524" i="37"/>
  <c r="L488" i="37"/>
  <c r="M488" i="37"/>
  <c r="L472" i="37"/>
  <c r="M472" i="37"/>
  <c r="M731" i="37"/>
  <c r="L339" i="37"/>
  <c r="M339" i="37"/>
  <c r="M544" i="37"/>
  <c r="M539" i="37"/>
  <c r="M528" i="37"/>
  <c r="M499" i="37"/>
  <c r="M483" i="37"/>
  <c r="M467" i="37"/>
  <c r="L520" i="37"/>
  <c r="L492" i="37"/>
  <c r="L460" i="37"/>
  <c r="L497" i="37"/>
  <c r="M497" i="37"/>
  <c r="L481" i="37"/>
  <c r="M481" i="37"/>
  <c r="L465" i="37"/>
  <c r="M465" i="37"/>
  <c r="L542" i="37"/>
  <c r="M542" i="37"/>
  <c r="L526" i="37"/>
  <c r="M526" i="37"/>
  <c r="L510" i="37"/>
  <c r="M510" i="37"/>
  <c r="L494" i="37"/>
  <c r="M494" i="37"/>
  <c r="L478" i="37"/>
  <c r="M478" i="37"/>
  <c r="L462" i="37"/>
  <c r="M462" i="37"/>
  <c r="L564" i="37"/>
  <c r="L556" i="37"/>
  <c r="L362" i="37"/>
  <c r="M566" i="37"/>
  <c r="M562" i="37"/>
  <c r="M558" i="37"/>
  <c r="M554" i="37"/>
  <c r="M360" i="37"/>
  <c r="L331" i="37"/>
  <c r="M548" i="37"/>
  <c r="M543" i="37"/>
  <c r="M527" i="37"/>
  <c r="M508" i="37"/>
  <c r="M476" i="37"/>
  <c r="L529" i="37"/>
  <c r="L504" i="37"/>
  <c r="L480" i="37"/>
  <c r="M580" i="37"/>
  <c r="L590" i="37"/>
  <c r="L349" i="37"/>
  <c r="M345" i="37"/>
  <c r="L333" i="37"/>
  <c r="M15" i="37"/>
  <c r="M547" i="37"/>
  <c r="M541" i="37"/>
  <c r="M532" i="37"/>
  <c r="M525" i="37"/>
  <c r="M516" i="37"/>
  <c r="M507" i="37"/>
  <c r="M491" i="37"/>
  <c r="M475" i="37"/>
  <c r="M459" i="37"/>
  <c r="L513" i="37"/>
  <c r="L485" i="37"/>
  <c r="M485" i="37"/>
  <c r="L469" i="37"/>
  <c r="M469" i="37"/>
  <c r="L530" i="37"/>
  <c r="M530" i="37"/>
  <c r="L514" i="37"/>
  <c r="M514" i="37"/>
  <c r="L498" i="37"/>
  <c r="M498" i="37"/>
  <c r="L482" i="37"/>
  <c r="M482" i="37"/>
  <c r="L466" i="37"/>
  <c r="M466" i="37"/>
  <c r="L730" i="37"/>
  <c r="L748" i="37"/>
  <c r="L744" i="37"/>
  <c r="L740" i="37"/>
  <c r="L565" i="37"/>
  <c r="L561" i="37"/>
  <c r="L557" i="37"/>
  <c r="L553" i="37"/>
  <c r="L363" i="37"/>
  <c r="L359" i="37"/>
  <c r="L355" i="37"/>
  <c r="M563" i="37"/>
  <c r="M559" i="37"/>
  <c r="M555" i="37"/>
  <c r="M551" i="37"/>
  <c r="M361" i="37"/>
  <c r="L354" i="37"/>
  <c r="L350" i="37"/>
  <c r="L346" i="37"/>
  <c r="L342" i="37"/>
  <c r="L338" i="37"/>
  <c r="L334" i="37"/>
  <c r="L16" i="37"/>
  <c r="M352" i="37"/>
  <c r="M348" i="37"/>
  <c r="M344" i="37"/>
  <c r="M340" i="37"/>
  <c r="M336" i="37"/>
  <c r="M332" i="37"/>
  <c r="M546" i="37"/>
  <c r="L489" i="37"/>
  <c r="M489" i="37"/>
  <c r="L473" i="37"/>
  <c r="M473" i="37"/>
  <c r="L457" i="37"/>
  <c r="M457" i="37"/>
  <c r="L518" i="37"/>
  <c r="M518" i="37"/>
  <c r="L502" i="37"/>
  <c r="M502" i="37"/>
  <c r="L486" i="37"/>
  <c r="M486" i="37"/>
  <c r="L470" i="37"/>
  <c r="M470" i="37"/>
  <c r="L745" i="37"/>
  <c r="M585" i="37"/>
  <c r="M573" i="37"/>
  <c r="M363" i="37"/>
  <c r="M355" i="37"/>
  <c r="M569" i="37"/>
  <c r="L583" i="37"/>
  <c r="L586" i="37"/>
  <c r="L582" i="37"/>
  <c r="L578" i="37"/>
  <c r="L570" i="37"/>
  <c r="M592" i="37"/>
  <c r="M588" i="37"/>
  <c r="M584" i="37"/>
  <c r="M576" i="37"/>
  <c r="M572" i="37"/>
  <c r="M568" i="37"/>
  <c r="L566" i="37"/>
  <c r="L562" i="37"/>
  <c r="L558" i="37"/>
  <c r="L554" i="37"/>
  <c r="L550" i="37"/>
  <c r="L360" i="37"/>
  <c r="L356" i="37"/>
  <c r="M564" i="37"/>
  <c r="M560" i="37"/>
  <c r="M556" i="37"/>
  <c r="M552" i="37"/>
  <c r="M362" i="37"/>
  <c r="M358" i="37"/>
  <c r="M357" i="37"/>
  <c r="M565" i="37"/>
  <c r="M557" i="37"/>
  <c r="M577" i="37"/>
  <c r="L587" i="37"/>
  <c r="L571" i="37"/>
  <c r="L592" i="37"/>
  <c r="L588" i="37"/>
  <c r="L584" i="37"/>
  <c r="L580" i="37"/>
  <c r="L576" i="37"/>
  <c r="L572" i="37"/>
  <c r="L568" i="37"/>
  <c r="M590" i="37"/>
  <c r="M586" i="37"/>
  <c r="M582" i="37"/>
  <c r="M578" i="37"/>
  <c r="M574" i="37"/>
  <c r="M570" i="37"/>
  <c r="M744" i="37"/>
  <c r="M735" i="37"/>
  <c r="M594" i="37"/>
  <c r="L749" i="37"/>
  <c r="L741" i="37"/>
  <c r="L733" i="37"/>
  <c r="L729" i="37"/>
  <c r="M751" i="37"/>
  <c r="M747" i="37"/>
  <c r="M743" i="37"/>
  <c r="M739" i="37"/>
  <c r="M581" i="37"/>
  <c r="L732" i="37"/>
  <c r="M732" i="37"/>
  <c r="L728" i="37"/>
  <c r="M728" i="37"/>
  <c r="M750" i="37"/>
  <c r="L750" i="37"/>
  <c r="M746" i="37"/>
  <c r="L746" i="37"/>
  <c r="M742" i="37"/>
  <c r="L742" i="37"/>
  <c r="M738" i="37"/>
  <c r="L738" i="37"/>
  <c r="L736" i="37"/>
  <c r="M736" i="37"/>
  <c r="M748" i="37"/>
  <c r="M740" i="37"/>
  <c r="M734" i="37"/>
  <c r="M730" i="37"/>
  <c r="M593" i="37"/>
  <c r="L734" i="37"/>
  <c r="L593" i="37"/>
  <c r="M733" i="37"/>
  <c r="M729" i="37"/>
  <c r="L751" i="37"/>
  <c r="L747" i="37"/>
  <c r="L743" i="37"/>
  <c r="L739" i="37"/>
  <c r="L735" i="37"/>
  <c r="L731" i="37"/>
  <c r="L594" i="37"/>
  <c r="M749" i="37"/>
  <c r="M745" i="37"/>
  <c r="M741" i="37"/>
  <c r="M737" i="37"/>
  <c r="L737" i="37"/>
  <c r="K151" i="36"/>
  <c r="K126" i="36"/>
  <c r="M126" i="36" s="1"/>
  <c r="N126" i="36" s="1"/>
  <c r="P126" i="36" s="1"/>
  <c r="K110" i="36"/>
  <c r="M110" i="36" s="1"/>
  <c r="N110" i="36" s="1"/>
  <c r="Q110" i="36" s="1"/>
  <c r="K102" i="36"/>
  <c r="J527" i="36" a="1"/>
  <c r="J527" i="36" s="1"/>
  <c r="K527" i="36" s="1"/>
  <c r="M527" i="36" s="1"/>
  <c r="N527" i="36" s="1"/>
  <c r="K160" i="36"/>
  <c r="M160" i="36" s="1"/>
  <c r="N160" i="36" s="1"/>
  <c r="K136" i="36"/>
  <c r="M136" i="36" s="1"/>
  <c r="N136" i="36" s="1"/>
  <c r="Q136" i="36" s="1"/>
  <c r="K112" i="36"/>
  <c r="M112" i="36" s="1"/>
  <c r="N112" i="36" s="1"/>
  <c r="Q112" i="36" s="1"/>
  <c r="J366" i="36" a="1"/>
  <c r="J366" i="36" s="1"/>
  <c r="K366" i="36" s="1"/>
  <c r="M366" i="36" s="1"/>
  <c r="N366" i="36" s="1"/>
  <c r="K488" i="36"/>
  <c r="L488" i="36" s="1" a="1"/>
  <c r="L488" i="36" s="1"/>
  <c r="K586" i="36"/>
  <c r="L586" i="36" s="1" a="1"/>
  <c r="L586" i="36" s="1"/>
  <c r="K562" i="36"/>
  <c r="L562" i="36" s="1" a="1"/>
  <c r="L562" i="36" s="1"/>
  <c r="J513" i="36" a="1"/>
  <c r="J513" i="36" s="1"/>
  <c r="K513" i="36" s="1"/>
  <c r="L513" i="36" s="1" a="1"/>
  <c r="L513" i="36" s="1"/>
  <c r="K544" i="36"/>
  <c r="M544" i="36" s="1"/>
  <c r="N544" i="36" s="1"/>
  <c r="K528" i="36"/>
  <c r="M528" i="36" s="1"/>
  <c r="N528" i="36" s="1"/>
  <c r="K520" i="36"/>
  <c r="L520" i="36" s="1" a="1"/>
  <c r="L520" i="36" s="1"/>
  <c r="K508" i="36"/>
  <c r="L508" i="36" s="1" a="1"/>
  <c r="L508" i="36" s="1"/>
  <c r="K504" i="36"/>
  <c r="K500" i="36"/>
  <c r="M500" i="36" s="1"/>
  <c r="N500" i="36" s="1"/>
  <c r="P500" i="36" s="1"/>
  <c r="J636" i="36" a="1"/>
  <c r="J636" i="36" s="1"/>
  <c r="K636" i="36" s="1"/>
  <c r="M636" i="36" s="1"/>
  <c r="N636" i="36" s="1"/>
  <c r="P636" i="36" s="1"/>
  <c r="L725" i="36" a="1"/>
  <c r="L725" i="36" s="1"/>
  <c r="M739" i="36"/>
  <c r="N739" i="36" s="1"/>
  <c r="P739" i="36" s="1"/>
  <c r="K731" i="36"/>
  <c r="M731" i="36" s="1"/>
  <c r="N731" i="36" s="1"/>
  <c r="J625" i="36" a="1"/>
  <c r="J625" i="36" s="1"/>
  <c r="M729" i="36"/>
  <c r="N729" i="36" s="1"/>
  <c r="Q729" i="36" s="1"/>
  <c r="M725" i="36"/>
  <c r="N725" i="36" s="1"/>
  <c r="Q725" i="36" s="1"/>
  <c r="L751" i="36" a="1"/>
  <c r="L751" i="36" s="1"/>
  <c r="K626" i="36"/>
  <c r="L626" i="36" s="1" a="1"/>
  <c r="L626" i="36" s="1"/>
  <c r="K610" i="36"/>
  <c r="L610" i="36" s="1" a="1"/>
  <c r="L610" i="36" s="1"/>
  <c r="K602" i="36"/>
  <c r="M602" i="36" s="1"/>
  <c r="N602" i="36" s="1"/>
  <c r="M733" i="36"/>
  <c r="N733" i="36" s="1"/>
  <c r="Q733" i="36" s="1"/>
  <c r="M743" i="36"/>
  <c r="N743" i="36" s="1"/>
  <c r="P743" i="36" s="1"/>
  <c r="M727" i="36"/>
  <c r="N727" i="36" s="1"/>
  <c r="L729" i="36" a="1"/>
  <c r="L729" i="36" s="1"/>
  <c r="J786" i="36" a="1"/>
  <c r="J786" i="36" s="1"/>
  <c r="J778" i="36" a="1"/>
  <c r="J778" i="36" s="1"/>
  <c r="P751" i="36"/>
  <c r="Q751" i="36"/>
  <c r="Q755" i="36"/>
  <c r="P755" i="36"/>
  <c r="M747" i="36"/>
  <c r="N747" i="36" s="1"/>
  <c r="L747" i="36" a="1"/>
  <c r="L747" i="36" s="1"/>
  <c r="J785" i="36" a="1"/>
  <c r="J785" i="36" s="1"/>
  <c r="J781" i="36" a="1"/>
  <c r="J781" i="36" s="1"/>
  <c r="J777" i="36" a="1"/>
  <c r="J777" i="36" s="1"/>
  <c r="J788" i="36" a="1"/>
  <c r="J788" i="36" s="1"/>
  <c r="J784" i="36" a="1"/>
  <c r="J784" i="36" s="1"/>
  <c r="J780" i="36" a="1"/>
  <c r="J780" i="36" s="1"/>
  <c r="J776" i="36" a="1"/>
  <c r="J776" i="36" s="1"/>
  <c r="J782" i="36" a="1"/>
  <c r="J782" i="36" s="1"/>
  <c r="Q739" i="36"/>
  <c r="J749" i="36" a="1"/>
  <c r="J749" i="36" s="1"/>
  <c r="J745" i="36" a="1"/>
  <c r="J745" i="36" s="1"/>
  <c r="J741" i="36" a="1"/>
  <c r="J741" i="36" s="1"/>
  <c r="J737" i="36" a="1"/>
  <c r="J737" i="36" s="1"/>
  <c r="J787" i="36" a="1"/>
  <c r="J787" i="36" s="1"/>
  <c r="J783" i="36" a="1"/>
  <c r="J783" i="36" s="1"/>
  <c r="J779" i="36" a="1"/>
  <c r="J779" i="36" s="1"/>
  <c r="J775" i="36" a="1"/>
  <c r="J775" i="36" s="1"/>
  <c r="J640" i="36" a="1"/>
  <c r="J640" i="36" s="1"/>
  <c r="K640" i="36" s="1"/>
  <c r="M640" i="36" s="1"/>
  <c r="N640" i="36" s="1"/>
  <c r="L126" i="36" a="1"/>
  <c r="L126" i="36" s="1"/>
  <c r="J130" i="36" a="1"/>
  <c r="J130" i="36" s="1"/>
  <c r="K130" i="36" s="1"/>
  <c r="M130" i="36" s="1"/>
  <c r="N130" i="36" s="1"/>
  <c r="P130" i="36" s="1"/>
  <c r="M753" i="36"/>
  <c r="N753" i="36" s="1"/>
  <c r="J744" i="36" a="1"/>
  <c r="J744" i="36" s="1"/>
  <c r="J543" i="36" a="1"/>
  <c r="J543" i="36" s="1"/>
  <c r="K543" i="36" s="1"/>
  <c r="M543" i="36" s="1"/>
  <c r="N543" i="36" s="1"/>
  <c r="K245" i="36"/>
  <c r="M245" i="36" s="1"/>
  <c r="N245" i="36" s="1"/>
  <c r="L755" i="36" a="1"/>
  <c r="L755" i="36" s="1"/>
  <c r="L733" i="36" a="1"/>
  <c r="L733" i="36" s="1"/>
  <c r="J104" i="36" a="1"/>
  <c r="J104" i="36" s="1"/>
  <c r="K104" i="36" s="1"/>
  <c r="M104" i="36" s="1"/>
  <c r="N104" i="36" s="1"/>
  <c r="P104" i="36" s="1"/>
  <c r="K730" i="36"/>
  <c r="L730" i="36" s="1" a="1"/>
  <c r="L730" i="36" s="1"/>
  <c r="J748" i="36" a="1"/>
  <c r="J748" i="36" s="1"/>
  <c r="K744" i="36"/>
  <c r="M744" i="36" s="1"/>
  <c r="N744" i="36" s="1"/>
  <c r="J732" i="36" a="1"/>
  <c r="J732" i="36" s="1"/>
  <c r="K734" i="36"/>
  <c r="L734" i="36" s="1" a="1"/>
  <c r="L734" i="36" s="1"/>
  <c r="J738" i="36" a="1"/>
  <c r="J738" i="36" s="1"/>
  <c r="K750" i="36"/>
  <c r="L750" i="36" s="1" a="1"/>
  <c r="L750" i="36" s="1"/>
  <c r="K726" i="36"/>
  <c r="M726" i="36" s="1"/>
  <c r="N726" i="36" s="1"/>
  <c r="J742" i="36" a="1"/>
  <c r="J742" i="36" s="1"/>
  <c r="Q153" i="36"/>
  <c r="P153" i="36"/>
  <c r="K746" i="36"/>
  <c r="L746" i="36" s="1" a="1"/>
  <c r="L746" i="36" s="1"/>
  <c r="J754" i="36" a="1"/>
  <c r="J754" i="36" s="1"/>
  <c r="K463" i="36"/>
  <c r="L463" i="36" s="1" a="1"/>
  <c r="L463" i="36" s="1"/>
  <c r="K443" i="36"/>
  <c r="M443" i="36" s="1"/>
  <c r="N443" i="36" s="1"/>
  <c r="P443" i="36" s="1"/>
  <c r="K415" i="36"/>
  <c r="L415" i="36" s="1" a="1"/>
  <c r="L415" i="36" s="1"/>
  <c r="K411" i="36"/>
  <c r="L411" i="36" s="1" a="1"/>
  <c r="L411" i="36" s="1"/>
  <c r="K407" i="36"/>
  <c r="M407" i="36" s="1"/>
  <c r="N407" i="36" s="1"/>
  <c r="P407" i="36" s="1"/>
  <c r="K395" i="36"/>
  <c r="M395" i="36" s="1"/>
  <c r="N395" i="36" s="1"/>
  <c r="P395" i="36" s="1"/>
  <c r="K383" i="36"/>
  <c r="L383" i="36" s="1" a="1"/>
  <c r="L383" i="36" s="1"/>
  <c r="K375" i="36"/>
  <c r="M375" i="36" s="1"/>
  <c r="N375" i="36" s="1"/>
  <c r="P375" i="36" s="1"/>
  <c r="J299" i="36" a="1"/>
  <c r="J299" i="36" s="1"/>
  <c r="K299" i="36" s="1"/>
  <c r="M299" i="36" s="1"/>
  <c r="N299" i="36" s="1"/>
  <c r="P299" i="36" s="1"/>
  <c r="J229" i="36" a="1"/>
  <c r="J229" i="36" s="1"/>
  <c r="K229" i="36" s="1"/>
  <c r="M229" i="36" s="1"/>
  <c r="N229" i="36" s="1"/>
  <c r="Q229" i="36" s="1"/>
  <c r="K186" i="36"/>
  <c r="M734" i="36"/>
  <c r="N734" i="36" s="1"/>
  <c r="J168" i="36" a="1"/>
  <c r="J168" i="36" s="1"/>
  <c r="K168" i="36" s="1"/>
  <c r="M735" i="36"/>
  <c r="N735" i="36" s="1"/>
  <c r="J756" i="36" a="1"/>
  <c r="J756" i="36" s="1"/>
  <c r="J752" i="36" a="1"/>
  <c r="J752" i="36" s="1"/>
  <c r="J740" i="36" a="1"/>
  <c r="J740" i="36" s="1"/>
  <c r="J736" i="36" a="1"/>
  <c r="J736" i="36" s="1"/>
  <c r="J728" i="36" a="1"/>
  <c r="J728" i="36" s="1"/>
  <c r="J469" i="36" a="1"/>
  <c r="J469" i="36" s="1"/>
  <c r="J347" i="36" a="1"/>
  <c r="J347" i="36" s="1"/>
  <c r="K347" i="36" s="1"/>
  <c r="M347" i="36" s="1"/>
  <c r="N347" i="36" s="1"/>
  <c r="J189" i="36" a="1"/>
  <c r="J189" i="36" s="1"/>
  <c r="K189" i="36" s="1"/>
  <c r="M189" i="36" s="1"/>
  <c r="N189" i="36" s="1"/>
  <c r="J157" i="36" a="1"/>
  <c r="J157" i="36" s="1"/>
  <c r="K157" i="36" s="1"/>
  <c r="M157" i="36" s="1"/>
  <c r="N157" i="36" s="1"/>
  <c r="I251" i="36" a="1"/>
  <c r="I251" i="36" s="1"/>
  <c r="J251" i="36" s="1" a="1"/>
  <c r="J251" i="36" s="1"/>
  <c r="I219" i="36" a="1"/>
  <c r="I219" i="36" s="1"/>
  <c r="J219" i="36" s="1" a="1"/>
  <c r="J219" i="36" s="1"/>
  <c r="K219" i="36" s="1"/>
  <c r="L219" i="36" s="1" a="1"/>
  <c r="L219" i="36" s="1"/>
  <c r="K167" i="36"/>
  <c r="L167" i="36" s="1" a="1"/>
  <c r="L167" i="36" s="1"/>
  <c r="J769" i="36" a="1"/>
  <c r="J769" i="36" s="1"/>
  <c r="J762" i="36" a="1"/>
  <c r="J762" i="36" s="1"/>
  <c r="J759" i="36" a="1"/>
  <c r="J759" i="36" s="1"/>
  <c r="I772" i="36" a="1"/>
  <c r="I772" i="36" s="1"/>
  <c r="J772" i="36" s="1" a="1"/>
  <c r="J772" i="36" s="1"/>
  <c r="I768" i="36" a="1"/>
  <c r="I768" i="36" s="1"/>
  <c r="J768" i="36" s="1" a="1"/>
  <c r="J768" i="36" s="1"/>
  <c r="I764" i="36" a="1"/>
  <c r="I764" i="36" s="1"/>
  <c r="J764" i="36" s="1" a="1"/>
  <c r="J764" i="36" s="1"/>
  <c r="I760" i="36" a="1"/>
  <c r="I760" i="36" s="1"/>
  <c r="J760" i="36" s="1" a="1"/>
  <c r="J760" i="36" s="1"/>
  <c r="I378" i="36" a="1"/>
  <c r="I378" i="36" s="1"/>
  <c r="J378" i="36" s="1" a="1"/>
  <c r="J378" i="36" s="1"/>
  <c r="K378" i="36" s="1"/>
  <c r="M378" i="36" s="1"/>
  <c r="N378" i="36" s="1"/>
  <c r="J355" i="36" a="1"/>
  <c r="J355" i="36" s="1"/>
  <c r="K355" i="36" s="1"/>
  <c r="M355" i="36" s="1"/>
  <c r="N355" i="36" s="1"/>
  <c r="J199" i="36" a="1"/>
  <c r="J199" i="36" s="1"/>
  <c r="K199" i="36" s="1"/>
  <c r="J771" i="36" a="1"/>
  <c r="J771" i="36" s="1"/>
  <c r="J765" i="36" a="1"/>
  <c r="J765" i="36" s="1"/>
  <c r="J758" i="36" a="1"/>
  <c r="J758" i="36" s="1"/>
  <c r="J450" i="36" a="1"/>
  <c r="J450" i="36" s="1"/>
  <c r="K450" i="36" s="1"/>
  <c r="M450" i="36" s="1"/>
  <c r="N450" i="36" s="1"/>
  <c r="P450" i="36" s="1"/>
  <c r="J145" i="36" a="1"/>
  <c r="J145" i="36" s="1"/>
  <c r="J770" i="36" a="1"/>
  <c r="J770" i="36" s="1"/>
  <c r="J767" i="36" a="1"/>
  <c r="J767" i="36" s="1"/>
  <c r="J761" i="36" a="1"/>
  <c r="J761" i="36" s="1"/>
  <c r="J503" i="36" a="1"/>
  <c r="J503" i="36" s="1"/>
  <c r="K503" i="36" s="1"/>
  <c r="L503" i="36" s="1" a="1"/>
  <c r="L503" i="36" s="1"/>
  <c r="J410" i="36" a="1"/>
  <c r="J410" i="36" s="1"/>
  <c r="K410" i="36" s="1"/>
  <c r="M410" i="36" s="1"/>
  <c r="N410" i="36" s="1"/>
  <c r="K150" i="36"/>
  <c r="L150" i="36" s="1" a="1"/>
  <c r="L150" i="36" s="1"/>
  <c r="K164" i="36"/>
  <c r="M164" i="36" s="1"/>
  <c r="N164" i="36" s="1"/>
  <c r="K144" i="36"/>
  <c r="K128" i="36"/>
  <c r="L128" i="36" s="1" a="1"/>
  <c r="L128" i="36" s="1"/>
  <c r="K124" i="36"/>
  <c r="L124" i="36" s="1" a="1"/>
  <c r="L124" i="36" s="1"/>
  <c r="K108" i="36"/>
  <c r="M108" i="36" s="1"/>
  <c r="N108" i="36" s="1"/>
  <c r="J766" i="36" a="1"/>
  <c r="J766" i="36" s="1"/>
  <c r="J763" i="36" a="1"/>
  <c r="J763" i="36" s="1"/>
  <c r="J757" i="36" a="1"/>
  <c r="J757" i="36" s="1"/>
  <c r="K484" i="36"/>
  <c r="M484" i="36" s="1"/>
  <c r="N484" i="36" s="1"/>
  <c r="P484" i="36" s="1"/>
  <c r="K480" i="36"/>
  <c r="K476" i="36"/>
  <c r="M476" i="36" s="1"/>
  <c r="N476" i="36" s="1"/>
  <c r="P476" i="36" s="1"/>
  <c r="K472" i="36"/>
  <c r="L472" i="36" s="1" a="1"/>
  <c r="L472" i="36" s="1"/>
  <c r="K468" i="36"/>
  <c r="M468" i="36" s="1"/>
  <c r="N468" i="36" s="1"/>
  <c r="P468" i="36" s="1"/>
  <c r="K464" i="36"/>
  <c r="K440" i="36"/>
  <c r="L440" i="36" s="1" a="1"/>
  <c r="L440" i="36" s="1"/>
  <c r="J283" i="36" a="1"/>
  <c r="J283" i="36" s="1"/>
  <c r="K283" i="36" s="1"/>
  <c r="M283" i="36" s="1"/>
  <c r="N283" i="36" s="1"/>
  <c r="Q283" i="36" s="1"/>
  <c r="J178" i="36" a="1"/>
  <c r="J178" i="36" s="1"/>
  <c r="K178" i="36" s="1"/>
  <c r="M178" i="36" s="1"/>
  <c r="N178" i="36" s="1"/>
  <c r="J170" i="36" a="1"/>
  <c r="J170" i="36" s="1"/>
  <c r="J162" i="36" a="1"/>
  <c r="J162" i="36" s="1"/>
  <c r="K162" i="36" s="1"/>
  <c r="M162" i="36" s="1"/>
  <c r="N162" i="36" s="1"/>
  <c r="J146" i="36" a="1"/>
  <c r="J146" i="36" s="1"/>
  <c r="K146" i="36" s="1"/>
  <c r="M146" i="36" s="1"/>
  <c r="N146" i="36" s="1"/>
  <c r="J257" i="36" a="1"/>
  <c r="J257" i="36" s="1"/>
  <c r="K257" i="36" s="1"/>
  <c r="M257" i="36" s="1"/>
  <c r="N257" i="36" s="1"/>
  <c r="J237" i="36" a="1"/>
  <c r="J237" i="36" s="1"/>
  <c r="K201" i="36"/>
  <c r="M201" i="36" s="1"/>
  <c r="N201" i="36" s="1"/>
  <c r="P201" i="36" s="1"/>
  <c r="K250" i="36"/>
  <c r="L250" i="36" s="1" a="1"/>
  <c r="L250" i="36" s="1"/>
  <c r="K218" i="36"/>
  <c r="M218" i="36" s="1"/>
  <c r="N218" i="36" s="1"/>
  <c r="P218" i="36" s="1"/>
  <c r="K172" i="36"/>
  <c r="M172" i="36" s="1"/>
  <c r="N172" i="36" s="1"/>
  <c r="Q172" i="36" s="1"/>
  <c r="K148" i="36"/>
  <c r="M148" i="36" s="1"/>
  <c r="N148" i="36" s="1"/>
  <c r="K132" i="36"/>
  <c r="M132" i="36" s="1"/>
  <c r="N132" i="36" s="1"/>
  <c r="K116" i="36"/>
  <c r="L116" i="36" s="1" a="1"/>
  <c r="L116" i="36" s="1"/>
  <c r="K176" i="36"/>
  <c r="L176" i="36" s="1" a="1"/>
  <c r="L176" i="36" s="1"/>
  <c r="K122" i="36"/>
  <c r="M122" i="36" s="1"/>
  <c r="N122" i="36" s="1"/>
  <c r="Q122" i="36" s="1"/>
  <c r="K265" i="36"/>
  <c r="M265" i="36" s="1"/>
  <c r="N265" i="36" s="1"/>
  <c r="P265" i="36" s="1"/>
  <c r="J197" i="36" a="1"/>
  <c r="J197" i="36" s="1"/>
  <c r="P149" i="36"/>
  <c r="Q149" i="36"/>
  <c r="P229" i="36"/>
  <c r="J517" i="36" a="1"/>
  <c r="J517" i="36" s="1"/>
  <c r="K517" i="36" s="1"/>
  <c r="M517" i="36" s="1"/>
  <c r="N517" i="36" s="1"/>
  <c r="J497" i="36" a="1"/>
  <c r="J497" i="36" s="1"/>
  <c r="K497" i="36" s="1"/>
  <c r="K479" i="36"/>
  <c r="L479" i="36" s="1" a="1"/>
  <c r="L479" i="36" s="1"/>
  <c r="K467" i="36"/>
  <c r="L467" i="36" s="1" a="1"/>
  <c r="L467" i="36" s="1"/>
  <c r="J316" i="36" a="1"/>
  <c r="J316" i="36" s="1"/>
  <c r="K316" i="36" s="1"/>
  <c r="K289" i="36"/>
  <c r="J269" i="36" a="1"/>
  <c r="J269" i="36" s="1"/>
  <c r="K269" i="36" s="1"/>
  <c r="M269" i="36" s="1"/>
  <c r="N269" i="36" s="1"/>
  <c r="J233" i="36" a="1"/>
  <c r="J233" i="36" s="1"/>
  <c r="J213" i="36" a="1"/>
  <c r="J213" i="36" s="1"/>
  <c r="K213" i="36" s="1"/>
  <c r="M213" i="36" s="1"/>
  <c r="N213" i="36" s="1"/>
  <c r="I261" i="36" a="1"/>
  <c r="I261" i="36" s="1"/>
  <c r="J261" i="36" s="1" a="1"/>
  <c r="J261" i="36" s="1"/>
  <c r="K261" i="36" s="1"/>
  <c r="M261" i="36" s="1"/>
  <c r="N261" i="36" s="1"/>
  <c r="I209" i="36" a="1"/>
  <c r="I209" i="36" s="1"/>
  <c r="J209" i="36" s="1" a="1"/>
  <c r="J209" i="36" s="1"/>
  <c r="K266" i="36"/>
  <c r="M266" i="36" s="1"/>
  <c r="N266" i="36" s="1"/>
  <c r="J230" i="36" a="1"/>
  <c r="J230" i="36" s="1"/>
  <c r="K226" i="36"/>
  <c r="M226" i="36" s="1"/>
  <c r="N226" i="36" s="1"/>
  <c r="P226" i="36" s="1"/>
  <c r="K271" i="36"/>
  <c r="L271" i="36" s="1" a="1"/>
  <c r="L271" i="36" s="1"/>
  <c r="K263" i="36"/>
  <c r="M263" i="36" s="1"/>
  <c r="N263" i="36" s="1"/>
  <c r="K255" i="36"/>
  <c r="L255" i="36" s="1" a="1"/>
  <c r="L255" i="36" s="1"/>
  <c r="K239" i="36"/>
  <c r="L239" i="36" s="1" a="1"/>
  <c r="L239" i="36" s="1"/>
  <c r="K223" i="36"/>
  <c r="L223" i="36" s="1" a="1"/>
  <c r="L223" i="36" s="1"/>
  <c r="P112" i="36"/>
  <c r="L172" i="36" a="1"/>
  <c r="L172" i="36" s="1"/>
  <c r="L149" i="36" a="1"/>
  <c r="L149" i="36" s="1"/>
  <c r="K140" i="36"/>
  <c r="M140" i="36" s="1"/>
  <c r="N140" i="36" s="1"/>
  <c r="K156" i="36"/>
  <c r="M156" i="36" s="1"/>
  <c r="N156" i="36" s="1"/>
  <c r="J720" i="36" a="1"/>
  <c r="J720" i="36" s="1"/>
  <c r="J716" i="36" a="1"/>
  <c r="J716" i="36" s="1"/>
  <c r="J712" i="36" a="1"/>
  <c r="J712" i="36" s="1"/>
  <c r="J708" i="36" a="1"/>
  <c r="J708" i="36" s="1"/>
  <c r="K134" i="36"/>
  <c r="M134" i="36" s="1"/>
  <c r="N134" i="36" s="1"/>
  <c r="J723" i="36" a="1"/>
  <c r="J723" i="36" s="1"/>
  <c r="J719" i="36" a="1"/>
  <c r="J719" i="36" s="1"/>
  <c r="J715" i="36" a="1"/>
  <c r="J715" i="36" s="1"/>
  <c r="J711" i="36" a="1"/>
  <c r="J711" i="36" s="1"/>
  <c r="J707" i="36" a="1"/>
  <c r="J707" i="36" s="1"/>
  <c r="J465" i="36" a="1"/>
  <c r="J465" i="36" s="1"/>
  <c r="J431" i="36" a="1"/>
  <c r="J431" i="36" s="1"/>
  <c r="K431" i="36" s="1"/>
  <c r="M431" i="36" s="1"/>
  <c r="N431" i="36" s="1"/>
  <c r="J399" i="36" a="1"/>
  <c r="J399" i="36" s="1"/>
  <c r="J241" i="36" a="1"/>
  <c r="J241" i="36" s="1"/>
  <c r="J225" i="36" a="1"/>
  <c r="J225" i="36" s="1"/>
  <c r="K225" i="36" s="1"/>
  <c r="M225" i="36" s="1"/>
  <c r="N225" i="36" s="1"/>
  <c r="I277" i="36" a="1"/>
  <c r="I277" i="36" s="1"/>
  <c r="J277" i="36" s="1" a="1"/>
  <c r="J277" i="36" s="1"/>
  <c r="I205" i="36" a="1"/>
  <c r="I205" i="36" s="1"/>
  <c r="J205" i="36" s="1" a="1"/>
  <c r="J205" i="36" s="1"/>
  <c r="K180" i="36"/>
  <c r="M180" i="36" s="1"/>
  <c r="N180" i="36" s="1"/>
  <c r="J137" i="36" a="1"/>
  <c r="J137" i="36" s="1"/>
  <c r="J722" i="36" a="1"/>
  <c r="J722" i="36" s="1"/>
  <c r="J718" i="36" a="1"/>
  <c r="J718" i="36" s="1"/>
  <c r="J714" i="36" a="1"/>
  <c r="J714" i="36" s="1"/>
  <c r="J710" i="36" a="1"/>
  <c r="J710" i="36" s="1"/>
  <c r="J501" i="36" a="1"/>
  <c r="J501" i="36" s="1"/>
  <c r="J284" i="36" a="1"/>
  <c r="J284" i="36" s="1"/>
  <c r="K284" i="36" s="1"/>
  <c r="M284" i="36" s="1"/>
  <c r="N284" i="36" s="1"/>
  <c r="P284" i="36" s="1"/>
  <c r="K118" i="36"/>
  <c r="M118" i="36" s="1"/>
  <c r="N118" i="36" s="1"/>
  <c r="J721" i="36" a="1"/>
  <c r="J721" i="36" s="1"/>
  <c r="J717" i="36" a="1"/>
  <c r="J717" i="36" s="1"/>
  <c r="J713" i="36" a="1"/>
  <c r="J713" i="36" s="1"/>
  <c r="J709" i="36" a="1"/>
  <c r="J709" i="36" s="1"/>
  <c r="J154" i="36" a="1"/>
  <c r="J154" i="36" s="1"/>
  <c r="K154" i="36" s="1"/>
  <c r="M154" i="36" s="1"/>
  <c r="N154" i="36" s="1"/>
  <c r="J184" i="36" a="1"/>
  <c r="J184" i="36" s="1"/>
  <c r="K184" i="36" s="1"/>
  <c r="M184" i="36" s="1"/>
  <c r="N184" i="36" s="1"/>
  <c r="J171" i="36" a="1"/>
  <c r="J171" i="36" s="1"/>
  <c r="K171" i="36" s="1"/>
  <c r="J163" i="36" a="1"/>
  <c r="J163" i="36" s="1"/>
  <c r="K163" i="36" s="1"/>
  <c r="M163" i="36" s="1"/>
  <c r="N163" i="36" s="1"/>
  <c r="J155" i="36" a="1"/>
  <c r="J155" i="36" s="1"/>
  <c r="K155" i="36" s="1"/>
  <c r="M155" i="36" s="1"/>
  <c r="N155" i="36" s="1"/>
  <c r="J139" i="36" a="1"/>
  <c r="J139" i="36" s="1"/>
  <c r="K139" i="36" s="1"/>
  <c r="L139" i="36" s="1" a="1"/>
  <c r="L139" i="36" s="1"/>
  <c r="J131" i="36" a="1"/>
  <c r="J131" i="36" s="1"/>
  <c r="J123" i="36" a="1"/>
  <c r="J123" i="36" s="1"/>
  <c r="K123" i="36" s="1"/>
  <c r="M123" i="36" s="1"/>
  <c r="N123" i="36" s="1"/>
  <c r="J107" i="36" a="1"/>
  <c r="J107" i="36" s="1"/>
  <c r="K107" i="36" s="1"/>
  <c r="M107" i="36" s="1"/>
  <c r="N107" i="36" s="1"/>
  <c r="J278" i="36" a="1"/>
  <c r="J278" i="36" s="1"/>
  <c r="J234" i="36" a="1"/>
  <c r="J234" i="36" s="1"/>
  <c r="K275" i="36"/>
  <c r="L275" i="36" s="1" a="1"/>
  <c r="L275" i="36" s="1"/>
  <c r="I405" i="36" a="1"/>
  <c r="I405" i="36" s="1"/>
  <c r="J405" i="36" s="1" a="1"/>
  <c r="J405" i="36" s="1"/>
  <c r="K405" i="36" s="1"/>
  <c r="M405" i="36" s="1"/>
  <c r="N405" i="36" s="1"/>
  <c r="I342" i="36" a="1"/>
  <c r="I342" i="36" s="1"/>
  <c r="J342" i="36" s="1" a="1"/>
  <c r="J342" i="36" s="1"/>
  <c r="K342" i="36" s="1"/>
  <c r="M342" i="36" s="1"/>
  <c r="N342" i="36" s="1"/>
  <c r="I334" i="36" a="1"/>
  <c r="I334" i="36" s="1"/>
  <c r="J334" i="36" s="1" a="1"/>
  <c r="J334" i="36" s="1"/>
  <c r="K334" i="36" s="1"/>
  <c r="M334" i="36" s="1"/>
  <c r="N334" i="36" s="1"/>
  <c r="I302" i="36" a="1"/>
  <c r="I302" i="36" s="1"/>
  <c r="J302" i="36" s="1" a="1"/>
  <c r="J302" i="36" s="1"/>
  <c r="K237" i="36"/>
  <c r="M237" i="36" s="1"/>
  <c r="N237" i="36" s="1"/>
  <c r="J273" i="36" a="1"/>
  <c r="J273" i="36" s="1"/>
  <c r="J253" i="36" a="1"/>
  <c r="J253" i="36" s="1"/>
  <c r="K217" i="36"/>
  <c r="M217" i="36" s="1"/>
  <c r="N217" i="36" s="1"/>
  <c r="P217" i="36" s="1"/>
  <c r="J274" i="36" a="1"/>
  <c r="J274" i="36" s="1"/>
  <c r="K258" i="36"/>
  <c r="M258" i="36" s="1"/>
  <c r="N258" i="36" s="1"/>
  <c r="I254" i="36" a="1"/>
  <c r="I254" i="36" s="1"/>
  <c r="J254" i="36" s="1" a="1"/>
  <c r="J254" i="36" s="1"/>
  <c r="I246" i="36" a="1"/>
  <c r="I246" i="36" s="1"/>
  <c r="J246" i="36" s="1" a="1"/>
  <c r="J246" i="36" s="1"/>
  <c r="J242" i="36" a="1"/>
  <c r="J242" i="36" s="1"/>
  <c r="I238" i="36" a="1"/>
  <c r="I238" i="36" s="1"/>
  <c r="J238" i="36" s="1" a="1"/>
  <c r="J238" i="36" s="1"/>
  <c r="I222" i="36" a="1"/>
  <c r="I222" i="36" s="1"/>
  <c r="J222" i="36" s="1" a="1"/>
  <c r="J222" i="36" s="1"/>
  <c r="I214" i="36" a="1"/>
  <c r="I214" i="36" s="1"/>
  <c r="I210" i="36" a="1"/>
  <c r="I210" i="36" s="1"/>
  <c r="J210" i="36" s="1" a="1"/>
  <c r="J210" i="36" s="1"/>
  <c r="I206" i="36" a="1"/>
  <c r="I206" i="36" s="1"/>
  <c r="I202" i="36" a="1"/>
  <c r="I202" i="36" s="1"/>
  <c r="J202" i="36" s="1" a="1"/>
  <c r="J202" i="36" s="1"/>
  <c r="I198" i="36" a="1"/>
  <c r="I198" i="36" s="1"/>
  <c r="Q126" i="36"/>
  <c r="K114" i="36"/>
  <c r="M114" i="36" s="1"/>
  <c r="N114" i="36" s="1"/>
  <c r="K106" i="36"/>
  <c r="M106" i="36" s="1"/>
  <c r="N106" i="36" s="1"/>
  <c r="K165" i="36"/>
  <c r="L165" i="36" s="1" a="1"/>
  <c r="L165" i="36" s="1"/>
  <c r="K161" i="36"/>
  <c r="M161" i="36" s="1"/>
  <c r="N161" i="36" s="1"/>
  <c r="J152" i="36" a="1"/>
  <c r="J152" i="36" s="1"/>
  <c r="K142" i="36"/>
  <c r="L142" i="36" s="1" a="1"/>
  <c r="L142" i="36" s="1"/>
  <c r="J133" i="36" a="1"/>
  <c r="J133" i="36" s="1"/>
  <c r="J129" i="36" a="1"/>
  <c r="J129" i="36" s="1"/>
  <c r="J120" i="36" a="1"/>
  <c r="J120" i="36" s="1"/>
  <c r="K183" i="36"/>
  <c r="M183" i="36" s="1"/>
  <c r="N183" i="36" s="1"/>
  <c r="I373" i="36" a="1"/>
  <c r="I373" i="36" s="1"/>
  <c r="J373" i="36" s="1" a="1"/>
  <c r="J373" i="36" s="1"/>
  <c r="K373" i="36" s="1"/>
  <c r="M373" i="36" s="1"/>
  <c r="N373" i="36" s="1"/>
  <c r="K315" i="36"/>
  <c r="I350" i="36" a="1"/>
  <c r="I350" i="36" s="1"/>
  <c r="J350" i="36" s="1" a="1"/>
  <c r="J350" i="36" s="1"/>
  <c r="I318" i="36" a="1"/>
  <c r="I318" i="36" s="1"/>
  <c r="J318" i="36" s="1" a="1"/>
  <c r="J318" i="36" s="1"/>
  <c r="I286" i="36" a="1"/>
  <c r="I286" i="36" s="1"/>
  <c r="J286" i="36" s="1" a="1"/>
  <c r="J286" i="36" s="1"/>
  <c r="K286" i="36" s="1"/>
  <c r="M286" i="36" s="1"/>
  <c r="N286" i="36" s="1"/>
  <c r="J262" i="36" a="1"/>
  <c r="J262" i="36" s="1"/>
  <c r="K262" i="36" s="1"/>
  <c r="M262" i="36" s="1"/>
  <c r="N262" i="36" s="1"/>
  <c r="J194" i="36" a="1"/>
  <c r="J194" i="36" s="1"/>
  <c r="K249" i="36"/>
  <c r="M249" i="36" s="1"/>
  <c r="N249" i="36" s="1"/>
  <c r="P249" i="36" s="1"/>
  <c r="K235" i="36"/>
  <c r="M235" i="36" s="1"/>
  <c r="N235" i="36" s="1"/>
  <c r="J215" i="36" a="1"/>
  <c r="J215" i="36" s="1"/>
  <c r="J207" i="36" a="1"/>
  <c r="J207" i="36" s="1"/>
  <c r="M176" i="36"/>
  <c r="N176" i="36" s="1"/>
  <c r="K138" i="36"/>
  <c r="M138" i="36" s="1"/>
  <c r="N138" i="36" s="1"/>
  <c r="J429" i="36" a="1"/>
  <c r="J429" i="36" s="1"/>
  <c r="I677" i="36" a="1"/>
  <c r="I677" i="36" s="1"/>
  <c r="J677" i="36" s="1" a="1"/>
  <c r="J677" i="36" s="1"/>
  <c r="K677" i="36" s="1"/>
  <c r="L677" i="36" s="1" a="1"/>
  <c r="L677" i="36" s="1"/>
  <c r="I326" i="36" a="1"/>
  <c r="I326" i="36" s="1"/>
  <c r="J326" i="36" s="1" a="1"/>
  <c r="J326" i="36" s="1"/>
  <c r="J267" i="36" a="1"/>
  <c r="J267" i="36" s="1"/>
  <c r="J247" i="36" a="1"/>
  <c r="J247" i="36" s="1"/>
  <c r="K170" i="36"/>
  <c r="M170" i="36" s="1"/>
  <c r="N170" i="36" s="1"/>
  <c r="J397" i="36" a="1"/>
  <c r="J397" i="36" s="1"/>
  <c r="K397" i="36" s="1"/>
  <c r="M397" i="36" s="1"/>
  <c r="N397" i="36" s="1"/>
  <c r="K331" i="36"/>
  <c r="M331" i="36" s="1"/>
  <c r="N331" i="36" s="1"/>
  <c r="Q331" i="36" s="1"/>
  <c r="J300" i="36" a="1"/>
  <c r="J300" i="36" s="1"/>
  <c r="K300" i="36" s="1"/>
  <c r="L300" i="36" s="1" a="1"/>
  <c r="L300" i="36" s="1"/>
  <c r="Q226" i="36"/>
  <c r="J221" i="36" a="1"/>
  <c r="J221" i="36" s="1"/>
  <c r="J193" i="36" a="1"/>
  <c r="J193" i="36" s="1"/>
  <c r="J259" i="36" a="1"/>
  <c r="J259" i="36" s="1"/>
  <c r="J231" i="36" a="1"/>
  <c r="J231" i="36" s="1"/>
  <c r="J227" i="36" a="1"/>
  <c r="J227" i="36" s="1"/>
  <c r="J195" i="36" a="1"/>
  <c r="J195" i="36" s="1"/>
  <c r="K191" i="36"/>
  <c r="M191" i="36" s="1"/>
  <c r="N191" i="36" s="1"/>
  <c r="J179" i="36" a="1"/>
  <c r="J179" i="36" s="1"/>
  <c r="J175" i="36" a="1"/>
  <c r="J175" i="36" s="1"/>
  <c r="J159" i="36" a="1"/>
  <c r="J159" i="36" s="1"/>
  <c r="J147" i="36" a="1"/>
  <c r="J147" i="36" s="1"/>
  <c r="J143" i="36" a="1"/>
  <c r="J143" i="36" s="1"/>
  <c r="K135" i="36"/>
  <c r="M135" i="36" s="1"/>
  <c r="N135" i="36" s="1"/>
  <c r="K131" i="36"/>
  <c r="M131" i="36" s="1"/>
  <c r="N131" i="36" s="1"/>
  <c r="J127" i="36" a="1"/>
  <c r="J127" i="36" s="1"/>
  <c r="K119" i="36"/>
  <c r="L119" i="36" s="1" a="1"/>
  <c r="L119" i="36" s="1"/>
  <c r="J115" i="36" a="1"/>
  <c r="J115" i="36" s="1"/>
  <c r="J111" i="36" a="1"/>
  <c r="J111" i="36" s="1"/>
  <c r="K103" i="36"/>
  <c r="L103" i="36" s="1" a="1"/>
  <c r="L103" i="36" s="1"/>
  <c r="K459" i="36"/>
  <c r="L459" i="36" s="1" a="1"/>
  <c r="L459" i="36" s="1"/>
  <c r="J387" i="36" a="1"/>
  <c r="J387" i="36" s="1"/>
  <c r="K387" i="36" s="1"/>
  <c r="M387" i="36" s="1"/>
  <c r="N387" i="36" s="1"/>
  <c r="K323" i="36"/>
  <c r="M323" i="36" s="1"/>
  <c r="N323" i="36" s="1"/>
  <c r="Q323" i="36" s="1"/>
  <c r="J365" i="36" a="1"/>
  <c r="J365" i="36" s="1"/>
  <c r="K365" i="36" s="1"/>
  <c r="J187" i="36" a="1"/>
  <c r="J187" i="36" s="1"/>
  <c r="J169" i="36" a="1"/>
  <c r="J169" i="36" s="1"/>
  <c r="J536" i="36" a="1"/>
  <c r="J536" i="36" s="1"/>
  <c r="K536" i="36" s="1"/>
  <c r="M536" i="36" s="1"/>
  <c r="N536" i="36" s="1"/>
  <c r="J524" i="36" a="1"/>
  <c r="J524" i="36" s="1"/>
  <c r="K524" i="36" s="1"/>
  <c r="M524" i="36" s="1"/>
  <c r="N524" i="36" s="1"/>
  <c r="J460" i="36" a="1"/>
  <c r="J460" i="36" s="1"/>
  <c r="K460" i="36" s="1"/>
  <c r="M460" i="36" s="1"/>
  <c r="N460" i="36" s="1"/>
  <c r="P460" i="36" s="1"/>
  <c r="J419" i="36" a="1"/>
  <c r="J419" i="36" s="1"/>
  <c r="J391" i="36" a="1"/>
  <c r="J391" i="36" s="1"/>
  <c r="K391" i="36" s="1"/>
  <c r="M391" i="36" s="1"/>
  <c r="N391" i="36" s="1"/>
  <c r="L151" i="36" a="1"/>
  <c r="L151" i="36" s="1"/>
  <c r="K173" i="36"/>
  <c r="M173" i="36" s="1"/>
  <c r="N173" i="36" s="1"/>
  <c r="K141" i="36"/>
  <c r="M141" i="36" s="1"/>
  <c r="N141" i="36" s="1"/>
  <c r="K125" i="36"/>
  <c r="M125" i="36" s="1"/>
  <c r="N125" i="36" s="1"/>
  <c r="K109" i="36"/>
  <c r="M109" i="36" s="1"/>
  <c r="N109" i="36" s="1"/>
  <c r="K181" i="36"/>
  <c r="L181" i="36" s="1" a="1"/>
  <c r="L181" i="36" s="1"/>
  <c r="K177" i="36"/>
  <c r="M177" i="36" s="1"/>
  <c r="N177" i="36" s="1"/>
  <c r="J596" i="36" a="1"/>
  <c r="J596" i="36" s="1"/>
  <c r="K596" i="36" s="1"/>
  <c r="M596" i="36" s="1"/>
  <c r="N596" i="36" s="1"/>
  <c r="L497" i="36" a="1"/>
  <c r="L497" i="36" s="1"/>
  <c r="K507" i="36"/>
  <c r="M507" i="36" s="1"/>
  <c r="N507" i="36" s="1"/>
  <c r="P507" i="36" s="1"/>
  <c r="K495" i="36"/>
  <c r="L495" i="36" s="1" a="1"/>
  <c r="L495" i="36" s="1"/>
  <c r="J487" i="36" a="1"/>
  <c r="J487" i="36" s="1"/>
  <c r="K487" i="36" s="1"/>
  <c r="M487" i="36" s="1"/>
  <c r="N487" i="36" s="1"/>
  <c r="Q487" i="36" s="1"/>
  <c r="K483" i="36"/>
  <c r="M483" i="36" s="1"/>
  <c r="N483" i="36" s="1"/>
  <c r="I379" i="36" a="1"/>
  <c r="I379" i="36" s="1"/>
  <c r="J379" i="36" s="1" a="1"/>
  <c r="J379" i="36" s="1"/>
  <c r="K287" i="36"/>
  <c r="M151" i="36"/>
  <c r="N151" i="36" s="1"/>
  <c r="L184" i="36" a="1"/>
  <c r="L184" i="36" s="1"/>
  <c r="L160" i="36" a="1"/>
  <c r="L160" i="36" s="1"/>
  <c r="J185" i="36" a="1"/>
  <c r="J185" i="36" s="1"/>
  <c r="L144" i="36" a="1"/>
  <c r="L144" i="36" s="1"/>
  <c r="M144" i="36"/>
  <c r="N144" i="36" s="1"/>
  <c r="L153" i="36" a="1"/>
  <c r="L153" i="36" s="1"/>
  <c r="K105" i="36"/>
  <c r="M105" i="36" s="1"/>
  <c r="N105" i="36" s="1"/>
  <c r="K117" i="36"/>
  <c r="M117" i="36" s="1"/>
  <c r="N117" i="36" s="1"/>
  <c r="K101" i="36"/>
  <c r="M101" i="36" s="1"/>
  <c r="N101" i="36" s="1"/>
  <c r="J182" i="36" a="1"/>
  <c r="J182" i="36" s="1"/>
  <c r="J174" i="36" a="1"/>
  <c r="J174" i="36" s="1"/>
  <c r="J166" i="36" a="1"/>
  <c r="J166" i="36" s="1"/>
  <c r="J158" i="36" a="1"/>
  <c r="J158" i="36" s="1"/>
  <c r="K113" i="36"/>
  <c r="M113" i="36" s="1"/>
  <c r="N113" i="36" s="1"/>
  <c r="K121" i="36"/>
  <c r="M121" i="36" s="1"/>
  <c r="N121" i="36" s="1"/>
  <c r="J188" i="36" a="1"/>
  <c r="J188" i="36" s="1"/>
  <c r="K532" i="36"/>
  <c r="M532" i="36" s="1"/>
  <c r="N532" i="36" s="1"/>
  <c r="P532" i="36" s="1"/>
  <c r="K348" i="36"/>
  <c r="M348" i="36" s="1"/>
  <c r="N348" i="36" s="1"/>
  <c r="P348" i="36" s="1"/>
  <c r="K190" i="36"/>
  <c r="L190" i="36" s="1" a="1"/>
  <c r="L190" i="36" s="1"/>
  <c r="L316" i="36" a="1"/>
  <c r="L316" i="36" s="1"/>
  <c r="M316" i="36"/>
  <c r="N316" i="36" s="1"/>
  <c r="P316" i="36" s="1"/>
  <c r="K339" i="36"/>
  <c r="L339" i="36" s="1" a="1"/>
  <c r="L339" i="36" s="1"/>
  <c r="K358" i="36"/>
  <c r="M358" i="36" s="1"/>
  <c r="N358" i="36" s="1"/>
  <c r="K294" i="36"/>
  <c r="M294" i="36" s="1"/>
  <c r="N294" i="36" s="1"/>
  <c r="P213" i="36"/>
  <c r="Q213" i="36"/>
  <c r="J317" i="36" a="1"/>
  <c r="J317" i="36" s="1"/>
  <c r="K317" i="36" s="1"/>
  <c r="M317" i="36" s="1"/>
  <c r="N317" i="36" s="1"/>
  <c r="J301" i="36" a="1"/>
  <c r="J301" i="36" s="1"/>
  <c r="K301" i="36" s="1"/>
  <c r="M301" i="36" s="1"/>
  <c r="N301" i="36" s="1"/>
  <c r="I272" i="36" a="1"/>
  <c r="I272" i="36" s="1"/>
  <c r="J272" i="36" s="1" a="1"/>
  <c r="J272" i="36" s="1"/>
  <c r="I256" i="36" a="1"/>
  <c r="I256" i="36" s="1"/>
  <c r="J256" i="36" s="1" a="1"/>
  <c r="J256" i="36" s="1"/>
  <c r="I240" i="36" a="1"/>
  <c r="I240" i="36" s="1"/>
  <c r="J240" i="36" s="1" a="1"/>
  <c r="J240" i="36" s="1"/>
  <c r="I212" i="36" a="1"/>
  <c r="I212" i="36" s="1"/>
  <c r="J212" i="36" s="1" a="1"/>
  <c r="J212" i="36" s="1"/>
  <c r="J540" i="36" a="1"/>
  <c r="J540" i="36" s="1"/>
  <c r="K540" i="36" s="1"/>
  <c r="M540" i="36" s="1"/>
  <c r="N540" i="36" s="1"/>
  <c r="J516" i="36" a="1"/>
  <c r="J516" i="36" s="1"/>
  <c r="K516" i="36" s="1"/>
  <c r="M516" i="36" s="1"/>
  <c r="N516" i="36" s="1"/>
  <c r="P516" i="36" s="1"/>
  <c r="J496" i="36" a="1"/>
  <c r="J496" i="36" s="1"/>
  <c r="K496" i="36" s="1"/>
  <c r="K469" i="36"/>
  <c r="M469" i="36" s="1"/>
  <c r="N469" i="36" s="1"/>
  <c r="P469" i="36" s="1"/>
  <c r="I512" i="36" a="1"/>
  <c r="I512" i="36" s="1"/>
  <c r="J512" i="36" s="1" a="1"/>
  <c r="J512" i="36" s="1"/>
  <c r="I492" i="36" a="1"/>
  <c r="I492" i="36" s="1"/>
  <c r="J492" i="36" s="1" a="1"/>
  <c r="J492" i="36" s="1"/>
  <c r="K492" i="36" s="1"/>
  <c r="J307" i="36" a="1"/>
  <c r="J307" i="36" s="1"/>
  <c r="K243" i="36"/>
  <c r="M243" i="36" s="1"/>
  <c r="N243" i="36" s="1"/>
  <c r="K230" i="36"/>
  <c r="M230" i="36" s="1"/>
  <c r="N230" i="36" s="1"/>
  <c r="K211" i="36"/>
  <c r="M211" i="36" s="1"/>
  <c r="N211" i="36" s="1"/>
  <c r="K203" i="36"/>
  <c r="M203" i="36" s="1"/>
  <c r="N203" i="36" s="1"/>
  <c r="I276" i="36" a="1"/>
  <c r="I276" i="36" s="1"/>
  <c r="J276" i="36" s="1" a="1"/>
  <c r="J276" i="36" s="1"/>
  <c r="I264" i="36" a="1"/>
  <c r="I264" i="36" s="1"/>
  <c r="J264" i="36" s="1" a="1"/>
  <c r="J264" i="36" s="1"/>
  <c r="I252" i="36" a="1"/>
  <c r="I252" i="36" s="1"/>
  <c r="J252" i="36" s="1" a="1"/>
  <c r="J252" i="36" s="1"/>
  <c r="I244" i="36" a="1"/>
  <c r="I244" i="36" s="1"/>
  <c r="J244" i="36" s="1" a="1"/>
  <c r="J244" i="36" s="1"/>
  <c r="I232" i="36" a="1"/>
  <c r="I232" i="36" s="1"/>
  <c r="J232" i="36" s="1" a="1"/>
  <c r="J232" i="36" s="1"/>
  <c r="I224" i="36" a="1"/>
  <c r="I224" i="36" s="1"/>
  <c r="J224" i="36" s="1" a="1"/>
  <c r="J224" i="36" s="1"/>
  <c r="I216" i="36" a="1"/>
  <c r="I216" i="36" s="1"/>
  <c r="J216" i="36" s="1" a="1"/>
  <c r="J216" i="36" s="1"/>
  <c r="I204" i="36" a="1"/>
  <c r="I204" i="36" s="1"/>
  <c r="J204" i="36" s="1" a="1"/>
  <c r="J204" i="36" s="1"/>
  <c r="J658" i="36" a="1"/>
  <c r="J658" i="36" s="1"/>
  <c r="K658" i="36" s="1"/>
  <c r="M658" i="36" s="1"/>
  <c r="N658" i="36" s="1"/>
  <c r="L517" i="36" a="1"/>
  <c r="L517" i="36" s="1"/>
  <c r="J427" i="36" a="1"/>
  <c r="J427" i="36" s="1"/>
  <c r="K427" i="36" s="1"/>
  <c r="M427" i="36" s="1"/>
  <c r="N427" i="36" s="1"/>
  <c r="Q427" i="36" s="1"/>
  <c r="J371" i="36" a="1"/>
  <c r="J371" i="36" s="1"/>
  <c r="P331" i="36"/>
  <c r="J332" i="36" a="1"/>
  <c r="J332" i="36" s="1"/>
  <c r="J297" i="36" a="1"/>
  <c r="J297" i="36" s="1"/>
  <c r="K297" i="36" s="1"/>
  <c r="M297" i="36" s="1"/>
  <c r="N297" i="36" s="1"/>
  <c r="I357" i="36" a="1"/>
  <c r="I357" i="36" s="1"/>
  <c r="J357" i="36" s="1" a="1"/>
  <c r="J357" i="36" s="1"/>
  <c r="I309" i="36" a="1"/>
  <c r="I309" i="36" s="1"/>
  <c r="J309" i="36" s="1" a="1"/>
  <c r="J309" i="36" s="1"/>
  <c r="K309" i="36" s="1"/>
  <c r="M309" i="36" s="1"/>
  <c r="N309" i="36" s="1"/>
  <c r="I293" i="36" a="1"/>
  <c r="I293" i="36" s="1"/>
  <c r="J293" i="36" s="1" a="1"/>
  <c r="J293" i="36" s="1"/>
  <c r="K293" i="36" s="1"/>
  <c r="M293" i="36" s="1"/>
  <c r="N293" i="36" s="1"/>
  <c r="L213" i="36" a="1"/>
  <c r="L213" i="36" s="1"/>
  <c r="J349" i="36" a="1"/>
  <c r="J349" i="36" s="1"/>
  <c r="K349" i="36" s="1"/>
  <c r="L349" i="36" s="1" a="1"/>
  <c r="L349" i="36" s="1"/>
  <c r="J341" i="36" a="1"/>
  <c r="J341" i="36" s="1"/>
  <c r="K341" i="36" s="1"/>
  <c r="M341" i="36" s="1"/>
  <c r="N341" i="36" s="1"/>
  <c r="J333" i="36" a="1"/>
  <c r="J333" i="36" s="1"/>
  <c r="K333" i="36" s="1"/>
  <c r="M333" i="36" s="1"/>
  <c r="N333" i="36" s="1"/>
  <c r="P333" i="36" s="1"/>
  <c r="J325" i="36" a="1"/>
  <c r="J325" i="36" s="1"/>
  <c r="K325" i="36" s="1"/>
  <c r="M325" i="36" s="1"/>
  <c r="N325" i="36" s="1"/>
  <c r="K270" i="36"/>
  <c r="L270" i="36" s="1" a="1"/>
  <c r="L270" i="36" s="1"/>
  <c r="I268" i="36" a="1"/>
  <c r="I268" i="36" s="1"/>
  <c r="I260" i="36" a="1"/>
  <c r="I260" i="36" s="1"/>
  <c r="I248" i="36" a="1"/>
  <c r="I248" i="36" s="1"/>
  <c r="J248" i="36" s="1" a="1"/>
  <c r="J248" i="36" s="1"/>
  <c r="I236" i="36" a="1"/>
  <c r="I236" i="36" s="1"/>
  <c r="J236" i="36" s="1" a="1"/>
  <c r="J236" i="36" s="1"/>
  <c r="I228" i="36" a="1"/>
  <c r="I228" i="36" s="1"/>
  <c r="I220" i="36" a="1"/>
  <c r="I220" i="36" s="1"/>
  <c r="I208" i="36" a="1"/>
  <c r="I208" i="36" s="1"/>
  <c r="J208" i="36" s="1" a="1"/>
  <c r="J208" i="36" s="1"/>
  <c r="J643" i="36" a="1"/>
  <c r="J643" i="36" s="1"/>
  <c r="K643" i="36" s="1"/>
  <c r="M643" i="36" s="1"/>
  <c r="N643" i="36" s="1"/>
  <c r="K631" i="36"/>
  <c r="M631" i="36" s="1"/>
  <c r="N631" i="36" s="1"/>
  <c r="P631" i="36" s="1"/>
  <c r="K627" i="36"/>
  <c r="L627" i="36" s="1" a="1"/>
  <c r="L627" i="36" s="1"/>
  <c r="K615" i="36"/>
  <c r="M615" i="36" s="1"/>
  <c r="N615" i="36" s="1"/>
  <c r="P615" i="36" s="1"/>
  <c r="K583" i="36"/>
  <c r="M583" i="36" s="1"/>
  <c r="N583" i="36" s="1"/>
  <c r="P583" i="36" s="1"/>
  <c r="K571" i="36"/>
  <c r="L571" i="36" s="1" a="1"/>
  <c r="L571" i="36" s="1"/>
  <c r="K555" i="36"/>
  <c r="L555" i="36" s="1" a="1"/>
  <c r="L555" i="36" s="1"/>
  <c r="J535" i="36" a="1"/>
  <c r="J535" i="36" s="1"/>
  <c r="K535" i="36" s="1"/>
  <c r="M535" i="36" s="1"/>
  <c r="N535" i="36" s="1"/>
  <c r="J519" i="36" a="1"/>
  <c r="J519" i="36" s="1"/>
  <c r="K519" i="36" s="1"/>
  <c r="M519" i="36" s="1"/>
  <c r="N519" i="36" s="1"/>
  <c r="K501" i="36"/>
  <c r="K533" i="36"/>
  <c r="L533" i="36" s="1" a="1"/>
  <c r="L533" i="36" s="1"/>
  <c r="K525" i="36"/>
  <c r="M525" i="36" s="1"/>
  <c r="N525" i="36" s="1"/>
  <c r="P525" i="36" s="1"/>
  <c r="J435" i="36" a="1"/>
  <c r="J435" i="36" s="1"/>
  <c r="K435" i="36" s="1"/>
  <c r="M435" i="36" s="1"/>
  <c r="N435" i="36" s="1"/>
  <c r="J368" i="36" a="1"/>
  <c r="J368" i="36" s="1"/>
  <c r="K368" i="36" s="1"/>
  <c r="L368" i="36" s="1" a="1"/>
  <c r="L368" i="36" s="1"/>
  <c r="J356" i="36" a="1"/>
  <c r="J356" i="36" s="1"/>
  <c r="K356" i="36" s="1"/>
  <c r="M356" i="36" s="1"/>
  <c r="N356" i="36" s="1"/>
  <c r="M255" i="36"/>
  <c r="N255" i="36" s="1"/>
  <c r="J200" i="36" a="1"/>
  <c r="J200" i="36" s="1"/>
  <c r="J192" i="36" a="1"/>
  <c r="J192" i="36" s="1"/>
  <c r="J196" i="36" a="1"/>
  <c r="J196" i="36" s="1"/>
  <c r="J420" i="36" a="1"/>
  <c r="J420" i="36" s="1"/>
  <c r="J404" i="36" a="1"/>
  <c r="J404" i="36" s="1"/>
  <c r="J388" i="36" a="1"/>
  <c r="J388" i="36" s="1"/>
  <c r="J372" i="36" a="1"/>
  <c r="J372" i="36" s="1"/>
  <c r="K361" i="36"/>
  <c r="M361" i="36" s="1"/>
  <c r="N361" i="36" s="1"/>
  <c r="J345" i="36" a="1"/>
  <c r="J345" i="36" s="1"/>
  <c r="J313" i="36" a="1"/>
  <c r="J313" i="36" s="1"/>
  <c r="J675" i="36" a="1"/>
  <c r="J675" i="36" s="1"/>
  <c r="K675" i="36" s="1"/>
  <c r="M675" i="36" s="1"/>
  <c r="N675" i="36" s="1"/>
  <c r="Q675" i="36" s="1"/>
  <c r="J563" i="36" a="1"/>
  <c r="J563" i="36" s="1"/>
  <c r="K563" i="36" s="1"/>
  <c r="L563" i="36" s="1" a="1"/>
  <c r="L563" i="36" s="1"/>
  <c r="P517" i="36"/>
  <c r="Q517" i="36"/>
  <c r="L289" i="36" a="1"/>
  <c r="L289" i="36" s="1"/>
  <c r="J545" i="36" a="1"/>
  <c r="J545" i="36" s="1"/>
  <c r="K545" i="36" s="1"/>
  <c r="M545" i="36" s="1"/>
  <c r="N545" i="36" s="1"/>
  <c r="J471" i="36" a="1"/>
  <c r="J471" i="36" s="1"/>
  <c r="I432" i="36" a="1"/>
  <c r="I432" i="36" s="1"/>
  <c r="J432" i="36" s="1" a="1"/>
  <c r="J432" i="36" s="1"/>
  <c r="Q284" i="36"/>
  <c r="M289" i="36"/>
  <c r="N289" i="36" s="1"/>
  <c r="L365" i="36" a="1"/>
  <c r="L365" i="36" s="1"/>
  <c r="M365" i="36"/>
  <c r="N365" i="36" s="1"/>
  <c r="J329" i="36" a="1"/>
  <c r="J329" i="36" s="1"/>
  <c r="K310" i="36"/>
  <c r="M310" i="36" s="1"/>
  <c r="N310" i="36" s="1"/>
  <c r="J335" i="36" a="1"/>
  <c r="J335" i="36" s="1"/>
  <c r="J290" i="36" a="1"/>
  <c r="J290" i="36" s="1"/>
  <c r="K424" i="36"/>
  <c r="L424" i="36" s="1" a="1"/>
  <c r="L424" i="36" s="1"/>
  <c r="J400" i="36" a="1"/>
  <c r="J400" i="36" s="1"/>
  <c r="K400" i="36" s="1"/>
  <c r="M400" i="36" s="1"/>
  <c r="N400" i="36" s="1"/>
  <c r="J380" i="36" a="1"/>
  <c r="J380" i="36" s="1"/>
  <c r="I376" i="36" a="1"/>
  <c r="I376" i="36" s="1"/>
  <c r="J376" i="36" s="1" a="1"/>
  <c r="J376" i="36" s="1"/>
  <c r="J367" i="36" a="1"/>
  <c r="J367" i="36" s="1"/>
  <c r="J322" i="36" a="1"/>
  <c r="J322" i="36" s="1"/>
  <c r="J279" i="36" a="1"/>
  <c r="J279" i="36" s="1"/>
  <c r="K337" i="36"/>
  <c r="M337" i="36" s="1"/>
  <c r="N337" i="36" s="1"/>
  <c r="K321" i="36"/>
  <c r="M321" i="36" s="1"/>
  <c r="N321" i="36" s="1"/>
  <c r="J285" i="36" a="1"/>
  <c r="J285" i="36" s="1"/>
  <c r="I679" i="36" a="1"/>
  <c r="I679" i="36" s="1"/>
  <c r="J679" i="36" s="1" a="1"/>
  <c r="J679" i="36" s="1"/>
  <c r="I511" i="36" a="1"/>
  <c r="I511" i="36" s="1"/>
  <c r="J511" i="36" s="1" a="1"/>
  <c r="J511" i="36" s="1"/>
  <c r="K511" i="36" s="1"/>
  <c r="M511" i="36" s="1"/>
  <c r="N511" i="36" s="1"/>
  <c r="Q511" i="36" s="1"/>
  <c r="J491" i="36" a="1"/>
  <c r="J491" i="36" s="1"/>
  <c r="K491" i="36" s="1"/>
  <c r="M491" i="36" s="1"/>
  <c r="N491" i="36" s="1"/>
  <c r="Q491" i="36" s="1"/>
  <c r="L483" i="36" a="1"/>
  <c r="L483" i="36" s="1"/>
  <c r="I475" i="36" a="1"/>
  <c r="I475" i="36" s="1"/>
  <c r="J475" i="36" s="1" a="1"/>
  <c r="J475" i="36" s="1"/>
  <c r="K475" i="36" s="1"/>
  <c r="M475" i="36" s="1"/>
  <c r="N475" i="36" s="1"/>
  <c r="Q475" i="36" s="1"/>
  <c r="K399" i="36"/>
  <c r="M399" i="36" s="1"/>
  <c r="N399" i="36" s="1"/>
  <c r="I452" i="36" a="1"/>
  <c r="I452" i="36" s="1"/>
  <c r="J452" i="36" s="1" a="1"/>
  <c r="J452" i="36" s="1"/>
  <c r="I436" i="36" a="1"/>
  <c r="I436" i="36" s="1"/>
  <c r="J436" i="36" s="1" a="1"/>
  <c r="J436" i="36" s="1"/>
  <c r="K436" i="36" s="1"/>
  <c r="M436" i="36" s="1"/>
  <c r="N436" i="36" s="1"/>
  <c r="K353" i="36"/>
  <c r="L353" i="36" s="1" a="1"/>
  <c r="L353" i="36" s="1"/>
  <c r="J303" i="36" a="1"/>
  <c r="J303" i="36" s="1"/>
  <c r="J428" i="36" a="1"/>
  <c r="J428" i="36" s="1"/>
  <c r="J412" i="36" a="1"/>
  <c r="J412" i="36" s="1"/>
  <c r="J396" i="36" a="1"/>
  <c r="J396" i="36" s="1"/>
  <c r="K363" i="36"/>
  <c r="M363" i="36" s="1"/>
  <c r="N363" i="36" s="1"/>
  <c r="K305" i="36"/>
  <c r="M305" i="36" s="1"/>
  <c r="N305" i="36" s="1"/>
  <c r="J281" i="36" a="1"/>
  <c r="J281" i="36" s="1"/>
  <c r="K499" i="36"/>
  <c r="L499" i="36" s="1" a="1"/>
  <c r="L499" i="36" s="1"/>
  <c r="J408" i="36" a="1"/>
  <c r="J408" i="36" s="1"/>
  <c r="L395" i="36" a="1"/>
  <c r="L395" i="36" s="1"/>
  <c r="K291" i="36"/>
  <c r="M291" i="36" s="1"/>
  <c r="N291" i="36" s="1"/>
  <c r="J354" i="36" a="1"/>
  <c r="J354" i="36" s="1"/>
  <c r="M497" i="36"/>
  <c r="N497" i="36" s="1"/>
  <c r="P497" i="36" s="1"/>
  <c r="K340" i="36"/>
  <c r="M340" i="36" s="1"/>
  <c r="N340" i="36" s="1"/>
  <c r="K308" i="36"/>
  <c r="M308" i="36" s="1"/>
  <c r="N308" i="36" s="1"/>
  <c r="J362" i="36" a="1"/>
  <c r="J362" i="36" s="1"/>
  <c r="K343" i="36"/>
  <c r="M343" i="36" s="1"/>
  <c r="N343" i="36" s="1"/>
  <c r="J330" i="36" a="1"/>
  <c r="J330" i="36" s="1"/>
  <c r="K311" i="36"/>
  <c r="M311" i="36" s="1"/>
  <c r="N311" i="36" s="1"/>
  <c r="J298" i="36" a="1"/>
  <c r="J298" i="36" s="1"/>
  <c r="K455" i="36"/>
  <c r="L455" i="36" s="1" a="1"/>
  <c r="L455" i="36" s="1"/>
  <c r="K451" i="36"/>
  <c r="M451" i="36" s="1"/>
  <c r="N451" i="36" s="1"/>
  <c r="P451" i="36" s="1"/>
  <c r="K403" i="36"/>
  <c r="M403" i="36" s="1"/>
  <c r="N403" i="36" s="1"/>
  <c r="P403" i="36" s="1"/>
  <c r="K351" i="36"/>
  <c r="M351" i="36" s="1"/>
  <c r="N351" i="36" s="1"/>
  <c r="J338" i="36" a="1"/>
  <c r="J338" i="36" s="1"/>
  <c r="K319" i="36"/>
  <c r="M319" i="36" s="1"/>
  <c r="N319" i="36" s="1"/>
  <c r="J306" i="36" a="1"/>
  <c r="J306" i="36" s="1"/>
  <c r="K324" i="36"/>
  <c r="M324" i="36" s="1"/>
  <c r="N324" i="36" s="1"/>
  <c r="K292" i="36"/>
  <c r="M292" i="36" s="1"/>
  <c r="N292" i="36" s="1"/>
  <c r="K359" i="36"/>
  <c r="M359" i="36" s="1"/>
  <c r="N359" i="36" s="1"/>
  <c r="J346" i="36" a="1"/>
  <c r="J346" i="36" s="1"/>
  <c r="K327" i="36"/>
  <c r="M327" i="36" s="1"/>
  <c r="N327" i="36" s="1"/>
  <c r="J314" i="36" a="1"/>
  <c r="J314" i="36" s="1"/>
  <c r="K295" i="36"/>
  <c r="M295" i="36" s="1"/>
  <c r="N295" i="36" s="1"/>
  <c r="J282" i="36" a="1"/>
  <c r="J282" i="36" s="1"/>
  <c r="J364" i="36" a="1"/>
  <c r="J364" i="36" s="1"/>
  <c r="J360" i="36" a="1"/>
  <c r="J360" i="36" s="1"/>
  <c r="J352" i="36" a="1"/>
  <c r="J352" i="36" s="1"/>
  <c r="J344" i="36" a="1"/>
  <c r="J344" i="36" s="1"/>
  <c r="J336" i="36" a="1"/>
  <c r="J336" i="36" s="1"/>
  <c r="J328" i="36" a="1"/>
  <c r="J328" i="36" s="1"/>
  <c r="J320" i="36" a="1"/>
  <c r="J320" i="36" s="1"/>
  <c r="J312" i="36" a="1"/>
  <c r="J312" i="36" s="1"/>
  <c r="J304" i="36" a="1"/>
  <c r="J304" i="36" s="1"/>
  <c r="J296" i="36" a="1"/>
  <c r="J296" i="36" s="1"/>
  <c r="J288" i="36" a="1"/>
  <c r="J288" i="36" s="1"/>
  <c r="J280" i="36" a="1"/>
  <c r="J280" i="36" s="1"/>
  <c r="K607" i="36"/>
  <c r="M607" i="36" s="1"/>
  <c r="N607" i="36" s="1"/>
  <c r="M508" i="36"/>
  <c r="N508" i="36" s="1"/>
  <c r="K515" i="36"/>
  <c r="M515" i="36" s="1"/>
  <c r="N515" i="36" s="1"/>
  <c r="K447" i="36"/>
  <c r="M447" i="36" s="1"/>
  <c r="N447" i="36" s="1"/>
  <c r="J599" i="36" a="1"/>
  <c r="J599" i="36" s="1"/>
  <c r="I575" i="36" a="1"/>
  <c r="I575" i="36" s="1"/>
  <c r="J575" i="36" s="1" a="1"/>
  <c r="J575" i="36" s="1"/>
  <c r="K575" i="36" s="1"/>
  <c r="M575" i="36" s="1"/>
  <c r="N575" i="36" s="1"/>
  <c r="J531" i="36" a="1"/>
  <c r="J531" i="36" s="1"/>
  <c r="J523" i="36" a="1"/>
  <c r="J523" i="36" s="1"/>
  <c r="J493" i="36" a="1"/>
  <c r="J493" i="36" s="1"/>
  <c r="J489" i="36" a="1"/>
  <c r="J489" i="36" s="1"/>
  <c r="K489" i="36" s="1"/>
  <c r="M489" i="36" s="1"/>
  <c r="N489" i="36" s="1"/>
  <c r="J461" i="36" a="1"/>
  <c r="J461" i="36" s="1"/>
  <c r="J457" i="36" a="1"/>
  <c r="J457" i="36" s="1"/>
  <c r="K457" i="36" s="1"/>
  <c r="M457" i="36" s="1"/>
  <c r="N457" i="36" s="1"/>
  <c r="K444" i="36"/>
  <c r="M444" i="36" s="1"/>
  <c r="N444" i="36" s="1"/>
  <c r="J673" i="36" a="1"/>
  <c r="J673" i="36" s="1"/>
  <c r="K673" i="36" s="1"/>
  <c r="M673" i="36" s="1"/>
  <c r="N673" i="36" s="1"/>
  <c r="Q673" i="36" s="1"/>
  <c r="J672" i="36" a="1"/>
  <c r="J672" i="36" s="1"/>
  <c r="K672" i="36" s="1"/>
  <c r="M672" i="36" s="1"/>
  <c r="N672" i="36" s="1"/>
  <c r="Q672" i="36" s="1"/>
  <c r="J619" i="36" a="1"/>
  <c r="J619" i="36" s="1"/>
  <c r="K619" i="36" s="1"/>
  <c r="M619" i="36" s="1"/>
  <c r="N619" i="36" s="1"/>
  <c r="I623" i="36" a="1"/>
  <c r="I623" i="36" s="1"/>
  <c r="J623" i="36" s="1" a="1"/>
  <c r="J623" i="36" s="1"/>
  <c r="J541" i="36" a="1"/>
  <c r="J541" i="36" s="1"/>
  <c r="K541" i="36" s="1"/>
  <c r="M541" i="36" s="1"/>
  <c r="N541" i="36" s="1"/>
  <c r="J534" i="36" a="1"/>
  <c r="J534" i="36" s="1"/>
  <c r="K534" i="36" s="1"/>
  <c r="M534" i="36" s="1"/>
  <c r="N534" i="36" s="1"/>
  <c r="J526" i="36" a="1"/>
  <c r="J526" i="36" s="1"/>
  <c r="K526" i="36" s="1"/>
  <c r="M526" i="36" s="1"/>
  <c r="N526" i="36" s="1"/>
  <c r="J521" i="36" a="1"/>
  <c r="J521" i="36" s="1"/>
  <c r="K521" i="36" s="1"/>
  <c r="M521" i="36" s="1"/>
  <c r="N521" i="36" s="1"/>
  <c r="J505" i="36" a="1"/>
  <c r="J505" i="36" s="1"/>
  <c r="K505" i="36" s="1"/>
  <c r="M505" i="36" s="1"/>
  <c r="N505" i="36" s="1"/>
  <c r="J485" i="36" a="1"/>
  <c r="J485" i="36" s="1"/>
  <c r="I473" i="36" a="1"/>
  <c r="I473" i="36" s="1"/>
  <c r="J473" i="36" s="1" a="1"/>
  <c r="J473" i="36" s="1"/>
  <c r="K473" i="36" s="1"/>
  <c r="M473" i="36" s="1"/>
  <c r="N473" i="36" s="1"/>
  <c r="J671" i="36" a="1"/>
  <c r="J671" i="36" s="1"/>
  <c r="K671" i="36" s="1"/>
  <c r="M671" i="36" s="1"/>
  <c r="N671" i="36" s="1"/>
  <c r="J638" i="36" a="1"/>
  <c r="J638" i="36" s="1"/>
  <c r="K638" i="36" s="1"/>
  <c r="M638" i="36" s="1"/>
  <c r="N638" i="36" s="1"/>
  <c r="J611" i="36" a="1"/>
  <c r="J611" i="36" s="1"/>
  <c r="K611" i="36" s="1"/>
  <c r="M611" i="36" s="1"/>
  <c r="N611" i="36" s="1"/>
  <c r="J587" i="36" a="1"/>
  <c r="J587" i="36" s="1"/>
  <c r="K587" i="36" s="1"/>
  <c r="L587" i="36" s="1" a="1"/>
  <c r="L587" i="36" s="1"/>
  <c r="I579" i="36" a="1"/>
  <c r="I579" i="36" s="1"/>
  <c r="J579" i="36" s="1" a="1"/>
  <c r="J579" i="36" s="1"/>
  <c r="K579" i="36" s="1"/>
  <c r="L579" i="36" s="1" a="1"/>
  <c r="L579" i="36" s="1"/>
  <c r="I551" i="36" a="1"/>
  <c r="I551" i="36" s="1"/>
  <c r="J551" i="36" s="1" a="1"/>
  <c r="J551" i="36" s="1"/>
  <c r="M503" i="36"/>
  <c r="N503" i="36" s="1"/>
  <c r="J537" i="36" a="1"/>
  <c r="J537" i="36" s="1"/>
  <c r="K537" i="36" s="1"/>
  <c r="M537" i="36" s="1"/>
  <c r="N537" i="36" s="1"/>
  <c r="J529" i="36" a="1"/>
  <c r="J529" i="36" s="1"/>
  <c r="K529" i="36" s="1"/>
  <c r="M529" i="36" s="1"/>
  <c r="N529" i="36" s="1"/>
  <c r="J509" i="36" a="1"/>
  <c r="J509" i="36" s="1"/>
  <c r="J481" i="36" a="1"/>
  <c r="J481" i="36" s="1"/>
  <c r="I477" i="36" a="1"/>
  <c r="I477" i="36" s="1"/>
  <c r="J477" i="36" s="1" a="1"/>
  <c r="J477" i="36" s="1"/>
  <c r="L443" i="36" a="1"/>
  <c r="L443" i="36" s="1"/>
  <c r="K429" i="36"/>
  <c r="L429" i="36" s="1" a="1"/>
  <c r="L429" i="36" s="1"/>
  <c r="K419" i="36"/>
  <c r="M419" i="36" s="1"/>
  <c r="N419" i="36" s="1"/>
  <c r="K439" i="36"/>
  <c r="M439" i="36" s="1"/>
  <c r="N439" i="36" s="1"/>
  <c r="K423" i="36"/>
  <c r="M423" i="36" s="1"/>
  <c r="N423" i="36" s="1"/>
  <c r="K392" i="36"/>
  <c r="L392" i="36" s="1" a="1"/>
  <c r="L392" i="36" s="1"/>
  <c r="J442" i="36" a="1"/>
  <c r="J442" i="36" s="1"/>
  <c r="J418" i="36" a="1"/>
  <c r="J418" i="36" s="1"/>
  <c r="J386" i="36" a="1"/>
  <c r="J386" i="36" s="1"/>
  <c r="I454" i="36" a="1"/>
  <c r="I454" i="36" s="1"/>
  <c r="I446" i="36" a="1"/>
  <c r="I446" i="36" s="1"/>
  <c r="J446" i="36" s="1" a="1"/>
  <c r="J446" i="36" s="1"/>
  <c r="I438" i="36" a="1"/>
  <c r="I438" i="36" s="1"/>
  <c r="J438" i="36" s="1" a="1"/>
  <c r="J438" i="36" s="1"/>
  <c r="I430" i="36" a="1"/>
  <c r="I430" i="36" s="1"/>
  <c r="J430" i="36" s="1" a="1"/>
  <c r="J430" i="36" s="1"/>
  <c r="I422" i="36" a="1"/>
  <c r="I422" i="36" s="1"/>
  <c r="J422" i="36" s="1" a="1"/>
  <c r="J422" i="36" s="1"/>
  <c r="I414" i="36" a="1"/>
  <c r="I414" i="36" s="1"/>
  <c r="J414" i="36" s="1" a="1"/>
  <c r="J414" i="36" s="1"/>
  <c r="I406" i="36" a="1"/>
  <c r="I406" i="36" s="1"/>
  <c r="J406" i="36" s="1" a="1"/>
  <c r="J406" i="36" s="1"/>
  <c r="I398" i="36" a="1"/>
  <c r="I398" i="36" s="1"/>
  <c r="I390" i="36" a="1"/>
  <c r="I390" i="36" s="1"/>
  <c r="J390" i="36" s="1" a="1"/>
  <c r="J390" i="36" s="1"/>
  <c r="I382" i="36" a="1"/>
  <c r="I382" i="36" s="1"/>
  <c r="J382" i="36" s="1" a="1"/>
  <c r="J382" i="36" s="1"/>
  <c r="I374" i="36" a="1"/>
  <c r="I374" i="36" s="1"/>
  <c r="J374" i="36" s="1" a="1"/>
  <c r="J374" i="36" s="1"/>
  <c r="I453" i="36" a="1"/>
  <c r="I453" i="36" s="1"/>
  <c r="J453" i="36" s="1" a="1"/>
  <c r="J453" i="36" s="1"/>
  <c r="J449" i="36" a="1"/>
  <c r="J449" i="36" s="1"/>
  <c r="J441" i="36" a="1"/>
  <c r="J441" i="36" s="1"/>
  <c r="J433" i="36" a="1"/>
  <c r="J433" i="36" s="1"/>
  <c r="J425" i="36" a="1"/>
  <c r="J425" i="36" s="1"/>
  <c r="J417" i="36" a="1"/>
  <c r="J417" i="36" s="1"/>
  <c r="J409" i="36" a="1"/>
  <c r="J409" i="36" s="1"/>
  <c r="J401" i="36" a="1"/>
  <c r="J401" i="36" s="1"/>
  <c r="J393" i="36" a="1"/>
  <c r="J393" i="36" s="1"/>
  <c r="J385" i="36" a="1"/>
  <c r="J385" i="36" s="1"/>
  <c r="J377" i="36" a="1"/>
  <c r="J377" i="36" s="1"/>
  <c r="I369" i="36" a="1"/>
  <c r="I369" i="36" s="1"/>
  <c r="J456" i="36" a="1"/>
  <c r="J456" i="36" s="1"/>
  <c r="J448" i="36" a="1"/>
  <c r="J448" i="36" s="1"/>
  <c r="J445" i="36" a="1"/>
  <c r="J445" i="36" s="1"/>
  <c r="J434" i="36" a="1"/>
  <c r="J434" i="36" s="1"/>
  <c r="J426" i="36" a="1"/>
  <c r="J426" i="36" s="1"/>
  <c r="J416" i="36" a="1"/>
  <c r="J416" i="36" s="1"/>
  <c r="J413" i="36" a="1"/>
  <c r="J413" i="36" s="1"/>
  <c r="J394" i="36" a="1"/>
  <c r="J394" i="36" s="1"/>
  <c r="J384" i="36" a="1"/>
  <c r="J384" i="36" s="1"/>
  <c r="J381" i="36" a="1"/>
  <c r="J381" i="36" s="1"/>
  <c r="J437" i="36" a="1"/>
  <c r="J437" i="36" s="1"/>
  <c r="J421" i="36" a="1"/>
  <c r="J421" i="36" s="1"/>
  <c r="J402" i="36" a="1"/>
  <c r="J402" i="36" s="1"/>
  <c r="J389" i="36" a="1"/>
  <c r="J389" i="36" s="1"/>
  <c r="J370" i="36" a="1"/>
  <c r="J370" i="36" s="1"/>
  <c r="J652" i="36" a="1"/>
  <c r="J652" i="36" s="1"/>
  <c r="J678" i="36" a="1"/>
  <c r="J678" i="36" s="1"/>
  <c r="K678" i="36" s="1"/>
  <c r="M678" i="36" s="1"/>
  <c r="N678" i="36" s="1"/>
  <c r="I549" i="36" a="1"/>
  <c r="I549" i="36" s="1"/>
  <c r="J549" i="36" s="1" a="1"/>
  <c r="J549" i="36" s="1"/>
  <c r="J676" i="36" a="1"/>
  <c r="J676" i="36" s="1"/>
  <c r="K676" i="36" s="1"/>
  <c r="M676" i="36" s="1"/>
  <c r="N676" i="36" s="1"/>
  <c r="J668" i="36" a="1"/>
  <c r="J668" i="36" s="1"/>
  <c r="I669" i="36" a="1"/>
  <c r="I669" i="36" s="1"/>
  <c r="J669" i="36" s="1" a="1"/>
  <c r="J669" i="36" s="1"/>
  <c r="J637" i="36" a="1"/>
  <c r="J637" i="36" s="1"/>
  <c r="J569" i="36" a="1"/>
  <c r="J569" i="36" s="1"/>
  <c r="K569" i="36" s="1"/>
  <c r="M569" i="36" s="1"/>
  <c r="N569" i="36" s="1"/>
  <c r="J595" i="36" a="1"/>
  <c r="J595" i="36" s="1"/>
  <c r="J578" i="36" a="1"/>
  <c r="J578" i="36" s="1"/>
  <c r="K578" i="36" s="1"/>
  <c r="L578" i="36" s="1" a="1"/>
  <c r="L578" i="36" s="1"/>
  <c r="J570" i="36" a="1"/>
  <c r="J570" i="36" s="1"/>
  <c r="I609" i="36" a="1"/>
  <c r="I609" i="36" s="1"/>
  <c r="J609" i="36" s="1" a="1"/>
  <c r="J609" i="36" s="1"/>
  <c r="K609" i="36" s="1"/>
  <c r="J601" i="36" a="1"/>
  <c r="J601" i="36" s="1"/>
  <c r="K601" i="36" s="1"/>
  <c r="I577" i="36" a="1"/>
  <c r="I577" i="36" s="1"/>
  <c r="J577" i="36" s="1" a="1"/>
  <c r="J577" i="36" s="1"/>
  <c r="J648" i="36" a="1"/>
  <c r="J648" i="36" s="1"/>
  <c r="J634" i="36" a="1"/>
  <c r="J634" i="36" s="1"/>
  <c r="K591" i="36"/>
  <c r="M591" i="36" s="1"/>
  <c r="N591" i="36" s="1"/>
  <c r="J547" i="36" a="1"/>
  <c r="J547" i="36" s="1"/>
  <c r="K547" i="36" s="1"/>
  <c r="J670" i="36" a="1"/>
  <c r="J670" i="36" s="1"/>
  <c r="K670" i="36" s="1"/>
  <c r="M670" i="36" s="1"/>
  <c r="N670" i="36" s="1"/>
  <c r="I617" i="36" a="1"/>
  <c r="I617" i="36" s="1"/>
  <c r="J617" i="36" s="1" a="1"/>
  <c r="J617" i="36" s="1"/>
  <c r="K617" i="36" s="1"/>
  <c r="I593" i="36" a="1"/>
  <c r="I593" i="36" s="1"/>
  <c r="J593" i="36" s="1" a="1"/>
  <c r="J593" i="36" s="1"/>
  <c r="K593" i="36" s="1"/>
  <c r="I585" i="36" a="1"/>
  <c r="I585" i="36" s="1"/>
  <c r="J585" i="36" s="1" a="1"/>
  <c r="J585" i="36" s="1"/>
  <c r="K585" i="36" s="1"/>
  <c r="M585" i="36" s="1"/>
  <c r="N585" i="36" s="1"/>
  <c r="I561" i="36" a="1"/>
  <c r="I561" i="36" s="1"/>
  <c r="J561" i="36" s="1" a="1"/>
  <c r="J561" i="36" s="1"/>
  <c r="J664" i="36" a="1"/>
  <c r="J664" i="36" s="1"/>
  <c r="I674" i="36" a="1"/>
  <c r="I674" i="36" s="1"/>
  <c r="J674" i="36" s="1" a="1"/>
  <c r="J674" i="36" s="1"/>
  <c r="J557" i="36" a="1"/>
  <c r="J557" i="36" s="1"/>
  <c r="K557" i="36" s="1"/>
  <c r="M557" i="36" s="1"/>
  <c r="N557" i="36" s="1"/>
  <c r="I633" i="36" a="1"/>
  <c r="I633" i="36" s="1"/>
  <c r="J633" i="36" s="1" a="1"/>
  <c r="J633" i="36" s="1"/>
  <c r="K633" i="36" s="1"/>
  <c r="J618" i="36" a="1"/>
  <c r="J618" i="36" s="1"/>
  <c r="L602" i="36" a="1"/>
  <c r="L602" i="36" s="1"/>
  <c r="J594" i="36" a="1"/>
  <c r="J594" i="36" s="1"/>
  <c r="K594" i="36" s="1"/>
  <c r="L594" i="36" s="1" a="1"/>
  <c r="L594" i="36" s="1"/>
  <c r="J558" i="36" a="1"/>
  <c r="J558" i="36" s="1"/>
  <c r="J554" i="36" a="1"/>
  <c r="J554" i="36" s="1"/>
  <c r="J550" i="36" a="1"/>
  <c r="J550" i="36" s="1"/>
  <c r="M496" i="36"/>
  <c r="N496" i="36" s="1"/>
  <c r="K542" i="36"/>
  <c r="L542" i="36" s="1" a="1"/>
  <c r="L542" i="36" s="1"/>
  <c r="K538" i="36"/>
  <c r="L538" i="36" s="1" a="1"/>
  <c r="L538" i="36" s="1"/>
  <c r="K530" i="36"/>
  <c r="M530" i="36" s="1"/>
  <c r="N530" i="36" s="1"/>
  <c r="K522" i="36"/>
  <c r="M522" i="36" s="1"/>
  <c r="N522" i="36" s="1"/>
  <c r="K518" i="36"/>
  <c r="M518" i="36" s="1"/>
  <c r="N518" i="36" s="1"/>
  <c r="K514" i="36"/>
  <c r="M514" i="36" s="1"/>
  <c r="N514" i="36" s="1"/>
  <c r="K510" i="36"/>
  <c r="M510" i="36" s="1"/>
  <c r="N510" i="36" s="1"/>
  <c r="K506" i="36"/>
  <c r="M506" i="36" s="1"/>
  <c r="N506" i="36" s="1"/>
  <c r="K502" i="36"/>
  <c r="M502" i="36" s="1"/>
  <c r="N502" i="36" s="1"/>
  <c r="K498" i="36"/>
  <c r="M498" i="36" s="1"/>
  <c r="N498" i="36" s="1"/>
  <c r="K494" i="36"/>
  <c r="M494" i="36" s="1"/>
  <c r="N494" i="36" s="1"/>
  <c r="K490" i="36"/>
  <c r="M490" i="36" s="1"/>
  <c r="N490" i="36" s="1"/>
  <c r="K486" i="36"/>
  <c r="M486" i="36" s="1"/>
  <c r="N486" i="36" s="1"/>
  <c r="K482" i="36"/>
  <c r="M482" i="36" s="1"/>
  <c r="N482" i="36" s="1"/>
  <c r="K478" i="36"/>
  <c r="M478" i="36" s="1"/>
  <c r="N478" i="36" s="1"/>
  <c r="K474" i="36"/>
  <c r="M474" i="36" s="1"/>
  <c r="N474" i="36" s="1"/>
  <c r="K470" i="36"/>
  <c r="M470" i="36" s="1"/>
  <c r="N470" i="36" s="1"/>
  <c r="K466" i="36"/>
  <c r="M466" i="36" s="1"/>
  <c r="N466" i="36" s="1"/>
  <c r="K462" i="36"/>
  <c r="M462" i="36" s="1"/>
  <c r="N462" i="36" s="1"/>
  <c r="K458" i="36"/>
  <c r="M458" i="36" s="1"/>
  <c r="N458" i="36" s="1"/>
  <c r="L504" i="36" a="1"/>
  <c r="L504" i="36" s="1"/>
  <c r="M504" i="36"/>
  <c r="N504" i="36" s="1"/>
  <c r="L464" i="36" a="1"/>
  <c r="L464" i="36" s="1"/>
  <c r="M464" i="36"/>
  <c r="N464" i="36" s="1"/>
  <c r="J651" i="36" a="1"/>
  <c r="J651" i="36" s="1"/>
  <c r="K651" i="36" s="1"/>
  <c r="J603" i="36" a="1"/>
  <c r="J603" i="36" s="1"/>
  <c r="J567" i="36" a="1"/>
  <c r="J567" i="36" s="1"/>
  <c r="K567" i="36" s="1"/>
  <c r="M567" i="36" s="1"/>
  <c r="N567" i="36" s="1"/>
  <c r="L528" i="36" a="1"/>
  <c r="L528" i="36" s="1"/>
  <c r="L480" i="36" a="1"/>
  <c r="L480" i="36" s="1"/>
  <c r="M480" i="36"/>
  <c r="N480" i="36" s="1"/>
  <c r="K539" i="36"/>
  <c r="M539" i="36" s="1"/>
  <c r="N539" i="36" s="1"/>
  <c r="Q636" i="36"/>
  <c r="K663" i="36"/>
  <c r="L663" i="36" s="1" a="1"/>
  <c r="L663" i="36" s="1"/>
  <c r="K647" i="36"/>
  <c r="L647" i="36" s="1" a="1"/>
  <c r="L647" i="36" s="1"/>
  <c r="K622" i="36"/>
  <c r="M622" i="36" s="1"/>
  <c r="N622" i="36" s="1"/>
  <c r="P653" i="36"/>
  <c r="Q653" i="36"/>
  <c r="J657" i="36" a="1"/>
  <c r="J657" i="36" s="1"/>
  <c r="J645" i="36" a="1"/>
  <c r="J645" i="36" s="1"/>
  <c r="K656" i="36"/>
  <c r="M656" i="36" s="1"/>
  <c r="N656" i="36" s="1"/>
  <c r="K546" i="36"/>
  <c r="L546" i="36" s="1" a="1"/>
  <c r="L546" i="36" s="1"/>
  <c r="I628" i="36" a="1"/>
  <c r="I628" i="36" s="1"/>
  <c r="J628" i="36" s="1" a="1"/>
  <c r="J628" i="36" s="1"/>
  <c r="I624" i="36" a="1"/>
  <c r="I624" i="36" s="1"/>
  <c r="J624" i="36" s="1" a="1"/>
  <c r="J624" i="36" s="1"/>
  <c r="I616" i="36" a="1"/>
  <c r="I616" i="36" s="1"/>
  <c r="I604" i="36" a="1"/>
  <c r="I604" i="36" s="1"/>
  <c r="J604" i="36" s="1" a="1"/>
  <c r="J604" i="36" s="1"/>
  <c r="L653" i="36" a="1"/>
  <c r="L653" i="36" s="1"/>
  <c r="L636" i="36" a="1"/>
  <c r="L636" i="36" s="1"/>
  <c r="J662" i="36" a="1"/>
  <c r="J662" i="36" s="1"/>
  <c r="K662" i="36" s="1"/>
  <c r="M662" i="36" s="1"/>
  <c r="N662" i="36" s="1"/>
  <c r="J642" i="36" a="1"/>
  <c r="J642" i="36" s="1"/>
  <c r="K642" i="36" s="1"/>
  <c r="M642" i="36" s="1"/>
  <c r="N642" i="36" s="1"/>
  <c r="J612" i="36" a="1"/>
  <c r="J612" i="36" s="1"/>
  <c r="K598" i="36"/>
  <c r="M598" i="36" s="1"/>
  <c r="N598" i="36" s="1"/>
  <c r="K566" i="36"/>
  <c r="M566" i="36" s="1"/>
  <c r="N566" i="36" s="1"/>
  <c r="K630" i="36"/>
  <c r="M630" i="36" s="1"/>
  <c r="N630" i="36" s="1"/>
  <c r="I632" i="36" a="1"/>
  <c r="I632" i="36" s="1"/>
  <c r="J632" i="36" s="1" a="1"/>
  <c r="J632" i="36" s="1"/>
  <c r="I620" i="36" a="1"/>
  <c r="I620" i="36" s="1"/>
  <c r="J620" i="36" s="1" a="1"/>
  <c r="J620" i="36" s="1"/>
  <c r="I592" i="36" a="1"/>
  <c r="I592" i="36" s="1"/>
  <c r="I588" i="36" a="1"/>
  <c r="I588" i="36" s="1"/>
  <c r="I584" i="36" a="1"/>
  <c r="I584" i="36" s="1"/>
  <c r="I560" i="36" a="1"/>
  <c r="I560" i="36" s="1"/>
  <c r="J560" i="36" s="1" a="1"/>
  <c r="J560" i="36" s="1"/>
  <c r="L667" i="36" a="1"/>
  <c r="L667" i="36" s="1"/>
  <c r="L659" i="36" a="1"/>
  <c r="L659" i="36" s="1"/>
  <c r="J666" i="36" a="1"/>
  <c r="J666" i="36" s="1"/>
  <c r="K666" i="36" s="1"/>
  <c r="M666" i="36" s="1"/>
  <c r="N666" i="36" s="1"/>
  <c r="J661" i="36" a="1"/>
  <c r="J661" i="36" s="1"/>
  <c r="J646" i="36" a="1"/>
  <c r="J646" i="36" s="1"/>
  <c r="J641" i="36" a="1"/>
  <c r="J641" i="36" s="1"/>
  <c r="J564" i="36" a="1"/>
  <c r="J564" i="36" s="1"/>
  <c r="J556" i="36" a="1"/>
  <c r="J556" i="36" s="1"/>
  <c r="K553" i="36"/>
  <c r="M553" i="36" s="1"/>
  <c r="N553" i="36" s="1"/>
  <c r="J548" i="36" a="1"/>
  <c r="J548" i="36" s="1"/>
  <c r="K606" i="36"/>
  <c r="M606" i="36" s="1"/>
  <c r="N606" i="36" s="1"/>
  <c r="K574" i="36"/>
  <c r="M574" i="36" s="1"/>
  <c r="N574" i="36" s="1"/>
  <c r="K590" i="36"/>
  <c r="L590" i="36" s="1" a="1"/>
  <c r="L590" i="36" s="1"/>
  <c r="I608" i="36" a="1"/>
  <c r="I608" i="36" s="1"/>
  <c r="I600" i="36" a="1"/>
  <c r="I600" i="36" s="1"/>
  <c r="I576" i="36" a="1"/>
  <c r="I576" i="36" s="1"/>
  <c r="I572" i="36" a="1"/>
  <c r="I572" i="36" s="1"/>
  <c r="I568" i="36" a="1"/>
  <c r="I568" i="36" s="1"/>
  <c r="I552" i="36" a="1"/>
  <c r="I552" i="36" s="1"/>
  <c r="J552" i="36" s="1" a="1"/>
  <c r="J552" i="36" s="1"/>
  <c r="J654" i="36" a="1"/>
  <c r="J654" i="36" s="1"/>
  <c r="K654" i="36" s="1"/>
  <c r="M654" i="36" s="1"/>
  <c r="N654" i="36" s="1"/>
  <c r="J650" i="36" a="1"/>
  <c r="J650" i="36" s="1"/>
  <c r="K650" i="36" s="1"/>
  <c r="M650" i="36" s="1"/>
  <c r="N650" i="36" s="1"/>
  <c r="J580" i="36" a="1"/>
  <c r="J580" i="36" s="1"/>
  <c r="K614" i="36"/>
  <c r="M614" i="36" s="1"/>
  <c r="N614" i="36" s="1"/>
  <c r="K582" i="36"/>
  <c r="M582" i="36" s="1"/>
  <c r="N582" i="36" s="1"/>
  <c r="K629" i="36"/>
  <c r="K625" i="36"/>
  <c r="K621" i="36"/>
  <c r="K613" i="36"/>
  <c r="K605" i="36"/>
  <c r="K597" i="36"/>
  <c r="K589" i="36"/>
  <c r="K581" i="36"/>
  <c r="M581" i="36" s="1"/>
  <c r="N581" i="36" s="1"/>
  <c r="K573" i="36"/>
  <c r="M573" i="36" s="1"/>
  <c r="N573" i="36" s="1"/>
  <c r="K565" i="36"/>
  <c r="M565" i="36" s="1"/>
  <c r="N565" i="36" s="1"/>
  <c r="K559" i="36"/>
  <c r="M559" i="36" s="1"/>
  <c r="N559" i="36" s="1"/>
  <c r="K665" i="36"/>
  <c r="M665" i="36" s="1"/>
  <c r="N665" i="36" s="1"/>
  <c r="K660" i="36"/>
  <c r="M660" i="36" s="1"/>
  <c r="N660" i="36" s="1"/>
  <c r="K655" i="36"/>
  <c r="L655" i="36" s="1" a="1"/>
  <c r="L655" i="36" s="1"/>
  <c r="K649" i="36"/>
  <c r="M649" i="36" s="1"/>
  <c r="N649" i="36" s="1"/>
  <c r="K644" i="36"/>
  <c r="M644" i="36" s="1"/>
  <c r="N644" i="36" s="1"/>
  <c r="K639" i="36"/>
  <c r="L639" i="36" s="1" a="1"/>
  <c r="L639" i="36" s="1"/>
  <c r="M667" i="36"/>
  <c r="N667" i="36" s="1"/>
  <c r="M659" i="36"/>
  <c r="N659" i="36" s="1"/>
  <c r="J38" i="36" a="1"/>
  <c r="J38" i="36" s="1"/>
  <c r="J34" i="36" a="1"/>
  <c r="J34" i="36" s="1"/>
  <c r="J30" i="36" a="1"/>
  <c r="J30" i="36" s="1"/>
  <c r="J26" i="36" a="1"/>
  <c r="J26" i="36" s="1"/>
  <c r="J22" i="36" a="1"/>
  <c r="J22" i="36" s="1"/>
  <c r="J18" i="36" a="1"/>
  <c r="J18" i="36" s="1"/>
  <c r="J40" i="36" a="1"/>
  <c r="J40" i="36" s="1"/>
  <c r="J36" i="36" a="1"/>
  <c r="J36" i="36" s="1"/>
  <c r="J32" i="36" a="1"/>
  <c r="J32" i="36" s="1"/>
  <c r="J28" i="36" a="1"/>
  <c r="J28" i="36" s="1"/>
  <c r="J24" i="36" a="1"/>
  <c r="J24" i="36" s="1"/>
  <c r="J20" i="36" a="1"/>
  <c r="J20" i="36" s="1"/>
  <c r="J16" i="36" a="1"/>
  <c r="J16" i="36" s="1"/>
  <c r="J41" i="36" a="1"/>
  <c r="J41" i="36" s="1"/>
  <c r="J39" i="36" a="1"/>
  <c r="J39" i="36" s="1"/>
  <c r="J37" i="36" a="1"/>
  <c r="J37" i="36" s="1"/>
  <c r="J35" i="36" a="1"/>
  <c r="J35" i="36" s="1"/>
  <c r="J33" i="36" a="1"/>
  <c r="J33" i="36" s="1"/>
  <c r="J31" i="36" a="1"/>
  <c r="J31" i="36" s="1"/>
  <c r="J29" i="36" a="1"/>
  <c r="J29" i="36" s="1"/>
  <c r="J27" i="36" a="1"/>
  <c r="J27" i="36" s="1"/>
  <c r="J25" i="36" a="1"/>
  <c r="J25" i="36" s="1"/>
  <c r="J23" i="36" a="1"/>
  <c r="J23" i="36" s="1"/>
  <c r="J21" i="36" a="1"/>
  <c r="J21" i="36" s="1"/>
  <c r="J19" i="36" a="1"/>
  <c r="J19" i="36" s="1"/>
  <c r="J17" i="36" a="1"/>
  <c r="J17" i="36" s="1"/>
  <c r="J66" i="36" a="1"/>
  <c r="J66" i="36" s="1"/>
  <c r="J62" i="36" a="1"/>
  <c r="J62" i="36" s="1"/>
  <c r="J58" i="36" a="1"/>
  <c r="J58" i="36" s="1"/>
  <c r="J54" i="36" a="1"/>
  <c r="J54" i="36" s="1"/>
  <c r="J50" i="36" a="1"/>
  <c r="J50" i="36" s="1"/>
  <c r="J46" i="36" a="1"/>
  <c r="J46" i="36" s="1"/>
  <c r="J42" i="36" a="1"/>
  <c r="J42" i="36" s="1"/>
  <c r="J64" i="36" a="1"/>
  <c r="J64" i="36" s="1"/>
  <c r="J60" i="36" a="1"/>
  <c r="J60" i="36" s="1"/>
  <c r="J56" i="36" a="1"/>
  <c r="J56" i="36" s="1"/>
  <c r="J52" i="36" a="1"/>
  <c r="J52" i="36" s="1"/>
  <c r="J48" i="36" a="1"/>
  <c r="J48" i="36" s="1"/>
  <c r="J44" i="36" a="1"/>
  <c r="J44" i="36" s="1"/>
  <c r="J67" i="36" a="1"/>
  <c r="J67" i="36" s="1"/>
  <c r="J65" i="36" a="1"/>
  <c r="J65" i="36" s="1"/>
  <c r="J63" i="36" a="1"/>
  <c r="J63" i="36" s="1"/>
  <c r="J61" i="36" a="1"/>
  <c r="J61" i="36" s="1"/>
  <c r="J59" i="36" a="1"/>
  <c r="J59" i="36" s="1"/>
  <c r="J57" i="36" a="1"/>
  <c r="J57" i="36" s="1"/>
  <c r="J55" i="36" a="1"/>
  <c r="J55" i="36" s="1"/>
  <c r="J53" i="36" a="1"/>
  <c r="J53" i="36" s="1"/>
  <c r="J51" i="36" a="1"/>
  <c r="J51" i="36" s="1"/>
  <c r="J49" i="36" a="1"/>
  <c r="J49" i="36" s="1"/>
  <c r="J47" i="36" a="1"/>
  <c r="J47" i="36" s="1"/>
  <c r="J45" i="36" a="1"/>
  <c r="J45" i="36" s="1"/>
  <c r="J43" i="36" a="1"/>
  <c r="J43" i="36" s="1"/>
  <c r="J74" i="36" a="1"/>
  <c r="J74" i="36" s="1"/>
  <c r="J72" i="36" a="1"/>
  <c r="J72" i="36" s="1"/>
  <c r="J90" i="36" a="1"/>
  <c r="J90" i="36" s="1"/>
  <c r="J86" i="36" a="1"/>
  <c r="J86" i="36" s="1"/>
  <c r="J82" i="36" a="1"/>
  <c r="J82" i="36" s="1"/>
  <c r="J78" i="36" a="1"/>
  <c r="J78" i="36" s="1"/>
  <c r="J70" i="36" a="1"/>
  <c r="J70" i="36" s="1"/>
  <c r="J75" i="36" a="1"/>
  <c r="J75" i="36" s="1"/>
  <c r="J71" i="36" a="1"/>
  <c r="J71" i="36" s="1"/>
  <c r="J92" i="36" a="1"/>
  <c r="J92" i="36" s="1"/>
  <c r="J88" i="36" a="1"/>
  <c r="J88" i="36" s="1"/>
  <c r="J84" i="36" a="1"/>
  <c r="J84" i="36" s="1"/>
  <c r="J80" i="36" a="1"/>
  <c r="J80" i="36" s="1"/>
  <c r="J76" i="36" a="1"/>
  <c r="J76" i="36" s="1"/>
  <c r="J68" i="36" a="1"/>
  <c r="J68" i="36" s="1"/>
  <c r="J93" i="36" a="1"/>
  <c r="J93" i="36" s="1"/>
  <c r="J91" i="36" a="1"/>
  <c r="J91" i="36" s="1"/>
  <c r="J89" i="36" a="1"/>
  <c r="J89" i="36" s="1"/>
  <c r="J87" i="36" a="1"/>
  <c r="J87" i="36" s="1"/>
  <c r="J85" i="36" a="1"/>
  <c r="J85" i="36" s="1"/>
  <c r="J83" i="36" a="1"/>
  <c r="J83" i="36" s="1"/>
  <c r="J81" i="36" a="1"/>
  <c r="J81" i="36" s="1"/>
  <c r="J79" i="36" a="1"/>
  <c r="J79" i="36" s="1"/>
  <c r="J77" i="36" a="1"/>
  <c r="J77" i="36" s="1"/>
  <c r="J73" i="36" a="1"/>
  <c r="J73" i="36" s="1"/>
  <c r="J69" i="36" a="1"/>
  <c r="J69" i="36" s="1"/>
  <c r="J687" i="36" a="1"/>
  <c r="J687" i="36" s="1"/>
  <c r="J635" i="36" a="1"/>
  <c r="J635" i="36" s="1"/>
  <c r="I697" i="36" a="1"/>
  <c r="I697" i="36" s="1"/>
  <c r="I689" i="36" a="1"/>
  <c r="I689" i="36" s="1"/>
  <c r="J689" i="36" s="1" a="1"/>
  <c r="J689" i="36" s="1"/>
  <c r="I685" i="36" a="1"/>
  <c r="I685" i="36" s="1"/>
  <c r="I99" i="36" a="1"/>
  <c r="I99" i="36" s="1"/>
  <c r="J99" i="36" s="1" a="1"/>
  <c r="J99" i="36" s="1"/>
  <c r="I95" i="36" a="1"/>
  <c r="I95" i="36" s="1"/>
  <c r="J95" i="36" s="1" a="1"/>
  <c r="J95" i="36" s="1"/>
  <c r="J694" i="36" a="1"/>
  <c r="J694" i="36" s="1"/>
  <c r="J690" i="36" a="1"/>
  <c r="J690" i="36" s="1"/>
  <c r="J686" i="36" a="1"/>
  <c r="J686" i="36" s="1"/>
  <c r="J682" i="36" a="1"/>
  <c r="J682" i="36" s="1"/>
  <c r="J100" i="36" a="1"/>
  <c r="J100" i="36" s="1"/>
  <c r="J96" i="36" a="1"/>
  <c r="J96" i="36" s="1"/>
  <c r="J695" i="36" a="1"/>
  <c r="J695" i="36" s="1"/>
  <c r="J691" i="36" a="1"/>
  <c r="J691" i="36" s="1"/>
  <c r="J683" i="36" a="1"/>
  <c r="J683" i="36" s="1"/>
  <c r="J97" i="36" a="1"/>
  <c r="J97" i="36" s="1"/>
  <c r="I693" i="36" a="1"/>
  <c r="I693" i="36" s="1"/>
  <c r="J693" i="36" s="1" a="1"/>
  <c r="J693" i="36" s="1"/>
  <c r="I681" i="36" a="1"/>
  <c r="I681" i="36" s="1"/>
  <c r="J681" i="36" s="1" a="1"/>
  <c r="J681" i="36" s="1"/>
  <c r="J696" i="36" a="1"/>
  <c r="J696" i="36" s="1"/>
  <c r="J692" i="36" a="1"/>
  <c r="J692" i="36" s="1"/>
  <c r="J688" i="36" a="1"/>
  <c r="J688" i="36" s="1"/>
  <c r="J684" i="36" a="1"/>
  <c r="J684" i="36" s="1"/>
  <c r="J680" i="36" a="1"/>
  <c r="J680" i="36" s="1"/>
  <c r="J98" i="36" a="1"/>
  <c r="J98" i="36" s="1"/>
  <c r="J94" i="36" a="1"/>
  <c r="J94" i="36" s="1"/>
  <c r="J801" i="36" a="1"/>
  <c r="J801" i="36" s="1"/>
  <c r="F16" i="33"/>
  <c r="E16" i="33"/>
  <c r="D16" i="33"/>
  <c r="M571" i="36" l="1"/>
  <c r="N571" i="36" s="1"/>
  <c r="L544" i="36" a="1"/>
  <c r="L544" i="36" s="1"/>
  <c r="M488" i="36"/>
  <c r="N488" i="36" s="1"/>
  <c r="Q395" i="36"/>
  <c r="M415" i="36"/>
  <c r="N415" i="36" s="1"/>
  <c r="P136" i="36"/>
  <c r="L229" i="36" a="1"/>
  <c r="L229" i="36" s="1"/>
  <c r="P725" i="36"/>
  <c r="L136" i="36" a="1"/>
  <c r="L136" i="36" s="1"/>
  <c r="Q500" i="36"/>
  <c r="Q443" i="36"/>
  <c r="Q201" i="36"/>
  <c r="L500" i="36" a="1"/>
  <c r="L500" i="36" s="1"/>
  <c r="M586" i="36"/>
  <c r="N586" i="36" s="1"/>
  <c r="L148" i="36" a="1"/>
  <c r="L148" i="36" s="1"/>
  <c r="M383" i="36"/>
  <c r="N383" i="36" s="1"/>
  <c r="P383" i="36" s="1"/>
  <c r="P110" i="36"/>
  <c r="Q104" i="36"/>
  <c r="L476" i="36" a="1"/>
  <c r="L476" i="36" s="1"/>
  <c r="L110" i="36" a="1"/>
  <c r="L110" i="36" s="1"/>
  <c r="P487" i="36"/>
  <c r="L132" i="36" a="1"/>
  <c r="L132" i="36" s="1"/>
  <c r="P283" i="36"/>
  <c r="M472" i="36"/>
  <c r="N472" i="36" s="1"/>
  <c r="P472" i="36" s="1"/>
  <c r="M411" i="36"/>
  <c r="N411" i="36" s="1"/>
  <c r="M663" i="36"/>
  <c r="N663" i="36" s="1"/>
  <c r="Q348" i="36"/>
  <c r="P427" i="36"/>
  <c r="M533" i="36"/>
  <c r="N533" i="36" s="1"/>
  <c r="P527" i="36"/>
  <c r="Q527" i="36"/>
  <c r="M495" i="36"/>
  <c r="N495" i="36" s="1"/>
  <c r="Q495" i="36" s="1"/>
  <c r="L218" i="36" a="1"/>
  <c r="L218" i="36" s="1"/>
  <c r="L673" i="36" a="1"/>
  <c r="L673" i="36" s="1"/>
  <c r="M520" i="36"/>
  <c r="N520" i="36" s="1"/>
  <c r="L375" i="36" a="1"/>
  <c r="L375" i="36" s="1"/>
  <c r="L527" i="36" a="1"/>
  <c r="L527" i="36" s="1"/>
  <c r="Q375" i="36"/>
  <c r="Q130" i="36"/>
  <c r="Q451" i="36"/>
  <c r="L536" i="36" a="1"/>
  <c r="L536" i="36" s="1"/>
  <c r="M627" i="36"/>
  <c r="N627" i="36" s="1"/>
  <c r="M610" i="36"/>
  <c r="N610" i="36" s="1"/>
  <c r="P610" i="36" s="1"/>
  <c r="M250" i="36"/>
  <c r="N250" i="36" s="1"/>
  <c r="P250" i="36" s="1"/>
  <c r="L283" i="36" a="1"/>
  <c r="L283" i="36" s="1"/>
  <c r="P122" i="36"/>
  <c r="L199" i="36" a="1"/>
  <c r="L199" i="36" s="1"/>
  <c r="M199" i="36"/>
  <c r="N199" i="36" s="1"/>
  <c r="Q199" i="36" s="1"/>
  <c r="Q497" i="36"/>
  <c r="M102" i="36"/>
  <c r="N102" i="36" s="1"/>
  <c r="L102" i="36" a="1"/>
  <c r="L102" i="36" s="1"/>
  <c r="Q249" i="36"/>
  <c r="L535" i="36" a="1"/>
  <c r="L535" i="36" s="1"/>
  <c r="P347" i="36"/>
  <c r="Q347" i="36"/>
  <c r="M626" i="36"/>
  <c r="N626" i="36" s="1"/>
  <c r="P626" i="36" s="1"/>
  <c r="L487" i="36" a="1"/>
  <c r="L487" i="36" s="1"/>
  <c r="Q468" i="36"/>
  <c r="L631" i="36" a="1"/>
  <c r="L631" i="36" s="1"/>
  <c r="P491" i="36"/>
  <c r="Q516" i="36"/>
  <c r="L468" i="36" a="1"/>
  <c r="L468" i="36" s="1"/>
  <c r="M562" i="36"/>
  <c r="N562" i="36" s="1"/>
  <c r="Q532" i="36"/>
  <c r="Q218" i="36"/>
  <c r="Q743" i="36"/>
  <c r="L670" i="36" a="1"/>
  <c r="L670" i="36" s="1"/>
  <c r="Q460" i="36"/>
  <c r="Q217" i="36"/>
  <c r="M168" i="36"/>
  <c r="N168" i="36" s="1"/>
  <c r="P168" i="36" s="1"/>
  <c r="L168" i="36" a="1"/>
  <c r="L168" i="36" s="1"/>
  <c r="M142" i="36"/>
  <c r="N142" i="36" s="1"/>
  <c r="Q142" i="36" s="1"/>
  <c r="M165" i="36"/>
  <c r="N165" i="36" s="1"/>
  <c r="Q165" i="36" s="1"/>
  <c r="M116" i="36"/>
  <c r="N116" i="36" s="1"/>
  <c r="Q116" i="36" s="1"/>
  <c r="M119" i="36"/>
  <c r="N119" i="36" s="1"/>
  <c r="P119" i="36" s="1"/>
  <c r="L112" i="36" a="1"/>
  <c r="L112" i="36" s="1"/>
  <c r="L235" i="36" a="1"/>
  <c r="L235" i="36" s="1"/>
  <c r="M190" i="36"/>
  <c r="N190" i="36" s="1"/>
  <c r="P190" i="36" s="1"/>
  <c r="L191" i="36" a="1"/>
  <c r="L191" i="36" s="1"/>
  <c r="M455" i="36"/>
  <c r="N455" i="36" s="1"/>
  <c r="P455" i="36" s="1"/>
  <c r="Q484" i="36"/>
  <c r="L484" i="36" a="1"/>
  <c r="L484" i="36" s="1"/>
  <c r="L731" i="36" a="1"/>
  <c r="L731" i="36" s="1"/>
  <c r="P729" i="36"/>
  <c r="M730" i="36"/>
  <c r="N730" i="36" s="1"/>
  <c r="P730" i="36" s="1"/>
  <c r="L615" i="36" a="1"/>
  <c r="L615" i="36" s="1"/>
  <c r="M746" i="36"/>
  <c r="N746" i="36" s="1"/>
  <c r="P733" i="36"/>
  <c r="L640" i="36" a="1"/>
  <c r="L640" i="36" s="1"/>
  <c r="Q615" i="36"/>
  <c r="L726" i="36" a="1"/>
  <c r="L726" i="36" s="1"/>
  <c r="P727" i="36"/>
  <c r="Q727" i="36"/>
  <c r="P638" i="36"/>
  <c r="Q638" i="36"/>
  <c r="K782" i="36"/>
  <c r="M782" i="36" s="1"/>
  <c r="N782" i="36" s="1"/>
  <c r="K786" i="36"/>
  <c r="M786" i="36" s="1"/>
  <c r="N786" i="36" s="1"/>
  <c r="M538" i="36"/>
  <c r="N538" i="36" s="1"/>
  <c r="Q538" i="36" s="1"/>
  <c r="Q476" i="36"/>
  <c r="L407" i="36" a="1"/>
  <c r="L407" i="36" s="1"/>
  <c r="L403" i="36" a="1"/>
  <c r="L403" i="36" s="1"/>
  <c r="M463" i="36"/>
  <c r="N463" i="36" s="1"/>
  <c r="P463" i="36" s="1"/>
  <c r="M459" i="36"/>
  <c r="N459" i="36" s="1"/>
  <c r="L460" i="36" a="1"/>
  <c r="L460" i="36" s="1"/>
  <c r="K465" i="36"/>
  <c r="M465" i="36" s="1"/>
  <c r="N465" i="36" s="1"/>
  <c r="P465" i="36" s="1"/>
  <c r="L245" i="36" a="1"/>
  <c r="L245" i="36" s="1"/>
  <c r="Q407" i="36"/>
  <c r="M128" i="36"/>
  <c r="N128" i="36" s="1"/>
  <c r="Q128" i="36" s="1"/>
  <c r="L122" i="36" a="1"/>
  <c r="L122" i="36" s="1"/>
  <c r="M750" i="36"/>
  <c r="N750" i="36" s="1"/>
  <c r="P750" i="36" s="1"/>
  <c r="K775" i="36"/>
  <c r="M775" i="36" s="1"/>
  <c r="N775" i="36" s="1"/>
  <c r="K783" i="36"/>
  <c r="M783" i="36" s="1"/>
  <c r="N783" i="36" s="1"/>
  <c r="K737" i="36"/>
  <c r="M737" i="36" s="1"/>
  <c r="N737" i="36" s="1"/>
  <c r="K745" i="36"/>
  <c r="M745" i="36" s="1"/>
  <c r="N745" i="36" s="1"/>
  <c r="K780" i="36"/>
  <c r="M780" i="36" s="1"/>
  <c r="N780" i="36" s="1"/>
  <c r="K788" i="36"/>
  <c r="M788" i="36" s="1"/>
  <c r="N788" i="36" s="1"/>
  <c r="K777" i="36"/>
  <c r="M777" i="36" s="1"/>
  <c r="N777" i="36" s="1"/>
  <c r="K785" i="36"/>
  <c r="M785" i="36" s="1"/>
  <c r="N785" i="36" s="1"/>
  <c r="M392" i="36"/>
  <c r="N392" i="36" s="1"/>
  <c r="L516" i="36" a="1"/>
  <c r="L516" i="36" s="1"/>
  <c r="M479" i="36"/>
  <c r="N479" i="36" s="1"/>
  <c r="Q479" i="36" s="1"/>
  <c r="M150" i="36"/>
  <c r="N150" i="36" s="1"/>
  <c r="P150" i="36" s="1"/>
  <c r="M167" i="36"/>
  <c r="N167" i="36" s="1"/>
  <c r="P167" i="36" s="1"/>
  <c r="L104" i="36" a="1"/>
  <c r="L104" i="36" s="1"/>
  <c r="L164" i="36" a="1"/>
  <c r="L164" i="36" s="1"/>
  <c r="K778" i="36"/>
  <c r="M778" i="36" s="1"/>
  <c r="N778" i="36" s="1"/>
  <c r="L658" i="36" a="1"/>
  <c r="L658" i="36" s="1"/>
  <c r="M440" i="36"/>
  <c r="N440" i="36" s="1"/>
  <c r="P440" i="36" s="1"/>
  <c r="L427" i="36" a="1"/>
  <c r="L427" i="36" s="1"/>
  <c r="M223" i="36"/>
  <c r="N223" i="36" s="1"/>
  <c r="Q223" i="36" s="1"/>
  <c r="M271" i="36"/>
  <c r="N271" i="36" s="1"/>
  <c r="Q271" i="36" s="1"/>
  <c r="Q265" i="36"/>
  <c r="M181" i="36"/>
  <c r="N181" i="36" s="1"/>
  <c r="Q181" i="36" s="1"/>
  <c r="L130" i="36" a="1"/>
  <c r="L130" i="36" s="1"/>
  <c r="Q731" i="36"/>
  <c r="P731" i="36"/>
  <c r="Q753" i="36"/>
  <c r="P753" i="36"/>
  <c r="K779" i="36"/>
  <c r="M779" i="36" s="1"/>
  <c r="N779" i="36" s="1"/>
  <c r="K787" i="36"/>
  <c r="M787" i="36" s="1"/>
  <c r="N787" i="36" s="1"/>
  <c r="K741" i="36"/>
  <c r="M741" i="36" s="1"/>
  <c r="N741" i="36" s="1"/>
  <c r="K749" i="36"/>
  <c r="M749" i="36" s="1"/>
  <c r="N749" i="36" s="1"/>
  <c r="K776" i="36"/>
  <c r="M776" i="36" s="1"/>
  <c r="N776" i="36" s="1"/>
  <c r="K784" i="36"/>
  <c r="M784" i="36" s="1"/>
  <c r="N784" i="36" s="1"/>
  <c r="K781" i="36"/>
  <c r="M781" i="36" s="1"/>
  <c r="N781" i="36" s="1"/>
  <c r="Q747" i="36"/>
  <c r="P747" i="36"/>
  <c r="L171" i="36" a="1"/>
  <c r="L171" i="36" s="1"/>
  <c r="M171" i="36"/>
  <c r="N171" i="36" s="1"/>
  <c r="P171" i="36" s="1"/>
  <c r="P726" i="36"/>
  <c r="Q726" i="36"/>
  <c r="M499" i="36"/>
  <c r="N499" i="36" s="1"/>
  <c r="P499" i="36" s="1"/>
  <c r="K752" i="36"/>
  <c r="M752" i="36" s="1"/>
  <c r="N752" i="36" s="1"/>
  <c r="K754" i="36"/>
  <c r="M754" i="36" s="1"/>
  <c r="N754" i="36" s="1"/>
  <c r="K738" i="36"/>
  <c r="M738" i="36" s="1"/>
  <c r="N738" i="36" s="1"/>
  <c r="K732" i="36"/>
  <c r="M732" i="36" s="1"/>
  <c r="N732" i="36" s="1"/>
  <c r="P744" i="36"/>
  <c r="Q744" i="36"/>
  <c r="K728" i="36"/>
  <c r="M728" i="36" s="1"/>
  <c r="N728" i="36" s="1"/>
  <c r="K756" i="36"/>
  <c r="M756" i="36" s="1"/>
  <c r="N756" i="36" s="1"/>
  <c r="P746" i="36"/>
  <c r="Q746" i="36"/>
  <c r="M186" i="36"/>
  <c r="N186" i="36" s="1"/>
  <c r="L186" i="36" a="1"/>
  <c r="L186" i="36" s="1"/>
  <c r="K748" i="36"/>
  <c r="M748" i="36" s="1"/>
  <c r="N748" i="36" s="1"/>
  <c r="L333" i="36" a="1"/>
  <c r="L333" i="36" s="1"/>
  <c r="Q316" i="36"/>
  <c r="Q299" i="36"/>
  <c r="L226" i="36" a="1"/>
  <c r="L226" i="36" s="1"/>
  <c r="M239" i="36"/>
  <c r="N239" i="36" s="1"/>
  <c r="P239" i="36" s="1"/>
  <c r="P172" i="36"/>
  <c r="M124" i="36"/>
  <c r="N124" i="36" s="1"/>
  <c r="K736" i="36"/>
  <c r="M736" i="36" s="1"/>
  <c r="N736" i="36" s="1"/>
  <c r="P735" i="36"/>
  <c r="Q735" i="36"/>
  <c r="K742" i="36"/>
  <c r="M742" i="36" s="1"/>
  <c r="N742" i="36" s="1"/>
  <c r="L675" i="36" a="1"/>
  <c r="L675" i="36" s="1"/>
  <c r="L299" i="36" a="1"/>
  <c r="L299" i="36" s="1"/>
  <c r="M139" i="36"/>
  <c r="N139" i="36" s="1"/>
  <c r="Q139" i="36" s="1"/>
  <c r="L135" i="36" a="1"/>
  <c r="L135" i="36" s="1"/>
  <c r="L155" i="36" a="1"/>
  <c r="L155" i="36" s="1"/>
  <c r="L201" i="36" a="1"/>
  <c r="L201" i="36" s="1"/>
  <c r="L118" i="36" a="1"/>
  <c r="L118" i="36" s="1"/>
  <c r="L108" i="36" a="1"/>
  <c r="L108" i="36" s="1"/>
  <c r="K740" i="36"/>
  <c r="M740" i="36" s="1"/>
  <c r="N740" i="36" s="1"/>
  <c r="P734" i="36"/>
  <c r="Q734" i="36"/>
  <c r="L744" i="36" a="1"/>
  <c r="L744" i="36" s="1"/>
  <c r="K768" i="36"/>
  <c r="L768" i="36" s="1" a="1"/>
  <c r="L768" i="36" s="1"/>
  <c r="K772" i="36"/>
  <c r="L772" i="36" s="1" a="1"/>
  <c r="L772" i="36" s="1"/>
  <c r="K760" i="36"/>
  <c r="L760" i="36" s="1" a="1"/>
  <c r="L760" i="36" s="1"/>
  <c r="K764" i="36"/>
  <c r="L764" i="36" s="1" a="1"/>
  <c r="L764" i="36" s="1"/>
  <c r="K251" i="36"/>
  <c r="M251" i="36" s="1"/>
  <c r="N251" i="36" s="1"/>
  <c r="P251" i="36" s="1"/>
  <c r="M546" i="36"/>
  <c r="N546" i="36" s="1"/>
  <c r="Q546" i="36" s="1"/>
  <c r="Q403" i="36"/>
  <c r="Q333" i="36"/>
  <c r="L117" i="36" a="1"/>
  <c r="L117" i="36" s="1"/>
  <c r="L189" i="36" a="1"/>
  <c r="L189" i="36" s="1"/>
  <c r="L237" i="36" a="1"/>
  <c r="L237" i="36" s="1"/>
  <c r="L140" i="36" a="1"/>
  <c r="L140" i="36" s="1"/>
  <c r="K763" i="36"/>
  <c r="M763" i="36" s="1"/>
  <c r="N763" i="36" s="1"/>
  <c r="P108" i="36"/>
  <c r="Q108" i="36"/>
  <c r="K761" i="36"/>
  <c r="M761" i="36" s="1"/>
  <c r="N761" i="36" s="1"/>
  <c r="K758" i="36"/>
  <c r="M758" i="36" s="1"/>
  <c r="N758" i="36" s="1"/>
  <c r="L359" i="36" a="1"/>
  <c r="L359" i="36" s="1"/>
  <c r="L138" i="36" a="1"/>
  <c r="L138" i="36" s="1"/>
  <c r="L258" i="36" a="1"/>
  <c r="L258" i="36" s="1"/>
  <c r="P148" i="36"/>
  <c r="Q148" i="36"/>
  <c r="K766" i="36"/>
  <c r="M766" i="36" s="1"/>
  <c r="N766" i="36" s="1"/>
  <c r="P164" i="36"/>
  <c r="Q164" i="36"/>
  <c r="K771" i="36"/>
  <c r="M771" i="36" s="1"/>
  <c r="N771" i="36" s="1"/>
  <c r="K759" i="36"/>
  <c r="M759" i="36" s="1"/>
  <c r="N759" i="36" s="1"/>
  <c r="K769" i="36"/>
  <c r="M769" i="36" s="1"/>
  <c r="N769" i="36" s="1"/>
  <c r="L177" i="36" a="1"/>
  <c r="L177" i="36" s="1"/>
  <c r="L157" i="36" a="1"/>
  <c r="L157" i="36" s="1"/>
  <c r="L114" i="36" a="1"/>
  <c r="L114" i="36" s="1"/>
  <c r="L180" i="36" a="1"/>
  <c r="L180" i="36" s="1"/>
  <c r="L399" i="36" a="1"/>
  <c r="L399" i="36" s="1"/>
  <c r="L134" i="36" a="1"/>
  <c r="L134" i="36" s="1"/>
  <c r="K757" i="36"/>
  <c r="M757" i="36" s="1"/>
  <c r="N757" i="36" s="1"/>
  <c r="K767" i="36"/>
  <c r="M767" i="36" s="1"/>
  <c r="N767" i="36" s="1"/>
  <c r="K145" i="36"/>
  <c r="M145" i="36" s="1"/>
  <c r="N145" i="36" s="1"/>
  <c r="K762" i="36"/>
  <c r="M762" i="36" s="1"/>
  <c r="N762" i="36" s="1"/>
  <c r="L163" i="36" a="1"/>
  <c r="L163" i="36" s="1"/>
  <c r="K770" i="36"/>
  <c r="M770" i="36" s="1"/>
  <c r="N770" i="36" s="1"/>
  <c r="K765" i="36"/>
  <c r="M765" i="36" s="1"/>
  <c r="N765" i="36" s="1"/>
  <c r="K277" i="36"/>
  <c r="L277" i="36" s="1" a="1"/>
  <c r="L277" i="36" s="1"/>
  <c r="K205" i="36"/>
  <c r="M205" i="36" s="1"/>
  <c r="N205" i="36" s="1"/>
  <c r="K209" i="36"/>
  <c r="M209" i="36" s="1"/>
  <c r="N209" i="36" s="1"/>
  <c r="K707" i="36"/>
  <c r="M707" i="36" s="1"/>
  <c r="N707" i="36" s="1"/>
  <c r="Q156" i="36"/>
  <c r="P156" i="36"/>
  <c r="K233" i="36"/>
  <c r="M233" i="36" s="1"/>
  <c r="N233" i="36" s="1"/>
  <c r="M677" i="36"/>
  <c r="N677" i="36" s="1"/>
  <c r="Q677" i="36" s="1"/>
  <c r="Q450" i="36"/>
  <c r="Q507" i="36"/>
  <c r="Q469" i="36"/>
  <c r="L295" i="36" a="1"/>
  <c r="L295" i="36" s="1"/>
  <c r="Q631" i="36"/>
  <c r="L266" i="36" a="1"/>
  <c r="L266" i="36" s="1"/>
  <c r="M270" i="36"/>
  <c r="N270" i="36" s="1"/>
  <c r="P270" i="36" s="1"/>
  <c r="L261" i="36" a="1"/>
  <c r="L261" i="36" s="1"/>
  <c r="L294" i="36" a="1"/>
  <c r="L294" i="36" s="1"/>
  <c r="L113" i="36" a="1"/>
  <c r="L113" i="36" s="1"/>
  <c r="M103" i="36"/>
  <c r="N103" i="36" s="1"/>
  <c r="P103" i="36" s="1"/>
  <c r="M300" i="36"/>
  <c r="N300" i="36" s="1"/>
  <c r="L263" i="36" a="1"/>
  <c r="L263" i="36" s="1"/>
  <c r="K709" i="36"/>
  <c r="M709" i="36" s="1"/>
  <c r="N709" i="36" s="1"/>
  <c r="K717" i="36"/>
  <c r="M717" i="36" s="1"/>
  <c r="N717" i="36" s="1"/>
  <c r="Q118" i="36"/>
  <c r="P118" i="36"/>
  <c r="Q180" i="36"/>
  <c r="P180" i="36"/>
  <c r="P140" i="36"/>
  <c r="Q140" i="36"/>
  <c r="K722" i="36"/>
  <c r="M722" i="36" s="1"/>
  <c r="N722" i="36" s="1"/>
  <c r="K708" i="36"/>
  <c r="M708" i="36" s="1"/>
  <c r="N708" i="36" s="1"/>
  <c r="K197" i="36"/>
  <c r="M197" i="36" s="1"/>
  <c r="N197" i="36" s="1"/>
  <c r="P323" i="36"/>
  <c r="L323" i="36" a="1"/>
  <c r="L323" i="36" s="1"/>
  <c r="M467" i="36"/>
  <c r="N467" i="36" s="1"/>
  <c r="L524" i="36" a="1"/>
  <c r="L524" i="36" s="1"/>
  <c r="L162" i="36" a="1"/>
  <c r="L162" i="36" s="1"/>
  <c r="L170" i="36" a="1"/>
  <c r="L170" i="36" s="1"/>
  <c r="L106" i="36" a="1"/>
  <c r="L106" i="36" s="1"/>
  <c r="K710" i="36"/>
  <c r="M710" i="36" s="1"/>
  <c r="N710" i="36" s="1"/>
  <c r="K718" i="36"/>
  <c r="M718" i="36" s="1"/>
  <c r="N718" i="36" s="1"/>
  <c r="K241" i="36"/>
  <c r="M241" i="36" s="1"/>
  <c r="N241" i="36" s="1"/>
  <c r="K711" i="36"/>
  <c r="M711" i="36" s="1"/>
  <c r="N711" i="36" s="1"/>
  <c r="K719" i="36"/>
  <c r="M719" i="36" s="1"/>
  <c r="N719" i="36" s="1"/>
  <c r="Q134" i="36"/>
  <c r="P134" i="36"/>
  <c r="K712" i="36"/>
  <c r="M712" i="36" s="1"/>
  <c r="N712" i="36" s="1"/>
  <c r="K720" i="36"/>
  <c r="M720" i="36" s="1"/>
  <c r="N720" i="36" s="1"/>
  <c r="L265" i="36" a="1"/>
  <c r="L265" i="36" s="1"/>
  <c r="K714" i="36"/>
  <c r="M714" i="36" s="1"/>
  <c r="N714" i="36" s="1"/>
  <c r="K715" i="36"/>
  <c r="M715" i="36" s="1"/>
  <c r="N715" i="36" s="1"/>
  <c r="K723" i="36"/>
  <c r="M723" i="36" s="1"/>
  <c r="N723" i="36" s="1"/>
  <c r="K716" i="36"/>
  <c r="M716" i="36" s="1"/>
  <c r="N716" i="36" s="1"/>
  <c r="L662" i="36" a="1"/>
  <c r="L662" i="36" s="1"/>
  <c r="L567" i="36" a="1"/>
  <c r="L567" i="36" s="1"/>
  <c r="L507" i="36" a="1"/>
  <c r="L507" i="36" s="1"/>
  <c r="L284" i="36" a="1"/>
  <c r="L284" i="36" s="1"/>
  <c r="L230" i="36" a="1"/>
  <c r="L230" i="36" s="1"/>
  <c r="L348" i="36" a="1"/>
  <c r="L348" i="36" s="1"/>
  <c r="L109" i="36" a="1"/>
  <c r="L109" i="36" s="1"/>
  <c r="M275" i="36"/>
  <c r="N275" i="36" s="1"/>
  <c r="L183" i="36" a="1"/>
  <c r="L183" i="36" s="1"/>
  <c r="K713" i="36"/>
  <c r="M713" i="36" s="1"/>
  <c r="N713" i="36" s="1"/>
  <c r="K721" i="36"/>
  <c r="M721" i="36" s="1"/>
  <c r="N721" i="36" s="1"/>
  <c r="K137" i="36"/>
  <c r="M137" i="36" s="1"/>
  <c r="N137" i="36" s="1"/>
  <c r="L156" i="36" a="1"/>
  <c r="L156" i="36" s="1"/>
  <c r="K318" i="36"/>
  <c r="M318" i="36" s="1"/>
  <c r="N318" i="36" s="1"/>
  <c r="Q318" i="36" s="1"/>
  <c r="K379" i="36"/>
  <c r="M379" i="36" s="1"/>
  <c r="N379" i="36" s="1"/>
  <c r="P379" i="36" s="1"/>
  <c r="K326" i="36"/>
  <c r="M326" i="36" s="1"/>
  <c r="N326" i="36" s="1"/>
  <c r="K350" i="36"/>
  <c r="M350" i="36" s="1"/>
  <c r="N350" i="36" s="1"/>
  <c r="P350" i="36" s="1"/>
  <c r="Q293" i="36"/>
  <c r="P293" i="36"/>
  <c r="K238" i="36"/>
  <c r="L238" i="36" s="1" a="1"/>
  <c r="L238" i="36" s="1"/>
  <c r="K302" i="36"/>
  <c r="M302" i="36" s="1"/>
  <c r="N302" i="36" s="1"/>
  <c r="P105" i="36"/>
  <c r="Q105" i="36"/>
  <c r="K111" i="36"/>
  <c r="M111" i="36" s="1"/>
  <c r="N111" i="36" s="1"/>
  <c r="K159" i="36"/>
  <c r="M159" i="36" s="1"/>
  <c r="N159" i="36" s="1"/>
  <c r="K195" i="36"/>
  <c r="M195" i="36" s="1"/>
  <c r="N195" i="36" s="1"/>
  <c r="K120" i="36"/>
  <c r="M120" i="36" s="1"/>
  <c r="N120" i="36" s="1"/>
  <c r="K246" i="36"/>
  <c r="L246" i="36" s="1" a="1"/>
  <c r="L246" i="36" s="1"/>
  <c r="L469" i="36" a="1"/>
  <c r="L469" i="36" s="1"/>
  <c r="L511" i="36" a="1"/>
  <c r="L511" i="36" s="1"/>
  <c r="P511" i="36"/>
  <c r="P151" i="36"/>
  <c r="Q151" i="36"/>
  <c r="P177" i="36"/>
  <c r="Q177" i="36"/>
  <c r="P109" i="36"/>
  <c r="Q109" i="36"/>
  <c r="Q157" i="36"/>
  <c r="P157" i="36"/>
  <c r="K187" i="36"/>
  <c r="M187" i="36" s="1"/>
  <c r="N187" i="36" s="1"/>
  <c r="P107" i="36"/>
  <c r="Q107" i="36"/>
  <c r="K115" i="36"/>
  <c r="M115" i="36" s="1"/>
  <c r="N115" i="36" s="1"/>
  <c r="L123" i="36" a="1"/>
  <c r="L123" i="36" s="1"/>
  <c r="L131" i="36" a="1"/>
  <c r="L131" i="36" s="1"/>
  <c r="P199" i="36"/>
  <c r="K259" i="36"/>
  <c r="M259" i="36" s="1"/>
  <c r="N259" i="36" s="1"/>
  <c r="K221" i="36"/>
  <c r="M221" i="36" s="1"/>
  <c r="N221" i="36" s="1"/>
  <c r="Q170" i="36"/>
  <c r="P170" i="36"/>
  <c r="K247" i="36"/>
  <c r="M247" i="36" s="1"/>
  <c r="N247" i="36" s="1"/>
  <c r="Q176" i="36"/>
  <c r="P176" i="36"/>
  <c r="L450" i="36" a="1"/>
  <c r="L450" i="36" s="1"/>
  <c r="K133" i="36"/>
  <c r="M133" i="36" s="1"/>
  <c r="N133" i="36" s="1"/>
  <c r="K152" i="36"/>
  <c r="M152" i="36" s="1"/>
  <c r="N152" i="36" s="1"/>
  <c r="Q106" i="36"/>
  <c r="P106" i="36"/>
  <c r="K202" i="36"/>
  <c r="L202" i="36" s="1" a="1"/>
  <c r="L202" i="36" s="1"/>
  <c r="K210" i="36"/>
  <c r="L210" i="36" s="1" a="1"/>
  <c r="L210" i="36" s="1"/>
  <c r="P258" i="36"/>
  <c r="Q258" i="36"/>
  <c r="L217" i="36" a="1"/>
  <c r="L217" i="36" s="1"/>
  <c r="K273" i="36"/>
  <c r="M273" i="36" s="1"/>
  <c r="N273" i="36" s="1"/>
  <c r="P237" i="36"/>
  <c r="Q237" i="36"/>
  <c r="P263" i="36"/>
  <c r="Q263" i="36"/>
  <c r="K278" i="36"/>
  <c r="M278" i="36" s="1"/>
  <c r="N278" i="36" s="1"/>
  <c r="P121" i="36"/>
  <c r="Q121" i="36"/>
  <c r="K158" i="36"/>
  <c r="M158" i="36" s="1"/>
  <c r="N158" i="36" s="1"/>
  <c r="K174" i="36"/>
  <c r="M174" i="36" s="1"/>
  <c r="N174" i="36" s="1"/>
  <c r="P131" i="36"/>
  <c r="Q131" i="36"/>
  <c r="K227" i="36"/>
  <c r="M227" i="36" s="1"/>
  <c r="N227" i="36" s="1"/>
  <c r="Q146" i="36"/>
  <c r="P146" i="36"/>
  <c r="K207" i="36"/>
  <c r="M207" i="36" s="1"/>
  <c r="N207" i="36" s="1"/>
  <c r="P161" i="36"/>
  <c r="Q161" i="36"/>
  <c r="M555" i="36"/>
  <c r="N555" i="36" s="1"/>
  <c r="P555" i="36" s="1"/>
  <c r="L566" i="36" a="1"/>
  <c r="L566" i="36" s="1"/>
  <c r="P673" i="36"/>
  <c r="P675" i="36"/>
  <c r="L466" i="36" a="1"/>
  <c r="L466" i="36" s="1"/>
  <c r="L400" i="36" a="1"/>
  <c r="L400" i="36" s="1"/>
  <c r="M513" i="36"/>
  <c r="N513" i="36" s="1"/>
  <c r="P513" i="36" s="1"/>
  <c r="L269" i="36" a="1"/>
  <c r="L269" i="36" s="1"/>
  <c r="P113" i="36"/>
  <c r="Q113" i="36"/>
  <c r="K166" i="36"/>
  <c r="M166" i="36" s="1"/>
  <c r="N166" i="36" s="1"/>
  <c r="K182" i="36"/>
  <c r="M182" i="36" s="1"/>
  <c r="N182" i="36" s="1"/>
  <c r="P117" i="36"/>
  <c r="Q117" i="36"/>
  <c r="Q144" i="36"/>
  <c r="P144" i="36"/>
  <c r="K185" i="36"/>
  <c r="M185" i="36" s="1"/>
  <c r="N185" i="36" s="1"/>
  <c r="Q162" i="36"/>
  <c r="P162" i="36"/>
  <c r="Q189" i="36"/>
  <c r="P189" i="36"/>
  <c r="Q184" i="36"/>
  <c r="P184" i="36"/>
  <c r="Q167" i="36"/>
  <c r="L125" i="36" a="1"/>
  <c r="L125" i="36" s="1"/>
  <c r="L141" i="36" a="1"/>
  <c r="L141" i="36" s="1"/>
  <c r="L173" i="36" a="1"/>
  <c r="L173" i="36" s="1"/>
  <c r="L107" i="36" a="1"/>
  <c r="L107" i="36" s="1"/>
  <c r="P135" i="36"/>
  <c r="Q135" i="36"/>
  <c r="P155" i="36"/>
  <c r="Q155" i="36"/>
  <c r="K175" i="36"/>
  <c r="M175" i="36" s="1"/>
  <c r="N175" i="36" s="1"/>
  <c r="P191" i="36"/>
  <c r="Q191" i="36"/>
  <c r="M219" i="36"/>
  <c r="N219" i="36" s="1"/>
  <c r="K231" i="36"/>
  <c r="M231" i="36" s="1"/>
  <c r="N231" i="36" s="1"/>
  <c r="K193" i="36"/>
  <c r="M193" i="36" s="1"/>
  <c r="N193" i="36" s="1"/>
  <c r="L154" i="36" a="1"/>
  <c r="L154" i="36" s="1"/>
  <c r="K267" i="36"/>
  <c r="M267" i="36" s="1"/>
  <c r="N267" i="36" s="1"/>
  <c r="L347" i="36" a="1"/>
  <c r="L347" i="36" s="1"/>
  <c r="Q138" i="36"/>
  <c r="P138" i="36"/>
  <c r="K215" i="36"/>
  <c r="M215" i="36" s="1"/>
  <c r="N215" i="36" s="1"/>
  <c r="L249" i="36" a="1"/>
  <c r="L249" i="36" s="1"/>
  <c r="L315" i="36" a="1"/>
  <c r="L315" i="36" s="1"/>
  <c r="M315" i="36"/>
  <c r="N315" i="36" s="1"/>
  <c r="K222" i="36"/>
  <c r="L222" i="36" s="1" a="1"/>
  <c r="L222" i="36" s="1"/>
  <c r="K254" i="36"/>
  <c r="L254" i="36" s="1" a="1"/>
  <c r="L254" i="36" s="1"/>
  <c r="K188" i="36"/>
  <c r="M188" i="36" s="1"/>
  <c r="N188" i="36" s="1"/>
  <c r="P101" i="36"/>
  <c r="Q101" i="36"/>
  <c r="Q178" i="36"/>
  <c r="P178" i="36"/>
  <c r="Q132" i="36"/>
  <c r="P132" i="36"/>
  <c r="P123" i="36"/>
  <c r="Q123" i="36"/>
  <c r="K147" i="36"/>
  <c r="M147" i="36" s="1"/>
  <c r="N147" i="36" s="1"/>
  <c r="L343" i="36" a="1"/>
  <c r="L343" i="36" s="1"/>
  <c r="L325" i="36" a="1"/>
  <c r="L325" i="36" s="1"/>
  <c r="L317" i="36" a="1"/>
  <c r="L317" i="36" s="1"/>
  <c r="M339" i="36"/>
  <c r="N339" i="36" s="1"/>
  <c r="P339" i="36" s="1"/>
  <c r="L257" i="36" a="1"/>
  <c r="L257" i="36" s="1"/>
  <c r="L358" i="36" a="1"/>
  <c r="L358" i="36" s="1"/>
  <c r="L366" i="36" a="1"/>
  <c r="L366" i="36" s="1"/>
  <c r="L121" i="36" a="1"/>
  <c r="L121" i="36" s="1"/>
  <c r="L101" i="36" a="1"/>
  <c r="L101" i="36" s="1"/>
  <c r="L105" i="36" a="1"/>
  <c r="L105" i="36" s="1"/>
  <c r="L178" i="36" a="1"/>
  <c r="L178" i="36" s="1"/>
  <c r="Q160" i="36"/>
  <c r="P160" i="36"/>
  <c r="M287" i="36"/>
  <c r="N287" i="36" s="1"/>
  <c r="L287" i="36" a="1"/>
  <c r="L287" i="36" s="1"/>
  <c r="P163" i="36"/>
  <c r="Q163" i="36"/>
  <c r="P125" i="36"/>
  <c r="Q125" i="36"/>
  <c r="Q141" i="36"/>
  <c r="P141" i="36"/>
  <c r="Q173" i="36"/>
  <c r="P173" i="36"/>
  <c r="K169" i="36"/>
  <c r="M169" i="36" s="1"/>
  <c r="N169" i="36" s="1"/>
  <c r="K127" i="36"/>
  <c r="M127" i="36" s="1"/>
  <c r="N127" i="36" s="1"/>
  <c r="K143" i="36"/>
  <c r="M143" i="36" s="1"/>
  <c r="N143" i="36" s="1"/>
  <c r="K179" i="36"/>
  <c r="M179" i="36" s="1"/>
  <c r="N179" i="36" s="1"/>
  <c r="P266" i="36"/>
  <c r="Q266" i="36"/>
  <c r="L331" i="36" a="1"/>
  <c r="L331" i="36" s="1"/>
  <c r="Q154" i="36"/>
  <c r="P154" i="36"/>
  <c r="P275" i="36"/>
  <c r="Q275" i="36"/>
  <c r="L146" i="36" a="1"/>
  <c r="L146" i="36" s="1"/>
  <c r="P235" i="36"/>
  <c r="Q235" i="36"/>
  <c r="K194" i="36"/>
  <c r="M194" i="36" s="1"/>
  <c r="N194" i="36" s="1"/>
  <c r="P183" i="36"/>
  <c r="Q183" i="36"/>
  <c r="K129" i="36"/>
  <c r="M129" i="36" s="1"/>
  <c r="N129" i="36" s="1"/>
  <c r="L161" i="36" a="1"/>
  <c r="L161" i="36" s="1"/>
  <c r="Q114" i="36"/>
  <c r="P114" i="36"/>
  <c r="J198" i="36" a="1"/>
  <c r="J198" i="36" s="1"/>
  <c r="J206" i="36" a="1"/>
  <c r="J206" i="36" s="1"/>
  <c r="J214" i="36" a="1"/>
  <c r="J214" i="36" s="1"/>
  <c r="K242" i="36"/>
  <c r="M242" i="36" s="1"/>
  <c r="N242" i="36" s="1"/>
  <c r="K274" i="36"/>
  <c r="M274" i="36" s="1"/>
  <c r="N274" i="36" s="1"/>
  <c r="K253" i="36"/>
  <c r="M253" i="36" s="1"/>
  <c r="N253" i="36" s="1"/>
  <c r="K234" i="36"/>
  <c r="M234" i="36" s="1"/>
  <c r="N234" i="36" s="1"/>
  <c r="K357" i="36"/>
  <c r="M357" i="36" s="1"/>
  <c r="N357" i="36" s="1"/>
  <c r="K232" i="36"/>
  <c r="L232" i="36" s="1" a="1"/>
  <c r="L232" i="36" s="1"/>
  <c r="K216" i="36"/>
  <c r="L216" i="36" s="1" a="1"/>
  <c r="L216" i="36" s="1"/>
  <c r="K244" i="36"/>
  <c r="L244" i="36" s="1" a="1"/>
  <c r="L244" i="36" s="1"/>
  <c r="K212" i="36"/>
  <c r="L212" i="36" s="1" a="1"/>
  <c r="L212" i="36" s="1"/>
  <c r="K272" i="36"/>
  <c r="L272" i="36" s="1" a="1"/>
  <c r="L272" i="36" s="1"/>
  <c r="K276" i="36"/>
  <c r="L276" i="36" s="1" a="1"/>
  <c r="L276" i="36" s="1"/>
  <c r="L492" i="36" a="1"/>
  <c r="L492" i="36" s="1"/>
  <c r="M492" i="36"/>
  <c r="N492" i="36" s="1"/>
  <c r="K240" i="36"/>
  <c r="L240" i="36" s="1" a="1"/>
  <c r="L240" i="36" s="1"/>
  <c r="K236" i="36"/>
  <c r="L236" i="36" s="1" a="1"/>
  <c r="L236" i="36" s="1"/>
  <c r="K512" i="36"/>
  <c r="M512" i="36" s="1"/>
  <c r="N512" i="36" s="1"/>
  <c r="P512" i="36" s="1"/>
  <c r="K204" i="36"/>
  <c r="L204" i="36" s="1" a="1"/>
  <c r="L204" i="36" s="1"/>
  <c r="K264" i="36"/>
  <c r="L264" i="36" s="1" a="1"/>
  <c r="L264" i="36" s="1"/>
  <c r="P225" i="36"/>
  <c r="Q225" i="36"/>
  <c r="P262" i="36"/>
  <c r="Q262" i="36"/>
  <c r="K307" i="36"/>
  <c r="M307" i="36" s="1"/>
  <c r="N307" i="36" s="1"/>
  <c r="M655" i="36"/>
  <c r="N655" i="36" s="1"/>
  <c r="L539" i="36" a="1"/>
  <c r="L539" i="36" s="1"/>
  <c r="L482" i="36" a="1"/>
  <c r="L482" i="36" s="1"/>
  <c r="L489" i="36" a="1"/>
  <c r="L489" i="36" s="1"/>
  <c r="L496" i="36" a="1"/>
  <c r="L496" i="36" s="1"/>
  <c r="M424" i="36"/>
  <c r="N424" i="36" s="1"/>
  <c r="P424" i="36" s="1"/>
  <c r="L525" i="36" a="1"/>
  <c r="L525" i="36" s="1"/>
  <c r="L444" i="36" a="1"/>
  <c r="L444" i="36" s="1"/>
  <c r="P475" i="36"/>
  <c r="Q583" i="36"/>
  <c r="L327" i="36" a="1"/>
  <c r="L327" i="36" s="1"/>
  <c r="L311" i="36" a="1"/>
  <c r="L311" i="36" s="1"/>
  <c r="L305" i="36" a="1"/>
  <c r="L305" i="36" s="1"/>
  <c r="L334" i="36" a="1"/>
  <c r="L334" i="36" s="1"/>
  <c r="K196" i="36"/>
  <c r="M196" i="36" s="1"/>
  <c r="N196" i="36" s="1"/>
  <c r="J220" i="36" a="1"/>
  <c r="J220" i="36" s="1"/>
  <c r="J260" i="36" a="1"/>
  <c r="J260" i="36" s="1"/>
  <c r="K371" i="36"/>
  <c r="M371" i="36" s="1"/>
  <c r="N371" i="36" s="1"/>
  <c r="M204" i="36"/>
  <c r="N204" i="36" s="1"/>
  <c r="P245" i="36"/>
  <c r="Q245" i="36"/>
  <c r="P211" i="36"/>
  <c r="Q211" i="36"/>
  <c r="P358" i="36"/>
  <c r="Q358" i="36"/>
  <c r="Q366" i="36"/>
  <c r="P366" i="36"/>
  <c r="Q524" i="36"/>
  <c r="P524" i="36"/>
  <c r="P203" i="36"/>
  <c r="Q203" i="36"/>
  <c r="Q243" i="36"/>
  <c r="P243" i="36"/>
  <c r="P261" i="36"/>
  <c r="Q261" i="36"/>
  <c r="K256" i="36"/>
  <c r="M256" i="36" s="1"/>
  <c r="N256" i="36" s="1"/>
  <c r="M587" i="36"/>
  <c r="N587" i="36" s="1"/>
  <c r="P587" i="36" s="1"/>
  <c r="L643" i="36" a="1"/>
  <c r="L643" i="36" s="1"/>
  <c r="Q610" i="36"/>
  <c r="L569" i="36" a="1"/>
  <c r="L569" i="36" s="1"/>
  <c r="L475" i="36" a="1"/>
  <c r="L475" i="36" s="1"/>
  <c r="Q525" i="36"/>
  <c r="L337" i="36" a="1"/>
  <c r="L337" i="36" s="1"/>
  <c r="L293" i="36" a="1"/>
  <c r="L293" i="36" s="1"/>
  <c r="K192" i="36"/>
  <c r="M192" i="36" s="1"/>
  <c r="N192" i="36" s="1"/>
  <c r="L501" i="36" a="1"/>
  <c r="L501" i="36" s="1"/>
  <c r="M501" i="36"/>
  <c r="N501" i="36" s="1"/>
  <c r="K208" i="36"/>
  <c r="L208" i="36" s="1" a="1"/>
  <c r="L208" i="36" s="1"/>
  <c r="K248" i="36"/>
  <c r="L248" i="36" s="1" a="1"/>
  <c r="L248" i="36" s="1"/>
  <c r="P302" i="36"/>
  <c r="Q302" i="36"/>
  <c r="L211" i="36" a="1"/>
  <c r="L211" i="36" s="1"/>
  <c r="P230" i="36"/>
  <c r="Q230" i="36"/>
  <c r="P257" i="36"/>
  <c r="Q257" i="36"/>
  <c r="P269" i="36"/>
  <c r="Q269" i="36"/>
  <c r="Q294" i="36"/>
  <c r="P294" i="36"/>
  <c r="L532" i="36" a="1"/>
  <c r="L532" i="36" s="1"/>
  <c r="K224" i="36"/>
  <c r="M224" i="36" s="1"/>
  <c r="N224" i="36" s="1"/>
  <c r="L666" i="36" a="1"/>
  <c r="L666" i="36" s="1"/>
  <c r="L583" i="36" a="1"/>
  <c r="L583" i="36" s="1"/>
  <c r="L447" i="36" a="1"/>
  <c r="L447" i="36" s="1"/>
  <c r="L324" i="36" a="1"/>
  <c r="L324" i="36" s="1"/>
  <c r="L286" i="36" a="1"/>
  <c r="L286" i="36" s="1"/>
  <c r="L308" i="36" a="1"/>
  <c r="L308" i="36" s="1"/>
  <c r="L363" i="36" a="1"/>
  <c r="L363" i="36" s="1"/>
  <c r="K200" i="36"/>
  <c r="M200" i="36" s="1"/>
  <c r="N200" i="36" s="1"/>
  <c r="Q255" i="36"/>
  <c r="P255" i="36"/>
  <c r="J228" i="36" a="1"/>
  <c r="J228" i="36" s="1"/>
  <c r="J268" i="36" a="1"/>
  <c r="J268" i="36" s="1"/>
  <c r="K332" i="36"/>
  <c r="M332" i="36" s="1"/>
  <c r="N332" i="36" s="1"/>
  <c r="K252" i="36"/>
  <c r="L252" i="36" s="1" a="1"/>
  <c r="L252" i="36" s="1"/>
  <c r="L203" i="36" a="1"/>
  <c r="L203" i="36" s="1"/>
  <c r="L225" i="36" a="1"/>
  <c r="L225" i="36" s="1"/>
  <c r="L243" i="36" a="1"/>
  <c r="L243" i="36" s="1"/>
  <c r="L262" i="36" a="1"/>
  <c r="L262" i="36" s="1"/>
  <c r="K679" i="36"/>
  <c r="M679" i="36" s="1"/>
  <c r="N679" i="36" s="1"/>
  <c r="K432" i="36"/>
  <c r="M432" i="36" s="1"/>
  <c r="N432" i="36" s="1"/>
  <c r="Q432" i="36" s="1"/>
  <c r="P305" i="36"/>
  <c r="Q305" i="36"/>
  <c r="P361" i="36"/>
  <c r="Q361" i="36"/>
  <c r="K452" i="36"/>
  <c r="M452" i="36" s="1"/>
  <c r="N452" i="36" s="1"/>
  <c r="P452" i="36" s="1"/>
  <c r="P297" i="36"/>
  <c r="Q297" i="36"/>
  <c r="K376" i="36"/>
  <c r="L376" i="36" s="1" a="1"/>
  <c r="L376" i="36" s="1"/>
  <c r="K312" i="36"/>
  <c r="M312" i="36" s="1"/>
  <c r="N312" i="36" s="1"/>
  <c r="Q319" i="36"/>
  <c r="P319" i="36"/>
  <c r="P301" i="36"/>
  <c r="Q301" i="36"/>
  <c r="K396" i="36"/>
  <c r="M396" i="36" s="1"/>
  <c r="N396" i="36" s="1"/>
  <c r="K428" i="36"/>
  <c r="M428" i="36" s="1"/>
  <c r="N428" i="36" s="1"/>
  <c r="K303" i="36"/>
  <c r="M303" i="36" s="1"/>
  <c r="N303" i="36" s="1"/>
  <c r="L672" i="36" a="1"/>
  <c r="L672" i="36" s="1"/>
  <c r="P672" i="36"/>
  <c r="L491" i="36" a="1"/>
  <c r="L491" i="36" s="1"/>
  <c r="L519" i="36" a="1"/>
  <c r="L519" i="36" s="1"/>
  <c r="L515" i="36" a="1"/>
  <c r="L515" i="36" s="1"/>
  <c r="K288" i="36"/>
  <c r="M288" i="36" s="1"/>
  <c r="N288" i="36" s="1"/>
  <c r="K320" i="36"/>
  <c r="M320" i="36" s="1"/>
  <c r="N320" i="36" s="1"/>
  <c r="K352" i="36"/>
  <c r="M352" i="36" s="1"/>
  <c r="N352" i="36" s="1"/>
  <c r="Q295" i="36"/>
  <c r="P295" i="36"/>
  <c r="Q327" i="36"/>
  <c r="P327" i="36"/>
  <c r="Q359" i="36"/>
  <c r="P359" i="36"/>
  <c r="P324" i="36"/>
  <c r="Q324" i="36"/>
  <c r="Q311" i="36"/>
  <c r="P311" i="36"/>
  <c r="Q343" i="36"/>
  <c r="P343" i="36"/>
  <c r="P308" i="36"/>
  <c r="Q308" i="36"/>
  <c r="K354" i="36"/>
  <c r="M354" i="36" s="1"/>
  <c r="N354" i="36" s="1"/>
  <c r="P411" i="36"/>
  <c r="Q411" i="36"/>
  <c r="K408" i="36"/>
  <c r="M408" i="36" s="1"/>
  <c r="N408" i="36" s="1"/>
  <c r="K281" i="36"/>
  <c r="M281" i="36" s="1"/>
  <c r="N281" i="36" s="1"/>
  <c r="P431" i="36"/>
  <c r="Q431" i="36"/>
  <c r="M349" i="36"/>
  <c r="N349" i="36" s="1"/>
  <c r="Q383" i="36"/>
  <c r="P337" i="36"/>
  <c r="Q337" i="36"/>
  <c r="K322" i="36"/>
  <c r="M322" i="36" s="1"/>
  <c r="N322" i="36" s="1"/>
  <c r="L297" i="36" a="1"/>
  <c r="L297" i="36" s="1"/>
  <c r="K380" i="36"/>
  <c r="M380" i="36" s="1"/>
  <c r="N380" i="36" s="1"/>
  <c r="K335" i="36"/>
  <c r="M335" i="36" s="1"/>
  <c r="N335" i="36" s="1"/>
  <c r="P365" i="36"/>
  <c r="Q365" i="36"/>
  <c r="P289" i="36"/>
  <c r="Q289" i="36"/>
  <c r="P341" i="36"/>
  <c r="Q341" i="36"/>
  <c r="L361" i="36" a="1"/>
  <c r="L361" i="36" s="1"/>
  <c r="K388" i="36"/>
  <c r="M388" i="36" s="1"/>
  <c r="N388" i="36" s="1"/>
  <c r="K420" i="36"/>
  <c r="M420" i="36" s="1"/>
  <c r="N420" i="36" s="1"/>
  <c r="M368" i="36"/>
  <c r="N368" i="36" s="1"/>
  <c r="P368" i="36" s="1"/>
  <c r="K344" i="36"/>
  <c r="M344" i="36" s="1"/>
  <c r="N344" i="36" s="1"/>
  <c r="Q351" i="36"/>
  <c r="P351" i="36"/>
  <c r="P415" i="36"/>
  <c r="Q415" i="36"/>
  <c r="P309" i="36"/>
  <c r="Q309" i="36"/>
  <c r="K329" i="36"/>
  <c r="M329" i="36" s="1"/>
  <c r="N329" i="36" s="1"/>
  <c r="L678" i="36" a="1"/>
  <c r="L678" i="36" s="1"/>
  <c r="L574" i="36" a="1"/>
  <c r="L574" i="36" s="1"/>
  <c r="L543" i="36" a="1"/>
  <c r="L543" i="36" s="1"/>
  <c r="L498" i="36" a="1"/>
  <c r="L498" i="36" s="1"/>
  <c r="L378" i="36" a="1"/>
  <c r="L378" i="36" s="1"/>
  <c r="K296" i="36"/>
  <c r="M296" i="36" s="1"/>
  <c r="N296" i="36" s="1"/>
  <c r="K328" i="36"/>
  <c r="M328" i="36" s="1"/>
  <c r="N328" i="36" s="1"/>
  <c r="K360" i="36"/>
  <c r="M360" i="36" s="1"/>
  <c r="N360" i="36" s="1"/>
  <c r="L292" i="36" a="1"/>
  <c r="L292" i="36" s="1"/>
  <c r="L356" i="36" a="1"/>
  <c r="L356" i="36" s="1"/>
  <c r="K306" i="36"/>
  <c r="M306" i="36" s="1"/>
  <c r="N306" i="36" s="1"/>
  <c r="K338" i="36"/>
  <c r="M338" i="36" s="1"/>
  <c r="N338" i="36" s="1"/>
  <c r="P286" i="36"/>
  <c r="Q286" i="36"/>
  <c r="L340" i="36" a="1"/>
  <c r="L340" i="36" s="1"/>
  <c r="L291" i="36" a="1"/>
  <c r="L291" i="36" s="1"/>
  <c r="M353" i="36"/>
  <c r="N353" i="36" s="1"/>
  <c r="Q363" i="36"/>
  <c r="P363" i="36"/>
  <c r="K412" i="36"/>
  <c r="M412" i="36" s="1"/>
  <c r="N412" i="36" s="1"/>
  <c r="L431" i="36" a="1"/>
  <c r="L431" i="36" s="1"/>
  <c r="L342" i="36" a="1"/>
  <c r="L342" i="36" s="1"/>
  <c r="L321" i="36" a="1"/>
  <c r="L321" i="36" s="1"/>
  <c r="L310" i="36" a="1"/>
  <c r="L310" i="36" s="1"/>
  <c r="P334" i="36"/>
  <c r="Q334" i="36"/>
  <c r="L309" i="36" a="1"/>
  <c r="L309" i="36" s="1"/>
  <c r="L341" i="36" a="1"/>
  <c r="L341" i="36" s="1"/>
  <c r="M563" i="36"/>
  <c r="N563" i="36" s="1"/>
  <c r="K345" i="36"/>
  <c r="M345" i="36" s="1"/>
  <c r="N345" i="36" s="1"/>
  <c r="L514" i="36" a="1"/>
  <c r="L514" i="36" s="1"/>
  <c r="L451" i="36" a="1"/>
  <c r="L451" i="36" s="1"/>
  <c r="L435" i="36" a="1"/>
  <c r="L435" i="36" s="1"/>
  <c r="K304" i="36"/>
  <c r="M304" i="36" s="1"/>
  <c r="N304" i="36" s="1"/>
  <c r="K336" i="36"/>
  <c r="M336" i="36" s="1"/>
  <c r="N336" i="36" s="1"/>
  <c r="K282" i="36"/>
  <c r="M282" i="36" s="1"/>
  <c r="N282" i="36" s="1"/>
  <c r="K314" i="36"/>
  <c r="M314" i="36" s="1"/>
  <c r="N314" i="36" s="1"/>
  <c r="K346" i="36"/>
  <c r="M346" i="36" s="1"/>
  <c r="N346" i="36" s="1"/>
  <c r="P292" i="36"/>
  <c r="Q292" i="36"/>
  <c r="P356" i="36"/>
  <c r="Q356" i="36"/>
  <c r="L319" i="36" a="1"/>
  <c r="L319" i="36" s="1"/>
  <c r="L351" i="36" a="1"/>
  <c r="L351" i="36" s="1"/>
  <c r="K298" i="36"/>
  <c r="M298" i="36" s="1"/>
  <c r="N298" i="36" s="1"/>
  <c r="K330" i="36"/>
  <c r="M330" i="36" s="1"/>
  <c r="N330" i="36" s="1"/>
  <c r="K362" i="36"/>
  <c r="M362" i="36" s="1"/>
  <c r="N362" i="36" s="1"/>
  <c r="P340" i="36"/>
  <c r="Q340" i="36"/>
  <c r="P317" i="36"/>
  <c r="Q317" i="36"/>
  <c r="Q291" i="36"/>
  <c r="P291" i="36"/>
  <c r="L301" i="36" a="1"/>
  <c r="L301" i="36" s="1"/>
  <c r="P325" i="36"/>
  <c r="Q325" i="36"/>
  <c r="P342" i="36"/>
  <c r="Q342" i="36"/>
  <c r="P399" i="36"/>
  <c r="Q399" i="36"/>
  <c r="K285" i="36"/>
  <c r="M285" i="36" s="1"/>
  <c r="N285" i="36" s="1"/>
  <c r="P321" i="36"/>
  <c r="Q321" i="36"/>
  <c r="K279" i="36"/>
  <c r="M279" i="36" s="1"/>
  <c r="N279" i="36" s="1"/>
  <c r="K367" i="36"/>
  <c r="M367" i="36" s="1"/>
  <c r="N367" i="36" s="1"/>
  <c r="K290" i="36"/>
  <c r="M290" i="36" s="1"/>
  <c r="N290" i="36" s="1"/>
  <c r="P310" i="36"/>
  <c r="Q310" i="36"/>
  <c r="L355" i="36" a="1"/>
  <c r="L355" i="36" s="1"/>
  <c r="K372" i="36"/>
  <c r="M372" i="36" s="1"/>
  <c r="N372" i="36" s="1"/>
  <c r="K404" i="36"/>
  <c r="M404" i="36" s="1"/>
  <c r="N404" i="36" s="1"/>
  <c r="K280" i="36"/>
  <c r="M280" i="36" s="1"/>
  <c r="N280" i="36" s="1"/>
  <c r="K364" i="36"/>
  <c r="M364" i="36" s="1"/>
  <c r="N364" i="36" s="1"/>
  <c r="Q355" i="36"/>
  <c r="P355" i="36"/>
  <c r="K471" i="36"/>
  <c r="M471" i="36" s="1"/>
  <c r="N471" i="36" s="1"/>
  <c r="K313" i="36"/>
  <c r="M313" i="36" s="1"/>
  <c r="N313" i="36" s="1"/>
  <c r="K577" i="36"/>
  <c r="M577" i="36" s="1"/>
  <c r="N577" i="36" s="1"/>
  <c r="Q577" i="36" s="1"/>
  <c r="Q397" i="36"/>
  <c r="P397" i="36"/>
  <c r="K551" i="36"/>
  <c r="M551" i="36" s="1"/>
  <c r="N551" i="36" s="1"/>
  <c r="K390" i="36"/>
  <c r="M390" i="36" s="1"/>
  <c r="N390" i="36" s="1"/>
  <c r="K422" i="36"/>
  <c r="L422" i="36" s="1" a="1"/>
  <c r="L422" i="36" s="1"/>
  <c r="K623" i="36"/>
  <c r="M623" i="36" s="1"/>
  <c r="N623" i="36" s="1"/>
  <c r="Q623" i="36" s="1"/>
  <c r="K430" i="36"/>
  <c r="L430" i="36" s="1" a="1"/>
  <c r="L430" i="36" s="1"/>
  <c r="Q405" i="36"/>
  <c r="P405" i="36"/>
  <c r="Q671" i="36"/>
  <c r="P671" i="36"/>
  <c r="Q392" i="36"/>
  <c r="P392" i="36"/>
  <c r="K426" i="36"/>
  <c r="M426" i="36" s="1"/>
  <c r="N426" i="36" s="1"/>
  <c r="K401" i="36"/>
  <c r="M401" i="36" s="1"/>
  <c r="N401" i="36" s="1"/>
  <c r="K433" i="36"/>
  <c r="M433" i="36" s="1"/>
  <c r="N433" i="36" s="1"/>
  <c r="K386" i="36"/>
  <c r="M386" i="36" s="1"/>
  <c r="N386" i="36" s="1"/>
  <c r="K446" i="36"/>
  <c r="L446" i="36" s="1" a="1"/>
  <c r="L446" i="36" s="1"/>
  <c r="P387" i="36"/>
  <c r="Q387" i="36"/>
  <c r="P439" i="36"/>
  <c r="Q439" i="36"/>
  <c r="P419" i="36"/>
  <c r="Q419" i="36"/>
  <c r="K509" i="36"/>
  <c r="M509" i="36" s="1"/>
  <c r="N509" i="36" s="1"/>
  <c r="P533" i="36"/>
  <c r="Q533" i="36"/>
  <c r="K477" i="36"/>
  <c r="L477" i="36" s="1" a="1"/>
  <c r="L477" i="36" s="1"/>
  <c r="K531" i="36"/>
  <c r="M531" i="36" s="1"/>
  <c r="N531" i="36" s="1"/>
  <c r="P515" i="36"/>
  <c r="Q515" i="36"/>
  <c r="Q540" i="36"/>
  <c r="P540" i="36"/>
  <c r="L642" i="36" a="1"/>
  <c r="L642" i="36" s="1"/>
  <c r="L649" i="36" a="1"/>
  <c r="L649" i="36" s="1"/>
  <c r="L557" i="36" a="1"/>
  <c r="L557" i="36" s="1"/>
  <c r="L573" i="36" a="1"/>
  <c r="L573" i="36" s="1"/>
  <c r="L671" i="36" a="1"/>
  <c r="L671" i="36" s="1"/>
  <c r="L474" i="36" a="1"/>
  <c r="L474" i="36" s="1"/>
  <c r="L506" i="36" a="1"/>
  <c r="L506" i="36" s="1"/>
  <c r="L457" i="36" a="1"/>
  <c r="L457" i="36" s="1"/>
  <c r="L537" i="36" a="1"/>
  <c r="L537" i="36" s="1"/>
  <c r="M594" i="36"/>
  <c r="N594" i="36" s="1"/>
  <c r="Q594" i="36" s="1"/>
  <c r="K370" i="36"/>
  <c r="M370" i="36" s="1"/>
  <c r="N370" i="36" s="1"/>
  <c r="K437" i="36"/>
  <c r="M437" i="36" s="1"/>
  <c r="N437" i="36" s="1"/>
  <c r="K394" i="36"/>
  <c r="M394" i="36" s="1"/>
  <c r="N394" i="36" s="1"/>
  <c r="K434" i="36"/>
  <c r="M434" i="36" s="1"/>
  <c r="N434" i="36" s="1"/>
  <c r="P435" i="36"/>
  <c r="Q435" i="36"/>
  <c r="K377" i="36"/>
  <c r="M377" i="36" s="1"/>
  <c r="N377" i="36" s="1"/>
  <c r="K409" i="36"/>
  <c r="M409" i="36" s="1"/>
  <c r="N409" i="36" s="1"/>
  <c r="K441" i="36"/>
  <c r="M441" i="36" s="1"/>
  <c r="N441" i="36" s="1"/>
  <c r="K418" i="36"/>
  <c r="M418" i="36" s="1"/>
  <c r="N418" i="36" s="1"/>
  <c r="L373" i="36" a="1"/>
  <c r="L373" i="36" s="1"/>
  <c r="L387" i="36" a="1"/>
  <c r="L387" i="36" s="1"/>
  <c r="L423" i="36" a="1"/>
  <c r="L423" i="36" s="1"/>
  <c r="L405" i="36" a="1"/>
  <c r="L405" i="36" s="1"/>
  <c r="L419" i="36" a="1"/>
  <c r="L419" i="36" s="1"/>
  <c r="Q503" i="36"/>
  <c r="P503" i="36"/>
  <c r="K485" i="36"/>
  <c r="M485" i="36" s="1"/>
  <c r="N485" i="36" s="1"/>
  <c r="P444" i="36"/>
  <c r="Q444" i="36"/>
  <c r="Q519" i="36"/>
  <c r="P519" i="36"/>
  <c r="Q455" i="36"/>
  <c r="K456" i="36"/>
  <c r="M456" i="36" s="1"/>
  <c r="N456" i="36" s="1"/>
  <c r="L529" i="36" a="1"/>
  <c r="L529" i="36" s="1"/>
  <c r="K389" i="36"/>
  <c r="M389" i="36" s="1"/>
  <c r="N389" i="36" s="1"/>
  <c r="K413" i="36"/>
  <c r="M413" i="36" s="1"/>
  <c r="N413" i="36" s="1"/>
  <c r="K445" i="36"/>
  <c r="M445" i="36" s="1"/>
  <c r="N445" i="36" s="1"/>
  <c r="K385" i="36"/>
  <c r="M385" i="36" s="1"/>
  <c r="N385" i="36" s="1"/>
  <c r="K417" i="36"/>
  <c r="M417" i="36" s="1"/>
  <c r="N417" i="36" s="1"/>
  <c r="K449" i="36"/>
  <c r="M449" i="36" s="1"/>
  <c r="N449" i="36" s="1"/>
  <c r="K442" i="36"/>
  <c r="M442" i="36" s="1"/>
  <c r="N442" i="36" s="1"/>
  <c r="J398" i="36" a="1"/>
  <c r="J398" i="36" s="1"/>
  <c r="P378" i="36"/>
  <c r="Q378" i="36"/>
  <c r="L397" i="36" a="1"/>
  <c r="L397" i="36" s="1"/>
  <c r="P423" i="36"/>
  <c r="Q423" i="36"/>
  <c r="M429" i="36"/>
  <c r="N429" i="36" s="1"/>
  <c r="Q400" i="36"/>
  <c r="P400" i="36"/>
  <c r="L391" i="36" a="1"/>
  <c r="L391" i="36" s="1"/>
  <c r="L410" i="36" a="1"/>
  <c r="L410" i="36" s="1"/>
  <c r="L436" i="36" a="1"/>
  <c r="L436" i="36" s="1"/>
  <c r="K461" i="36"/>
  <c r="M461" i="36" s="1"/>
  <c r="N461" i="36" s="1"/>
  <c r="K493" i="36"/>
  <c r="M493" i="36" s="1"/>
  <c r="N493" i="36" s="1"/>
  <c r="Q483" i="36"/>
  <c r="P483" i="36"/>
  <c r="K599" i="36"/>
  <c r="M599" i="36" s="1"/>
  <c r="N599" i="36" s="1"/>
  <c r="P447" i="36"/>
  <c r="Q447" i="36"/>
  <c r="L607" i="36" a="1"/>
  <c r="L607" i="36" s="1"/>
  <c r="K421" i="36"/>
  <c r="M421" i="36" s="1"/>
  <c r="N421" i="36" s="1"/>
  <c r="K384" i="36"/>
  <c r="M384" i="36" s="1"/>
  <c r="N384" i="36" s="1"/>
  <c r="K453" i="36"/>
  <c r="M453" i="36" s="1"/>
  <c r="N453" i="36" s="1"/>
  <c r="K382" i="36"/>
  <c r="M382" i="36" s="1"/>
  <c r="N382" i="36" s="1"/>
  <c r="K414" i="36"/>
  <c r="L414" i="36" s="1" a="1"/>
  <c r="L414" i="36" s="1"/>
  <c r="Q373" i="36"/>
  <c r="P373" i="36"/>
  <c r="M579" i="36"/>
  <c r="N579" i="36" s="1"/>
  <c r="M647" i="36"/>
  <c r="N647" i="36" s="1"/>
  <c r="P647" i="36" s="1"/>
  <c r="L545" i="36" a="1"/>
  <c r="L545" i="36" s="1"/>
  <c r="L458" i="36" a="1"/>
  <c r="L458" i="36" s="1"/>
  <c r="L490" i="36" a="1"/>
  <c r="L490" i="36" s="1"/>
  <c r="L522" i="36" a="1"/>
  <c r="L522" i="36" s="1"/>
  <c r="L521" i="36" a="1"/>
  <c r="L521" i="36" s="1"/>
  <c r="M578" i="36"/>
  <c r="N578" i="36" s="1"/>
  <c r="Q578" i="36" s="1"/>
  <c r="K402" i="36"/>
  <c r="M402" i="36" s="1"/>
  <c r="N402" i="36" s="1"/>
  <c r="K381" i="36"/>
  <c r="M381" i="36" s="1"/>
  <c r="N381" i="36" s="1"/>
  <c r="K416" i="36"/>
  <c r="M416" i="36" s="1"/>
  <c r="N416" i="36" s="1"/>
  <c r="K448" i="36"/>
  <c r="M448" i="36" s="1"/>
  <c r="N448" i="36" s="1"/>
  <c r="J369" i="36" a="1"/>
  <c r="J369" i="36" s="1"/>
  <c r="K393" i="36"/>
  <c r="M393" i="36" s="1"/>
  <c r="N393" i="36" s="1"/>
  <c r="K425" i="36"/>
  <c r="M425" i="36" s="1"/>
  <c r="N425" i="36" s="1"/>
  <c r="K374" i="36"/>
  <c r="L374" i="36" s="1" a="1"/>
  <c r="L374" i="36" s="1"/>
  <c r="K406" i="36"/>
  <c r="M406" i="36" s="1"/>
  <c r="N406" i="36" s="1"/>
  <c r="K438" i="36"/>
  <c r="M438" i="36" s="1"/>
  <c r="N438" i="36" s="1"/>
  <c r="L439" i="36" a="1"/>
  <c r="L439" i="36" s="1"/>
  <c r="P391" i="36"/>
  <c r="Q391" i="36"/>
  <c r="P410" i="36"/>
  <c r="Q410" i="36"/>
  <c r="K481" i="36"/>
  <c r="M481" i="36" s="1"/>
  <c r="N481" i="36" s="1"/>
  <c r="Q463" i="36"/>
  <c r="P436" i="36"/>
  <c r="Q436" i="36"/>
  <c r="K523" i="36"/>
  <c r="M523" i="36" s="1"/>
  <c r="N523" i="36" s="1"/>
  <c r="J454" i="36" a="1"/>
  <c r="J454" i="36" s="1"/>
  <c r="P459" i="36"/>
  <c r="Q459" i="36"/>
  <c r="Q535" i="36"/>
  <c r="P535" i="36"/>
  <c r="Q508" i="36"/>
  <c r="P508" i="36"/>
  <c r="L540" i="36" a="1"/>
  <c r="L540" i="36" s="1"/>
  <c r="P607" i="36"/>
  <c r="Q607" i="36"/>
  <c r="K669" i="36"/>
  <c r="L669" i="36" s="1" a="1"/>
  <c r="L669" i="36" s="1"/>
  <c r="K674" i="36"/>
  <c r="M674" i="36" s="1"/>
  <c r="N674" i="36" s="1"/>
  <c r="P674" i="36" s="1"/>
  <c r="L651" i="36" a="1"/>
  <c r="L651" i="36" s="1"/>
  <c r="M651" i="36"/>
  <c r="N651" i="36" s="1"/>
  <c r="Q651" i="36" s="1"/>
  <c r="K561" i="36"/>
  <c r="M561" i="36" s="1"/>
  <c r="N561" i="36" s="1"/>
  <c r="P561" i="36" s="1"/>
  <c r="K549" i="36"/>
  <c r="M549" i="36" s="1"/>
  <c r="N549" i="36" s="1"/>
  <c r="P549" i="36" s="1"/>
  <c r="Q480" i="36"/>
  <c r="P480" i="36"/>
  <c r="K603" i="36"/>
  <c r="M603" i="36" s="1"/>
  <c r="N603" i="36" s="1"/>
  <c r="P520" i="36"/>
  <c r="Q520" i="36"/>
  <c r="L650" i="36" a="1"/>
  <c r="L650" i="36" s="1"/>
  <c r="L656" i="36" a="1"/>
  <c r="L656" i="36" s="1"/>
  <c r="P539" i="36"/>
  <c r="Q539" i="36"/>
  <c r="P545" i="36"/>
  <c r="Q545" i="36"/>
  <c r="P458" i="36"/>
  <c r="Q458" i="36"/>
  <c r="P466" i="36"/>
  <c r="Q466" i="36"/>
  <c r="P474" i="36"/>
  <c r="Q474" i="36"/>
  <c r="P482" i="36"/>
  <c r="Q482" i="36"/>
  <c r="P490" i="36"/>
  <c r="Q490" i="36"/>
  <c r="P498" i="36"/>
  <c r="Q498" i="36"/>
  <c r="Q506" i="36"/>
  <c r="P506" i="36"/>
  <c r="Q514" i="36"/>
  <c r="P514" i="36"/>
  <c r="Q522" i="36"/>
  <c r="P522" i="36"/>
  <c r="P457" i="36"/>
  <c r="Q457" i="36"/>
  <c r="P489" i="36"/>
  <c r="Q489" i="36"/>
  <c r="P521" i="36"/>
  <c r="Q521" i="36"/>
  <c r="P529" i="36"/>
  <c r="Q529" i="36"/>
  <c r="P537" i="36"/>
  <c r="Q537" i="36"/>
  <c r="P536" i="36"/>
  <c r="Q536" i="36"/>
  <c r="K558" i="36"/>
  <c r="M558" i="36" s="1"/>
  <c r="N558" i="36" s="1"/>
  <c r="K634" i="36"/>
  <c r="M634" i="36" s="1"/>
  <c r="N634" i="36" s="1"/>
  <c r="P627" i="36"/>
  <c r="Q627" i="36"/>
  <c r="P562" i="36"/>
  <c r="Q562" i="36"/>
  <c r="K668" i="36"/>
  <c r="M668" i="36" s="1"/>
  <c r="N668" i="36" s="1"/>
  <c r="P504" i="36"/>
  <c r="Q504" i="36"/>
  <c r="M590" i="36"/>
  <c r="N590" i="36" s="1"/>
  <c r="P590" i="36" s="1"/>
  <c r="P528" i="36"/>
  <c r="Q528" i="36"/>
  <c r="M542" i="36"/>
  <c r="N542" i="36" s="1"/>
  <c r="P543" i="36"/>
  <c r="Q543" i="36"/>
  <c r="Q464" i="36"/>
  <c r="P464" i="36"/>
  <c r="Q512" i="36"/>
  <c r="L462" i="36" a="1"/>
  <c r="L462" i="36" s="1"/>
  <c r="L470" i="36" a="1"/>
  <c r="L470" i="36" s="1"/>
  <c r="L478" i="36" a="1"/>
  <c r="L478" i="36" s="1"/>
  <c r="L486" i="36" a="1"/>
  <c r="L486" i="36" s="1"/>
  <c r="L494" i="36" a="1"/>
  <c r="L494" i="36" s="1"/>
  <c r="L502" i="36" a="1"/>
  <c r="L502" i="36" s="1"/>
  <c r="L510" i="36" a="1"/>
  <c r="L510" i="36" s="1"/>
  <c r="L518" i="36" a="1"/>
  <c r="L518" i="36" s="1"/>
  <c r="L530" i="36" a="1"/>
  <c r="L530" i="36" s="1"/>
  <c r="L473" i="36" a="1"/>
  <c r="L473" i="36" s="1"/>
  <c r="L505" i="36" a="1"/>
  <c r="L505" i="36" s="1"/>
  <c r="L526" i="36" a="1"/>
  <c r="L526" i="36" s="1"/>
  <c r="L534" i="36" a="1"/>
  <c r="L534" i="36" s="1"/>
  <c r="L541" i="36" a="1"/>
  <c r="L541" i="36" s="1"/>
  <c r="Q496" i="36"/>
  <c r="P496" i="36"/>
  <c r="K550" i="36"/>
  <c r="M550" i="36" s="1"/>
  <c r="N550" i="36" s="1"/>
  <c r="L611" i="36" a="1"/>
  <c r="L611" i="36" s="1"/>
  <c r="L591" i="36" a="1"/>
  <c r="L591" i="36" s="1"/>
  <c r="K648" i="36"/>
  <c r="M648" i="36" s="1"/>
  <c r="N648" i="36" s="1"/>
  <c r="K570" i="36"/>
  <c r="M570" i="36" s="1"/>
  <c r="N570" i="36" s="1"/>
  <c r="L619" i="36" a="1"/>
  <c r="L619" i="36" s="1"/>
  <c r="P602" i="36"/>
  <c r="Q602" i="36"/>
  <c r="L660" i="36" a="1"/>
  <c r="L660" i="36" s="1"/>
  <c r="Q567" i="36"/>
  <c r="P567" i="36"/>
  <c r="P544" i="36"/>
  <c r="Q544" i="36"/>
  <c r="P462" i="36"/>
  <c r="Q462" i="36"/>
  <c r="P470" i="36"/>
  <c r="Q470" i="36"/>
  <c r="P478" i="36"/>
  <c r="Q478" i="36"/>
  <c r="P486" i="36"/>
  <c r="Q486" i="36"/>
  <c r="P494" i="36"/>
  <c r="Q494" i="36"/>
  <c r="P502" i="36"/>
  <c r="Q502" i="36"/>
  <c r="Q510" i="36"/>
  <c r="P510" i="36"/>
  <c r="Q518" i="36"/>
  <c r="P518" i="36"/>
  <c r="Q530" i="36"/>
  <c r="P530" i="36"/>
  <c r="P473" i="36"/>
  <c r="Q473" i="36"/>
  <c r="P505" i="36"/>
  <c r="Q505" i="36"/>
  <c r="Q526" i="36"/>
  <c r="P526" i="36"/>
  <c r="Q534" i="36"/>
  <c r="P534" i="36"/>
  <c r="P541" i="36"/>
  <c r="Q541" i="36"/>
  <c r="K618" i="36"/>
  <c r="M618" i="36" s="1"/>
  <c r="N618" i="36" s="1"/>
  <c r="Q611" i="36"/>
  <c r="P611" i="36"/>
  <c r="K664" i="36"/>
  <c r="M664" i="36" s="1"/>
  <c r="N664" i="36" s="1"/>
  <c r="L547" i="36" a="1"/>
  <c r="L547" i="36" s="1"/>
  <c r="M547" i="36"/>
  <c r="N547" i="36" s="1"/>
  <c r="Q591" i="36"/>
  <c r="P591" i="36"/>
  <c r="K595" i="36"/>
  <c r="M595" i="36" s="1"/>
  <c r="N595" i="36" s="1"/>
  <c r="P619" i="36"/>
  <c r="Q619" i="36"/>
  <c r="K652" i="36"/>
  <c r="M652" i="36" s="1"/>
  <c r="N652" i="36" s="1"/>
  <c r="P488" i="36"/>
  <c r="Q488" i="36"/>
  <c r="K554" i="36"/>
  <c r="M554" i="36" s="1"/>
  <c r="N554" i="36" s="1"/>
  <c r="P586" i="36"/>
  <c r="Q586" i="36"/>
  <c r="K637" i="36"/>
  <c r="M637" i="36" s="1"/>
  <c r="N637" i="36" s="1"/>
  <c r="Q596" i="36"/>
  <c r="P596" i="36"/>
  <c r="P622" i="36"/>
  <c r="Q622" i="36"/>
  <c r="K632" i="36"/>
  <c r="L632" i="36" s="1" a="1"/>
  <c r="L632" i="36" s="1"/>
  <c r="K604" i="36"/>
  <c r="M604" i="36" s="1"/>
  <c r="N604" i="36" s="1"/>
  <c r="K628" i="36"/>
  <c r="L628" i="36" s="1" a="1"/>
  <c r="L628" i="36" s="1"/>
  <c r="K560" i="36"/>
  <c r="L560" i="36" s="1" a="1"/>
  <c r="L560" i="36" s="1"/>
  <c r="M593" i="36"/>
  <c r="N593" i="36" s="1"/>
  <c r="L593" i="36" a="1"/>
  <c r="L593" i="36" s="1"/>
  <c r="P565" i="36"/>
  <c r="Q565" i="36"/>
  <c r="P581" i="36"/>
  <c r="Q581" i="36"/>
  <c r="M613" i="36"/>
  <c r="N613" i="36" s="1"/>
  <c r="L613" i="36" a="1"/>
  <c r="L613" i="36" s="1"/>
  <c r="P585" i="36"/>
  <c r="Q585" i="36"/>
  <c r="P582" i="36"/>
  <c r="Q582" i="36"/>
  <c r="K580" i="36"/>
  <c r="M580" i="36" s="1"/>
  <c r="N580" i="36" s="1"/>
  <c r="P606" i="36"/>
  <c r="Q606" i="36"/>
  <c r="K556" i="36"/>
  <c r="M556" i="36" s="1"/>
  <c r="N556" i="36" s="1"/>
  <c r="K641" i="36"/>
  <c r="M641" i="36" s="1"/>
  <c r="N641" i="36" s="1"/>
  <c r="Q676" i="36"/>
  <c r="P676" i="36"/>
  <c r="P656" i="36"/>
  <c r="Q656" i="36"/>
  <c r="K620" i="36"/>
  <c r="L620" i="36" s="1" a="1"/>
  <c r="L620" i="36" s="1"/>
  <c r="P630" i="36"/>
  <c r="Q630" i="36"/>
  <c r="M633" i="36"/>
  <c r="N633" i="36" s="1"/>
  <c r="L633" i="36" a="1"/>
  <c r="L633" i="36" s="1"/>
  <c r="L676" i="36" a="1"/>
  <c r="L676" i="36" s="1"/>
  <c r="L622" i="36" a="1"/>
  <c r="L622" i="36" s="1"/>
  <c r="P557" i="36"/>
  <c r="Q557" i="36"/>
  <c r="M609" i="36"/>
  <c r="N609" i="36" s="1"/>
  <c r="L609" i="36" a="1"/>
  <c r="L609" i="36" s="1"/>
  <c r="P559" i="36"/>
  <c r="Q559" i="36"/>
  <c r="M589" i="36"/>
  <c r="N589" i="36" s="1"/>
  <c r="L589" i="36" a="1"/>
  <c r="L589" i="36" s="1"/>
  <c r="M621" i="36"/>
  <c r="N621" i="36" s="1"/>
  <c r="L621" i="36" a="1"/>
  <c r="L621" i="36" s="1"/>
  <c r="P569" i="36"/>
  <c r="Q569" i="36"/>
  <c r="M601" i="36"/>
  <c r="N601" i="36" s="1"/>
  <c r="L601" i="36" a="1"/>
  <c r="L601" i="36" s="1"/>
  <c r="L582" i="36" a="1"/>
  <c r="L582" i="36" s="1"/>
  <c r="J600" i="36" a="1"/>
  <c r="J600" i="36" s="1"/>
  <c r="K548" i="36"/>
  <c r="M548" i="36" s="1"/>
  <c r="N548" i="36" s="1"/>
  <c r="K564" i="36"/>
  <c r="M564" i="36" s="1"/>
  <c r="N564" i="36" s="1"/>
  <c r="K646" i="36"/>
  <c r="M646" i="36" s="1"/>
  <c r="N646" i="36" s="1"/>
  <c r="L630" i="36" a="1"/>
  <c r="L630" i="36" s="1"/>
  <c r="P598" i="36"/>
  <c r="Q598" i="36"/>
  <c r="P546" i="36"/>
  <c r="K624" i="36"/>
  <c r="L624" i="36" s="1" a="1"/>
  <c r="L624" i="36" s="1"/>
  <c r="K645" i="36"/>
  <c r="M645" i="36" s="1"/>
  <c r="N645" i="36" s="1"/>
  <c r="P575" i="36"/>
  <c r="Q575" i="36"/>
  <c r="P573" i="36"/>
  <c r="Q573" i="36"/>
  <c r="M597" i="36"/>
  <c r="N597" i="36" s="1"/>
  <c r="L597" i="36" a="1"/>
  <c r="L597" i="36" s="1"/>
  <c r="L575" i="36" a="1"/>
  <c r="L575" i="36" s="1"/>
  <c r="M625" i="36"/>
  <c r="N625" i="36" s="1"/>
  <c r="L625" i="36" a="1"/>
  <c r="L625" i="36" s="1"/>
  <c r="P614" i="36"/>
  <c r="Q614" i="36"/>
  <c r="Q626" i="36"/>
  <c r="K552" i="36"/>
  <c r="M552" i="36" s="1"/>
  <c r="N552" i="36" s="1"/>
  <c r="J568" i="36" a="1"/>
  <c r="J568" i="36" s="1"/>
  <c r="J576" i="36" a="1"/>
  <c r="J576" i="36" s="1"/>
  <c r="P574" i="36"/>
  <c r="Q574" i="36"/>
  <c r="L553" i="36" a="1"/>
  <c r="L553" i="36" s="1"/>
  <c r="M617" i="36"/>
  <c r="N617" i="36" s="1"/>
  <c r="L617" i="36" a="1"/>
  <c r="L617" i="36" s="1"/>
  <c r="K661" i="36"/>
  <c r="M661" i="36" s="1"/>
  <c r="N661" i="36" s="1"/>
  <c r="J584" i="36" a="1"/>
  <c r="J584" i="36" s="1"/>
  <c r="J592" i="36" a="1"/>
  <c r="J592" i="36" s="1"/>
  <c r="L638" i="36" a="1"/>
  <c r="L638" i="36" s="1"/>
  <c r="L598" i="36" a="1"/>
  <c r="L598" i="36" s="1"/>
  <c r="M639" i="36"/>
  <c r="N639" i="36" s="1"/>
  <c r="P639" i="36" s="1"/>
  <c r="L654" i="36" a="1"/>
  <c r="L654" i="36" s="1"/>
  <c r="Q571" i="36"/>
  <c r="P571" i="36"/>
  <c r="L565" i="36" a="1"/>
  <c r="L565" i="36" s="1"/>
  <c r="L581" i="36" a="1"/>
  <c r="L581" i="36" s="1"/>
  <c r="M605" i="36"/>
  <c r="N605" i="36" s="1"/>
  <c r="L605" i="36" a="1"/>
  <c r="L605" i="36" s="1"/>
  <c r="L559" i="36" a="1"/>
  <c r="L559" i="36" s="1"/>
  <c r="L585" i="36" a="1"/>
  <c r="L585" i="36" s="1"/>
  <c r="M629" i="36"/>
  <c r="N629" i="36" s="1"/>
  <c r="L629" i="36" a="1"/>
  <c r="L629" i="36" s="1"/>
  <c r="L614" i="36" a="1"/>
  <c r="L614" i="36" s="1"/>
  <c r="J572" i="36" a="1"/>
  <c r="J572" i="36" s="1"/>
  <c r="J608" i="36" a="1"/>
  <c r="J608" i="36" s="1"/>
  <c r="L596" i="36" a="1"/>
  <c r="L596" i="36" s="1"/>
  <c r="L606" i="36" a="1"/>
  <c r="L606" i="36" s="1"/>
  <c r="P553" i="36"/>
  <c r="Q553" i="36"/>
  <c r="J588" i="36" a="1"/>
  <c r="J588" i="36" s="1"/>
  <c r="P566" i="36"/>
  <c r="Q566" i="36"/>
  <c r="K612" i="36"/>
  <c r="M612" i="36" s="1"/>
  <c r="N612" i="36" s="1"/>
  <c r="J616" i="36" a="1"/>
  <c r="J616" i="36" s="1"/>
  <c r="Q640" i="36"/>
  <c r="P640" i="36"/>
  <c r="K657" i="36"/>
  <c r="M657" i="36" s="1"/>
  <c r="N657" i="36" s="1"/>
  <c r="P658" i="36"/>
  <c r="Q658" i="36"/>
  <c r="P643" i="36"/>
  <c r="Q643" i="36"/>
  <c r="P642" i="36"/>
  <c r="Q642" i="36"/>
  <c r="L644" i="36" a="1"/>
  <c r="L644" i="36" s="1"/>
  <c r="L665" i="36" a="1"/>
  <c r="L665" i="36" s="1"/>
  <c r="P659" i="36"/>
  <c r="Q659" i="36"/>
  <c r="P667" i="36"/>
  <c r="Q667" i="36"/>
  <c r="P670" i="36"/>
  <c r="Q670" i="36"/>
  <c r="P678" i="36"/>
  <c r="Q678" i="36"/>
  <c r="P644" i="36"/>
  <c r="Q644" i="36"/>
  <c r="P665" i="36"/>
  <c r="Q665" i="36"/>
  <c r="P650" i="36"/>
  <c r="Q650" i="36"/>
  <c r="P663" i="36"/>
  <c r="Q663" i="36"/>
  <c r="P666" i="36"/>
  <c r="Q666" i="36"/>
  <c r="P655" i="36"/>
  <c r="Q655" i="36"/>
  <c r="P662" i="36"/>
  <c r="Q662" i="36"/>
  <c r="P654" i="36"/>
  <c r="Q654" i="36"/>
  <c r="P649" i="36"/>
  <c r="Q649" i="36"/>
  <c r="P660" i="36"/>
  <c r="Q660" i="36"/>
  <c r="K23" i="36"/>
  <c r="M23" i="36" s="1"/>
  <c r="N23" i="36" s="1"/>
  <c r="K31" i="36"/>
  <c r="M31" i="36" s="1"/>
  <c r="N31" i="36" s="1"/>
  <c r="K39" i="36"/>
  <c r="M39" i="36" s="1"/>
  <c r="N39" i="36" s="1"/>
  <c r="K22" i="36"/>
  <c r="M22" i="36" s="1"/>
  <c r="N22" i="36" s="1"/>
  <c r="K30" i="36"/>
  <c r="M30" i="36" s="1"/>
  <c r="N30" i="36" s="1"/>
  <c r="K38" i="36"/>
  <c r="M38" i="36" s="1"/>
  <c r="N38" i="36" s="1"/>
  <c r="K17" i="36"/>
  <c r="M17" i="36" s="1"/>
  <c r="N17" i="36" s="1"/>
  <c r="K25" i="36"/>
  <c r="M25" i="36" s="1"/>
  <c r="N25" i="36" s="1"/>
  <c r="K33" i="36"/>
  <c r="M33" i="36" s="1"/>
  <c r="N33" i="36" s="1"/>
  <c r="K41" i="36"/>
  <c r="M41" i="36" s="1"/>
  <c r="N41" i="36" s="1"/>
  <c r="K20" i="36"/>
  <c r="M20" i="36" s="1"/>
  <c r="N20" i="36" s="1"/>
  <c r="K28" i="36"/>
  <c r="M28" i="36" s="1"/>
  <c r="N28" i="36" s="1"/>
  <c r="K36" i="36"/>
  <c r="M36" i="36" s="1"/>
  <c r="N36" i="36" s="1"/>
  <c r="K19" i="36"/>
  <c r="M19" i="36" s="1"/>
  <c r="N19" i="36" s="1"/>
  <c r="K27" i="36"/>
  <c r="M27" i="36" s="1"/>
  <c r="N27" i="36" s="1"/>
  <c r="K35" i="36"/>
  <c r="M35" i="36" s="1"/>
  <c r="N35" i="36" s="1"/>
  <c r="K18" i="36"/>
  <c r="M18" i="36" s="1"/>
  <c r="N18" i="36" s="1"/>
  <c r="K26" i="36"/>
  <c r="M26" i="36" s="1"/>
  <c r="N26" i="36" s="1"/>
  <c r="K34" i="36"/>
  <c r="M34" i="36" s="1"/>
  <c r="N34" i="36" s="1"/>
  <c r="K21" i="36"/>
  <c r="M21" i="36" s="1"/>
  <c r="N21" i="36" s="1"/>
  <c r="K29" i="36"/>
  <c r="M29" i="36" s="1"/>
  <c r="N29" i="36" s="1"/>
  <c r="K37" i="36"/>
  <c r="M37" i="36" s="1"/>
  <c r="N37" i="36" s="1"/>
  <c r="K16" i="36"/>
  <c r="M16" i="36" s="1"/>
  <c r="N16" i="36" s="1"/>
  <c r="K24" i="36"/>
  <c r="M24" i="36" s="1"/>
  <c r="N24" i="36" s="1"/>
  <c r="K32" i="36"/>
  <c r="M32" i="36" s="1"/>
  <c r="N32" i="36" s="1"/>
  <c r="K40" i="36"/>
  <c r="M40" i="36" s="1"/>
  <c r="N40" i="36" s="1"/>
  <c r="K43" i="36"/>
  <c r="M43" i="36" s="1"/>
  <c r="N43" i="36" s="1"/>
  <c r="K59" i="36"/>
  <c r="M59" i="36" s="1"/>
  <c r="N59" i="36" s="1"/>
  <c r="K48" i="36"/>
  <c r="M48" i="36" s="1"/>
  <c r="N48" i="36" s="1"/>
  <c r="K64" i="36"/>
  <c r="M64" i="36" s="1"/>
  <c r="N64" i="36" s="1"/>
  <c r="K45" i="36"/>
  <c r="M45" i="36" s="1"/>
  <c r="N45" i="36" s="1"/>
  <c r="K53" i="36"/>
  <c r="M53" i="36" s="1"/>
  <c r="N53" i="36" s="1"/>
  <c r="K61" i="36"/>
  <c r="M61" i="36" s="1"/>
  <c r="N61" i="36" s="1"/>
  <c r="K50" i="36"/>
  <c r="M50" i="36" s="1"/>
  <c r="N50" i="36" s="1"/>
  <c r="K58" i="36"/>
  <c r="M58" i="36" s="1"/>
  <c r="N58" i="36" s="1"/>
  <c r="K66" i="36"/>
  <c r="M66" i="36" s="1"/>
  <c r="N66" i="36" s="1"/>
  <c r="K49" i="36"/>
  <c r="M49" i="36" s="1"/>
  <c r="N49" i="36" s="1"/>
  <c r="K57" i="36"/>
  <c r="M57" i="36" s="1"/>
  <c r="N57" i="36" s="1"/>
  <c r="K65" i="36"/>
  <c r="M65" i="36" s="1"/>
  <c r="N65" i="36" s="1"/>
  <c r="K46" i="36"/>
  <c r="M46" i="36" s="1"/>
  <c r="N46" i="36" s="1"/>
  <c r="K54" i="36"/>
  <c r="M54" i="36" s="1"/>
  <c r="N54" i="36" s="1"/>
  <c r="K62" i="36"/>
  <c r="M62" i="36" s="1"/>
  <c r="N62" i="36" s="1"/>
  <c r="K51" i="36"/>
  <c r="M51" i="36" s="1"/>
  <c r="N51" i="36" s="1"/>
  <c r="K67" i="36"/>
  <c r="M67" i="36" s="1"/>
  <c r="N67" i="36" s="1"/>
  <c r="K56" i="36"/>
  <c r="M56" i="36" s="1"/>
  <c r="N56" i="36" s="1"/>
  <c r="K47" i="36"/>
  <c r="M47" i="36" s="1"/>
  <c r="N47" i="36" s="1"/>
  <c r="K55" i="36"/>
  <c r="M55" i="36" s="1"/>
  <c r="N55" i="36" s="1"/>
  <c r="K63" i="36"/>
  <c r="M63" i="36" s="1"/>
  <c r="N63" i="36" s="1"/>
  <c r="K44" i="36"/>
  <c r="M44" i="36" s="1"/>
  <c r="N44" i="36" s="1"/>
  <c r="K52" i="36"/>
  <c r="M52" i="36" s="1"/>
  <c r="N52" i="36" s="1"/>
  <c r="K60" i="36"/>
  <c r="M60" i="36" s="1"/>
  <c r="N60" i="36" s="1"/>
  <c r="K42" i="36"/>
  <c r="M42" i="36" s="1"/>
  <c r="N42" i="36" s="1"/>
  <c r="K89" i="36"/>
  <c r="M89" i="36" s="1"/>
  <c r="N89" i="36" s="1"/>
  <c r="K88" i="36"/>
  <c r="M88" i="36" s="1"/>
  <c r="N88" i="36" s="1"/>
  <c r="K90" i="36"/>
  <c r="M90" i="36" s="1"/>
  <c r="N90" i="36" s="1"/>
  <c r="K73" i="36"/>
  <c r="M73" i="36" s="1"/>
  <c r="N73" i="36" s="1"/>
  <c r="K83" i="36"/>
  <c r="M83" i="36" s="1"/>
  <c r="N83" i="36" s="1"/>
  <c r="K91" i="36"/>
  <c r="M91" i="36" s="1"/>
  <c r="N91" i="36" s="1"/>
  <c r="K75" i="36"/>
  <c r="M75" i="36" s="1"/>
  <c r="N75" i="36" s="1"/>
  <c r="K72" i="36"/>
  <c r="M72" i="36" s="1"/>
  <c r="N72" i="36" s="1"/>
  <c r="K74" i="36"/>
  <c r="M74" i="36" s="1"/>
  <c r="N74" i="36" s="1"/>
  <c r="K81" i="36"/>
  <c r="M81" i="36" s="1"/>
  <c r="N81" i="36" s="1"/>
  <c r="K80" i="36"/>
  <c r="M80" i="36" s="1"/>
  <c r="N80" i="36" s="1"/>
  <c r="K82" i="36"/>
  <c r="M82" i="36" s="1"/>
  <c r="N82" i="36" s="1"/>
  <c r="K77" i="36"/>
  <c r="M77" i="36" s="1"/>
  <c r="N77" i="36" s="1"/>
  <c r="K85" i="36"/>
  <c r="M85" i="36" s="1"/>
  <c r="N85" i="36" s="1"/>
  <c r="K93" i="36"/>
  <c r="M93" i="36" s="1"/>
  <c r="N93" i="36" s="1"/>
  <c r="K76" i="36"/>
  <c r="M76" i="36" s="1"/>
  <c r="N76" i="36" s="1"/>
  <c r="K84" i="36"/>
  <c r="M84" i="36" s="1"/>
  <c r="N84" i="36" s="1"/>
  <c r="K92" i="36"/>
  <c r="M92" i="36" s="1"/>
  <c r="N92" i="36" s="1"/>
  <c r="K78" i="36"/>
  <c r="M78" i="36" s="1"/>
  <c r="N78" i="36" s="1"/>
  <c r="K86" i="36"/>
  <c r="M86" i="36" s="1"/>
  <c r="N86" i="36" s="1"/>
  <c r="K69" i="36"/>
  <c r="M69" i="36" s="1"/>
  <c r="N69" i="36" s="1"/>
  <c r="K68" i="36"/>
  <c r="M68" i="36" s="1"/>
  <c r="N68" i="36" s="1"/>
  <c r="K70" i="36"/>
  <c r="M70" i="36" s="1"/>
  <c r="N70" i="36" s="1"/>
  <c r="K79" i="36"/>
  <c r="M79" i="36" s="1"/>
  <c r="N79" i="36" s="1"/>
  <c r="K87" i="36"/>
  <c r="M87" i="36" s="1"/>
  <c r="N87" i="36" s="1"/>
  <c r="K71" i="36"/>
  <c r="M71" i="36" s="1"/>
  <c r="N71" i="36" s="1"/>
  <c r="K696" i="36"/>
  <c r="M696" i="36" s="1"/>
  <c r="N696" i="36" s="1"/>
  <c r="K100" i="36"/>
  <c r="M100" i="36" s="1"/>
  <c r="N100" i="36" s="1"/>
  <c r="K689" i="36"/>
  <c r="M689" i="36" s="1"/>
  <c r="N689" i="36" s="1"/>
  <c r="K95" i="36"/>
  <c r="L95" i="36" s="1" a="1"/>
  <c r="L95" i="36" s="1"/>
  <c r="K680" i="36"/>
  <c r="M680" i="36" s="1"/>
  <c r="N680" i="36" s="1"/>
  <c r="K683" i="36"/>
  <c r="M683" i="36" s="1"/>
  <c r="N683" i="36" s="1"/>
  <c r="K694" i="36"/>
  <c r="M694" i="36" s="1"/>
  <c r="N694" i="36" s="1"/>
  <c r="K681" i="36"/>
  <c r="L681" i="36" s="1" a="1"/>
  <c r="L681" i="36" s="1"/>
  <c r="K687" i="36"/>
  <c r="M687" i="36" s="1"/>
  <c r="N687" i="36" s="1"/>
  <c r="K690" i="36"/>
  <c r="M690" i="36" s="1"/>
  <c r="N690" i="36" s="1"/>
  <c r="K693" i="36"/>
  <c r="M693" i="36" s="1"/>
  <c r="N693" i="36" s="1"/>
  <c r="K686" i="36"/>
  <c r="M686" i="36" s="1"/>
  <c r="N686" i="36" s="1"/>
  <c r="K99" i="36"/>
  <c r="L99" i="36" s="1" a="1"/>
  <c r="L99" i="36" s="1"/>
  <c r="K684" i="36"/>
  <c r="M684" i="36" s="1"/>
  <c r="N684" i="36" s="1"/>
  <c r="K97" i="36"/>
  <c r="M97" i="36" s="1"/>
  <c r="N97" i="36" s="1"/>
  <c r="K94" i="36"/>
  <c r="M94" i="36" s="1"/>
  <c r="N94" i="36" s="1"/>
  <c r="K688" i="36"/>
  <c r="M688" i="36" s="1"/>
  <c r="N688" i="36" s="1"/>
  <c r="K691" i="36"/>
  <c r="M691" i="36" s="1"/>
  <c r="N691" i="36" s="1"/>
  <c r="K96" i="36"/>
  <c r="M96" i="36" s="1"/>
  <c r="N96" i="36" s="1"/>
  <c r="K682" i="36"/>
  <c r="M682" i="36" s="1"/>
  <c r="N682" i="36" s="1"/>
  <c r="J685" i="36" a="1"/>
  <c r="J685" i="36" s="1"/>
  <c r="J697" i="36" a="1"/>
  <c r="J697" i="36" s="1"/>
  <c r="K98" i="36"/>
  <c r="M98" i="36" s="1"/>
  <c r="N98" i="36" s="1"/>
  <c r="K692" i="36"/>
  <c r="M692" i="36" s="1"/>
  <c r="N692" i="36" s="1"/>
  <c r="K695" i="36"/>
  <c r="M695" i="36" s="1"/>
  <c r="N695" i="36" s="1"/>
  <c r="K635" i="36"/>
  <c r="M635" i="36" s="1"/>
  <c r="N635" i="36" s="1"/>
  <c r="K801" i="36"/>
  <c r="M801" i="36" s="1"/>
  <c r="N801" i="36" s="1"/>
  <c r="D9" i="19"/>
  <c r="M210" i="36" l="1"/>
  <c r="N210" i="36" s="1"/>
  <c r="Q555" i="36"/>
  <c r="Q250" i="36"/>
  <c r="Q472" i="36"/>
  <c r="P495" i="36"/>
  <c r="P142" i="36"/>
  <c r="Q440" i="36"/>
  <c r="Q499" i="36"/>
  <c r="P271" i="36"/>
  <c r="Q119" i="36"/>
  <c r="P128" i="36"/>
  <c r="P432" i="36"/>
  <c r="Q590" i="36"/>
  <c r="P651" i="36"/>
  <c r="Q368" i="36"/>
  <c r="M276" i="36"/>
  <c r="N276" i="36" s="1"/>
  <c r="Q513" i="36"/>
  <c r="P116" i="36"/>
  <c r="Q150" i="36"/>
  <c r="Q102" i="36"/>
  <c r="P102" i="36"/>
  <c r="Q190" i="36"/>
  <c r="P223" i="36"/>
  <c r="Q239" i="36"/>
  <c r="Q168" i="36"/>
  <c r="P577" i="36"/>
  <c r="M216" i="36"/>
  <c r="N216" i="36" s="1"/>
  <c r="Q587" i="36"/>
  <c r="P479" i="36"/>
  <c r="Q465" i="36"/>
  <c r="Q730" i="36"/>
  <c r="P139" i="36"/>
  <c r="P165" i="36"/>
  <c r="Q171" i="36"/>
  <c r="Q103" i="36"/>
  <c r="L194" i="36" a="1"/>
  <c r="L194" i="36" s="1"/>
  <c r="Q270" i="36"/>
  <c r="Q379" i="36"/>
  <c r="L785" i="36" a="1"/>
  <c r="L785" i="36" s="1"/>
  <c r="M764" i="36"/>
  <c r="N764" i="36" s="1"/>
  <c r="M760" i="36"/>
  <c r="N760" i="36" s="1"/>
  <c r="P760" i="36" s="1"/>
  <c r="L736" i="36" a="1"/>
  <c r="L736" i="36" s="1"/>
  <c r="L782" i="36" a="1"/>
  <c r="L782" i="36" s="1"/>
  <c r="P677" i="36"/>
  <c r="L784" i="36" a="1"/>
  <c r="L784" i="36" s="1"/>
  <c r="L781" i="36" a="1"/>
  <c r="L781" i="36" s="1"/>
  <c r="L708" i="36" a="1"/>
  <c r="L708" i="36" s="1"/>
  <c r="L779" i="36" a="1"/>
  <c r="L779" i="36" s="1"/>
  <c r="L780" i="36" a="1"/>
  <c r="L780" i="36" s="1"/>
  <c r="L783" i="36" a="1"/>
  <c r="L783" i="36" s="1"/>
  <c r="L748" i="36" a="1"/>
  <c r="L748" i="36" s="1"/>
  <c r="L741" i="36" a="1"/>
  <c r="L741" i="36" s="1"/>
  <c r="L745" i="36" a="1"/>
  <c r="L745" i="36" s="1"/>
  <c r="L778" i="36" a="1"/>
  <c r="L778" i="36" s="1"/>
  <c r="Q788" i="36"/>
  <c r="P788" i="36"/>
  <c r="P538" i="36"/>
  <c r="M446" i="36"/>
  <c r="N446" i="36" s="1"/>
  <c r="P446" i="36" s="1"/>
  <c r="M772" i="36"/>
  <c r="N772" i="36" s="1"/>
  <c r="P772" i="36" s="1"/>
  <c r="L767" i="36" a="1"/>
  <c r="L767" i="36" s="1"/>
  <c r="L756" i="36" a="1"/>
  <c r="L756" i="36" s="1"/>
  <c r="Q750" i="36"/>
  <c r="Q776" i="36"/>
  <c r="P776" i="36"/>
  <c r="P785" i="36"/>
  <c r="Q785" i="36"/>
  <c r="L788" i="36" a="1"/>
  <c r="L788" i="36" s="1"/>
  <c r="Q745" i="36"/>
  <c r="P745" i="36"/>
  <c r="Q783" i="36"/>
  <c r="P783" i="36"/>
  <c r="P786" i="36"/>
  <c r="Q786" i="36"/>
  <c r="L465" i="36" a="1"/>
  <c r="L465" i="36" s="1"/>
  <c r="Q787" i="36"/>
  <c r="P787" i="36"/>
  <c r="Q674" i="36"/>
  <c r="Q339" i="36"/>
  <c r="P181" i="36"/>
  <c r="L732" i="36" a="1"/>
  <c r="L732" i="36" s="1"/>
  <c r="P781" i="36"/>
  <c r="Q781" i="36"/>
  <c r="L776" i="36" a="1"/>
  <c r="L776" i="36" s="1"/>
  <c r="Q741" i="36"/>
  <c r="P741" i="36"/>
  <c r="Q779" i="36"/>
  <c r="P779" i="36"/>
  <c r="L777" i="36" a="1"/>
  <c r="L777" i="36" s="1"/>
  <c r="Q780" i="36"/>
  <c r="P780" i="36"/>
  <c r="L737" i="36" a="1"/>
  <c r="L737" i="36" s="1"/>
  <c r="L775" i="36" a="1"/>
  <c r="L775" i="36" s="1"/>
  <c r="L786" i="36" a="1"/>
  <c r="L786" i="36" s="1"/>
  <c r="Q749" i="36"/>
  <c r="P749" i="36"/>
  <c r="M236" i="36"/>
  <c r="N236" i="36" s="1"/>
  <c r="L716" i="36" a="1"/>
  <c r="L716" i="36" s="1"/>
  <c r="L766" i="36" a="1"/>
  <c r="L766" i="36" s="1"/>
  <c r="L761" i="36" a="1"/>
  <c r="L761" i="36" s="1"/>
  <c r="Q784" i="36"/>
  <c r="P784" i="36"/>
  <c r="L749" i="36" a="1"/>
  <c r="L749" i="36" s="1"/>
  <c r="L787" i="36" a="1"/>
  <c r="L787" i="36" s="1"/>
  <c r="P778" i="36"/>
  <c r="Q778" i="36"/>
  <c r="P777" i="36"/>
  <c r="Q777" i="36"/>
  <c r="Q737" i="36"/>
  <c r="P737" i="36"/>
  <c r="Q775" i="36"/>
  <c r="P775" i="36"/>
  <c r="P782" i="36"/>
  <c r="Q782" i="36"/>
  <c r="P740" i="36"/>
  <c r="Q740" i="36"/>
  <c r="P124" i="36"/>
  <c r="Q124" i="36"/>
  <c r="P728" i="36"/>
  <c r="Q728" i="36"/>
  <c r="P754" i="36"/>
  <c r="Q754" i="36"/>
  <c r="Q647" i="36"/>
  <c r="M376" i="36"/>
  <c r="N376" i="36" s="1"/>
  <c r="P376" i="36" s="1"/>
  <c r="M248" i="36"/>
  <c r="N248" i="36" s="1"/>
  <c r="M254" i="36"/>
  <c r="N254" i="36" s="1"/>
  <c r="P254" i="36" s="1"/>
  <c r="Q251" i="36"/>
  <c r="L120" i="36" a="1"/>
  <c r="L120" i="36" s="1"/>
  <c r="L197" i="36" a="1"/>
  <c r="L197" i="36" s="1"/>
  <c r="L770" i="36" a="1"/>
  <c r="L770" i="36" s="1"/>
  <c r="L759" i="36" a="1"/>
  <c r="L759" i="36" s="1"/>
  <c r="L771" i="36" a="1"/>
  <c r="L771" i="36" s="1"/>
  <c r="L740" i="36" a="1"/>
  <c r="L740" i="36" s="1"/>
  <c r="Q756" i="36"/>
  <c r="P756" i="36"/>
  <c r="L738" i="36" a="1"/>
  <c r="L738" i="36" s="1"/>
  <c r="L752" i="36" a="1"/>
  <c r="L752" i="36" s="1"/>
  <c r="M477" i="36"/>
  <c r="N477" i="36" s="1"/>
  <c r="P477" i="36" s="1"/>
  <c r="M202" i="36"/>
  <c r="N202" i="36" s="1"/>
  <c r="P202" i="36" s="1"/>
  <c r="L215" i="36" a="1"/>
  <c r="L215" i="36" s="1"/>
  <c r="L175" i="36" a="1"/>
  <c r="L175" i="36" s="1"/>
  <c r="M768" i="36"/>
  <c r="N768" i="36" s="1"/>
  <c r="P768" i="36" s="1"/>
  <c r="L742" i="36" a="1"/>
  <c r="L742" i="36" s="1"/>
  <c r="Q186" i="36"/>
  <c r="P186" i="36"/>
  <c r="P738" i="36"/>
  <c r="Q738" i="36"/>
  <c r="Q752" i="36"/>
  <c r="P752" i="36"/>
  <c r="P594" i="36"/>
  <c r="P318" i="36"/>
  <c r="M222" i="36"/>
  <c r="N222" i="36" s="1"/>
  <c r="Q222" i="36" s="1"/>
  <c r="L179" i="36" a="1"/>
  <c r="L179" i="36" s="1"/>
  <c r="L147" i="36" a="1"/>
  <c r="L147" i="36" s="1"/>
  <c r="L247" i="36" a="1"/>
  <c r="L247" i="36" s="1"/>
  <c r="L221" i="36" a="1"/>
  <c r="L221" i="36" s="1"/>
  <c r="L763" i="36" a="1"/>
  <c r="L763" i="36" s="1"/>
  <c r="L251" i="36" a="1"/>
  <c r="L251" i="36" s="1"/>
  <c r="P742" i="36"/>
  <c r="Q742" i="36"/>
  <c r="P736" i="36"/>
  <c r="Q736" i="36"/>
  <c r="Q748" i="36"/>
  <c r="P748" i="36"/>
  <c r="L728" i="36" a="1"/>
  <c r="L728" i="36" s="1"/>
  <c r="P732" i="36"/>
  <c r="Q732" i="36"/>
  <c r="L754" i="36" a="1"/>
  <c r="L754" i="36" s="1"/>
  <c r="Q561" i="36"/>
  <c r="L345" i="36" a="1"/>
  <c r="L345" i="36" s="1"/>
  <c r="L328" i="36" a="1"/>
  <c r="L328" i="36" s="1"/>
  <c r="M244" i="36"/>
  <c r="N244" i="36" s="1"/>
  <c r="Q244" i="36" s="1"/>
  <c r="M238" i="36"/>
  <c r="N238" i="36" s="1"/>
  <c r="L721" i="36" a="1"/>
  <c r="L721" i="36" s="1"/>
  <c r="L720" i="36" a="1"/>
  <c r="L720" i="36" s="1"/>
  <c r="L719" i="36" a="1"/>
  <c r="L719" i="36" s="1"/>
  <c r="L205" i="36" a="1"/>
  <c r="L205" i="36" s="1"/>
  <c r="P764" i="36"/>
  <c r="Q764" i="36"/>
  <c r="P770" i="36"/>
  <c r="Q770" i="36"/>
  <c r="L145" i="36" a="1"/>
  <c r="L145" i="36" s="1"/>
  <c r="L757" i="36" a="1"/>
  <c r="L757" i="36" s="1"/>
  <c r="L769" i="36" a="1"/>
  <c r="L769" i="36" s="1"/>
  <c r="P761" i="36"/>
  <c r="Q761" i="36"/>
  <c r="L166" i="36" a="1"/>
  <c r="L166" i="36" s="1"/>
  <c r="L207" i="36" a="1"/>
  <c r="L207" i="36" s="1"/>
  <c r="L710" i="36" a="1"/>
  <c r="L710" i="36" s="1"/>
  <c r="M277" i="36"/>
  <c r="N277" i="36" s="1"/>
  <c r="L707" i="36" a="1"/>
  <c r="L707" i="36" s="1"/>
  <c r="L765" i="36" a="1"/>
  <c r="L765" i="36" s="1"/>
  <c r="P145" i="36"/>
  <c r="Q145" i="36"/>
  <c r="P757" i="36"/>
  <c r="Q757" i="36"/>
  <c r="P769" i="36"/>
  <c r="Q769" i="36"/>
  <c r="L758" i="36" a="1"/>
  <c r="L758" i="36" s="1"/>
  <c r="P763" i="36"/>
  <c r="Q763" i="36"/>
  <c r="L713" i="36" a="1"/>
  <c r="L713" i="36" s="1"/>
  <c r="P765" i="36"/>
  <c r="Q765" i="36"/>
  <c r="L762" i="36" a="1"/>
  <c r="L762" i="36" s="1"/>
  <c r="P767" i="36"/>
  <c r="Q767" i="36"/>
  <c r="P759" i="36"/>
  <c r="Q759" i="36"/>
  <c r="P771" i="36"/>
  <c r="Q771" i="36"/>
  <c r="P758" i="36"/>
  <c r="Q758" i="36"/>
  <c r="P762" i="36"/>
  <c r="Q762" i="36"/>
  <c r="P766" i="36"/>
  <c r="Q766" i="36"/>
  <c r="Q723" i="36"/>
  <c r="P723" i="36"/>
  <c r="P714" i="36"/>
  <c r="Q714" i="36"/>
  <c r="P712" i="36"/>
  <c r="Q712" i="36"/>
  <c r="P241" i="36"/>
  <c r="Q241" i="36"/>
  <c r="P709" i="36"/>
  <c r="Q709" i="36"/>
  <c r="P233" i="36"/>
  <c r="Q233" i="36"/>
  <c r="L552" i="36" a="1"/>
  <c r="L552" i="36" s="1"/>
  <c r="P623" i="36"/>
  <c r="M240" i="36"/>
  <c r="N240" i="36" s="1"/>
  <c r="P240" i="36" s="1"/>
  <c r="L273" i="36" a="1"/>
  <c r="L273" i="36" s="1"/>
  <c r="P721" i="36"/>
  <c r="Q721" i="36"/>
  <c r="P716" i="36"/>
  <c r="Q716" i="36"/>
  <c r="L715" i="36" a="1"/>
  <c r="L715" i="36" s="1"/>
  <c r="L712" i="36" a="1"/>
  <c r="L712" i="36" s="1"/>
  <c r="Q719" i="36"/>
  <c r="P719" i="36"/>
  <c r="L241" i="36" a="1"/>
  <c r="L241" i="36" s="1"/>
  <c r="P710" i="36"/>
  <c r="Q710" i="36"/>
  <c r="Q197" i="36"/>
  <c r="P197" i="36"/>
  <c r="L722" i="36" a="1"/>
  <c r="L722" i="36" s="1"/>
  <c r="L717" i="36" a="1"/>
  <c r="L717" i="36" s="1"/>
  <c r="L233" i="36" a="1"/>
  <c r="L233" i="36" s="1"/>
  <c r="Q707" i="36"/>
  <c r="P707" i="36"/>
  <c r="Q205" i="36"/>
  <c r="P205" i="36"/>
  <c r="L182" i="36" a="1"/>
  <c r="L182" i="36" s="1"/>
  <c r="L379" i="36" a="1"/>
  <c r="L379" i="36" s="1"/>
  <c r="L137" i="36" a="1"/>
  <c r="L137" i="36" s="1"/>
  <c r="Q715" i="36"/>
  <c r="P715" i="36"/>
  <c r="P720" i="36"/>
  <c r="Q720" i="36"/>
  <c r="L711" i="36" a="1"/>
  <c r="L711" i="36" s="1"/>
  <c r="L718" i="36" a="1"/>
  <c r="L718" i="36" s="1"/>
  <c r="P467" i="36"/>
  <c r="Q467" i="36"/>
  <c r="P722" i="36"/>
  <c r="Q722" i="36"/>
  <c r="P717" i="36"/>
  <c r="Q717" i="36"/>
  <c r="P300" i="36"/>
  <c r="Q300" i="36"/>
  <c r="L209" i="36" a="1"/>
  <c r="L209" i="36" s="1"/>
  <c r="M620" i="36"/>
  <c r="N620" i="36" s="1"/>
  <c r="Q424" i="36"/>
  <c r="L428" i="36" a="1"/>
  <c r="L428" i="36" s="1"/>
  <c r="L224" i="36" a="1"/>
  <c r="L224" i="36" s="1"/>
  <c r="L253" i="36" a="1"/>
  <c r="L253" i="36" s="1"/>
  <c r="L242" i="36" a="1"/>
  <c r="L242" i="36" s="1"/>
  <c r="L193" i="36" a="1"/>
  <c r="L193" i="36" s="1"/>
  <c r="L174" i="36" a="1"/>
  <c r="L174" i="36" s="1"/>
  <c r="L195" i="36" a="1"/>
  <c r="L195" i="36" s="1"/>
  <c r="Q137" i="36"/>
  <c r="P137" i="36"/>
  <c r="P713" i="36"/>
  <c r="Q713" i="36"/>
  <c r="L723" i="36" a="1"/>
  <c r="L723" i="36" s="1"/>
  <c r="L714" i="36" a="1"/>
  <c r="L714" i="36" s="1"/>
  <c r="Q711" i="36"/>
  <c r="P711" i="36"/>
  <c r="P718" i="36"/>
  <c r="Q718" i="36"/>
  <c r="P708" i="36"/>
  <c r="Q708" i="36"/>
  <c r="L709" i="36" a="1"/>
  <c r="L709" i="36" s="1"/>
  <c r="Q209" i="36"/>
  <c r="P209" i="36"/>
  <c r="K214" i="36"/>
  <c r="M214" i="36" s="1"/>
  <c r="N214" i="36" s="1"/>
  <c r="P210" i="36"/>
  <c r="Q210" i="36"/>
  <c r="P278" i="36"/>
  <c r="Q278" i="36"/>
  <c r="Q133" i="36"/>
  <c r="P133" i="36"/>
  <c r="P115" i="36"/>
  <c r="Q115" i="36"/>
  <c r="P578" i="36"/>
  <c r="L280" i="36" a="1"/>
  <c r="L280" i="36" s="1"/>
  <c r="M232" i="36"/>
  <c r="N232" i="36" s="1"/>
  <c r="M252" i="36"/>
  <c r="N252" i="36" s="1"/>
  <c r="Q252" i="36" s="1"/>
  <c r="Q350" i="36"/>
  <c r="Q253" i="36"/>
  <c r="P253" i="36"/>
  <c r="K206" i="36"/>
  <c r="M206" i="36" s="1"/>
  <c r="N206" i="36" s="1"/>
  <c r="P179" i="36"/>
  <c r="Q179" i="36"/>
  <c r="L127" i="36" a="1"/>
  <c r="L127" i="36" s="1"/>
  <c r="Q287" i="36"/>
  <c r="P287" i="36"/>
  <c r="P147" i="36"/>
  <c r="Q147" i="36"/>
  <c r="Q219" i="36"/>
  <c r="P219" i="36"/>
  <c r="P175" i="36"/>
  <c r="Q175" i="36"/>
  <c r="Q166" i="36"/>
  <c r="P166" i="36"/>
  <c r="Q227" i="36"/>
  <c r="P227" i="36"/>
  <c r="Q152" i="36"/>
  <c r="P152" i="36"/>
  <c r="P247" i="36"/>
  <c r="Q247" i="36"/>
  <c r="Q221" i="36"/>
  <c r="P221" i="36"/>
  <c r="L115" i="36" a="1"/>
  <c r="L115" i="36" s="1"/>
  <c r="P195" i="36"/>
  <c r="Q195" i="36"/>
  <c r="L111" i="36" a="1"/>
  <c r="L111" i="36" s="1"/>
  <c r="L350" i="36" a="1"/>
  <c r="L350" i="36" s="1"/>
  <c r="P127" i="36"/>
  <c r="Q127" i="36"/>
  <c r="Q231" i="36"/>
  <c r="P231" i="36"/>
  <c r="Q158" i="36"/>
  <c r="P158" i="36"/>
  <c r="P111" i="36"/>
  <c r="Q111" i="36"/>
  <c r="M560" i="36"/>
  <c r="N560" i="36" s="1"/>
  <c r="Q560" i="36" s="1"/>
  <c r="Q549" i="36"/>
  <c r="L413" i="36" a="1"/>
  <c r="L413" i="36" s="1"/>
  <c r="Q452" i="36"/>
  <c r="L623" i="36" a="1"/>
  <c r="L623" i="36" s="1"/>
  <c r="L364" i="36" a="1"/>
  <c r="L364" i="36" s="1"/>
  <c r="L404" i="36" a="1"/>
  <c r="L404" i="36" s="1"/>
  <c r="L332" i="36" a="1"/>
  <c r="L332" i="36" s="1"/>
  <c r="M208" i="36"/>
  <c r="N208" i="36" s="1"/>
  <c r="Q208" i="36" s="1"/>
  <c r="M212" i="36"/>
  <c r="N212" i="36" s="1"/>
  <c r="P212" i="36" s="1"/>
  <c r="L196" i="36" a="1"/>
  <c r="L196" i="36" s="1"/>
  <c r="L234" i="36" a="1"/>
  <c r="L234" i="36" s="1"/>
  <c r="L274" i="36" a="1"/>
  <c r="L274" i="36" s="1"/>
  <c r="P242" i="36"/>
  <c r="Q242" i="36"/>
  <c r="K198" i="36"/>
  <c r="M198" i="36" s="1"/>
  <c r="N198" i="36" s="1"/>
  <c r="L129" i="36" a="1"/>
  <c r="L129" i="36" s="1"/>
  <c r="P194" i="36"/>
  <c r="Q194" i="36"/>
  <c r="L143" i="36" a="1"/>
  <c r="L143" i="36" s="1"/>
  <c r="L169" i="36" a="1"/>
  <c r="L169" i="36" s="1"/>
  <c r="L188" i="36" a="1"/>
  <c r="L188" i="36" s="1"/>
  <c r="Q315" i="36"/>
  <c r="P315" i="36"/>
  <c r="Q215" i="36"/>
  <c r="P215" i="36"/>
  <c r="L267" i="36" a="1"/>
  <c r="L267" i="36" s="1"/>
  <c r="Q193" i="36"/>
  <c r="P193" i="36"/>
  <c r="L185" i="36" a="1"/>
  <c r="L185" i="36" s="1"/>
  <c r="P207" i="36"/>
  <c r="Q207" i="36"/>
  <c r="L227" i="36" a="1"/>
  <c r="L227" i="36" s="1"/>
  <c r="Q174" i="36"/>
  <c r="P174" i="36"/>
  <c r="P273" i="36"/>
  <c r="Q273" i="36"/>
  <c r="M246" i="36"/>
  <c r="N246" i="36" s="1"/>
  <c r="L152" i="36" a="1"/>
  <c r="L152" i="36" s="1"/>
  <c r="L259" i="36" a="1"/>
  <c r="L259" i="36" s="1"/>
  <c r="L187" i="36" a="1"/>
  <c r="L187" i="36" s="1"/>
  <c r="Q120" i="36"/>
  <c r="P120" i="36"/>
  <c r="L159" i="36" a="1"/>
  <c r="L159" i="36" s="1"/>
  <c r="L302" i="36" a="1"/>
  <c r="L302" i="36" s="1"/>
  <c r="L326" i="36" a="1"/>
  <c r="L326" i="36" s="1"/>
  <c r="L318" i="36" a="1"/>
  <c r="L318" i="36" s="1"/>
  <c r="M272" i="36"/>
  <c r="N272" i="36" s="1"/>
  <c r="Q272" i="36" s="1"/>
  <c r="M264" i="36"/>
  <c r="N264" i="36" s="1"/>
  <c r="Q264" i="36" s="1"/>
  <c r="P234" i="36"/>
  <c r="Q234" i="36"/>
  <c r="P274" i="36"/>
  <c r="Q274" i="36"/>
  <c r="P222" i="36"/>
  <c r="P129" i="36"/>
  <c r="Q129" i="36"/>
  <c r="P143" i="36"/>
  <c r="Q143" i="36"/>
  <c r="Q169" i="36"/>
  <c r="P169" i="36"/>
  <c r="P188" i="36"/>
  <c r="Q188" i="36"/>
  <c r="P267" i="36"/>
  <c r="Q267" i="36"/>
  <c r="L231" i="36" a="1"/>
  <c r="L231" i="36" s="1"/>
  <c r="Q185" i="36"/>
  <c r="P185" i="36"/>
  <c r="Q182" i="36"/>
  <c r="P182" i="36"/>
  <c r="P238" i="36"/>
  <c r="Q238" i="36"/>
  <c r="L158" i="36" a="1"/>
  <c r="L158" i="36" s="1"/>
  <c r="L278" i="36" a="1"/>
  <c r="L278" i="36" s="1"/>
  <c r="L133" i="36" a="1"/>
  <c r="L133" i="36" s="1"/>
  <c r="P259" i="36"/>
  <c r="Q259" i="36"/>
  <c r="P187" i="36"/>
  <c r="Q187" i="36"/>
  <c r="P159" i="36"/>
  <c r="Q159" i="36"/>
  <c r="Q326" i="36"/>
  <c r="P326" i="36"/>
  <c r="Q224" i="36"/>
  <c r="P224" i="36"/>
  <c r="Q256" i="36"/>
  <c r="P256" i="36"/>
  <c r="L561" i="36" a="1"/>
  <c r="L561" i="36" s="1"/>
  <c r="L674" i="36" a="1"/>
  <c r="L674" i="36" s="1"/>
  <c r="L381" i="36" a="1"/>
  <c r="L381" i="36" s="1"/>
  <c r="L409" i="36" a="1"/>
  <c r="L409" i="36" s="1"/>
  <c r="L314" i="36" a="1"/>
  <c r="L314" i="36" s="1"/>
  <c r="L306" i="36" a="1"/>
  <c r="L306" i="36" s="1"/>
  <c r="L360" i="36" a="1"/>
  <c r="L360" i="36" s="1"/>
  <c r="L296" i="36" a="1"/>
  <c r="L296" i="36" s="1"/>
  <c r="L329" i="36" a="1"/>
  <c r="L329" i="36" s="1"/>
  <c r="L322" i="36" a="1"/>
  <c r="L322" i="36" s="1"/>
  <c r="L288" i="36" a="1"/>
  <c r="L288" i="36" s="1"/>
  <c r="L432" i="36" a="1"/>
  <c r="L432" i="36" s="1"/>
  <c r="K268" i="36"/>
  <c r="M268" i="36" s="1"/>
  <c r="N268" i="36" s="1"/>
  <c r="L256" i="36" a="1"/>
  <c r="L256" i="36" s="1"/>
  <c r="Q236" i="36"/>
  <c r="P236" i="36"/>
  <c r="L371" i="36" a="1"/>
  <c r="L371" i="36" s="1"/>
  <c r="P492" i="36"/>
  <c r="Q492" i="36"/>
  <c r="L599" i="36" a="1"/>
  <c r="L599" i="36" s="1"/>
  <c r="L493" i="36" a="1"/>
  <c r="L493" i="36" s="1"/>
  <c r="M374" i="36"/>
  <c r="N374" i="36" s="1"/>
  <c r="Q374" i="36" s="1"/>
  <c r="L377" i="36" a="1"/>
  <c r="L377" i="36" s="1"/>
  <c r="L434" i="36" a="1"/>
  <c r="L434" i="36" s="1"/>
  <c r="L290" i="36" a="1"/>
  <c r="L290" i="36" s="1"/>
  <c r="L279" i="36" a="1"/>
  <c r="L279" i="36" s="1"/>
  <c r="L380" i="36" a="1"/>
  <c r="L380" i="36" s="1"/>
  <c r="L320" i="36" a="1"/>
  <c r="L320" i="36" s="1"/>
  <c r="Q248" i="36"/>
  <c r="P248" i="36"/>
  <c r="P244" i="36"/>
  <c r="K260" i="36"/>
  <c r="M260" i="36" s="1"/>
  <c r="N260" i="36" s="1"/>
  <c r="L580" i="36" a="1"/>
  <c r="L580" i="36" s="1"/>
  <c r="L330" i="36" a="1"/>
  <c r="L330" i="36" s="1"/>
  <c r="L420" i="36" a="1"/>
  <c r="L420" i="36" s="1"/>
  <c r="L312" i="36" a="1"/>
  <c r="L312" i="36" s="1"/>
  <c r="Q232" i="36"/>
  <c r="P232" i="36"/>
  <c r="P332" i="36"/>
  <c r="Q332" i="36"/>
  <c r="K228" i="36"/>
  <c r="M228" i="36" s="1"/>
  <c r="N228" i="36" s="1"/>
  <c r="L200" i="36" a="1"/>
  <c r="L200" i="36" s="1"/>
  <c r="P501" i="36"/>
  <c r="Q501" i="36"/>
  <c r="L192" i="36" a="1"/>
  <c r="L192" i="36" s="1"/>
  <c r="Q204" i="36"/>
  <c r="P204" i="36"/>
  <c r="K220" i="36"/>
  <c r="M220" i="36" s="1"/>
  <c r="N220" i="36" s="1"/>
  <c r="P196" i="36"/>
  <c r="Q196" i="36"/>
  <c r="L307" i="36" a="1"/>
  <c r="L307" i="36" s="1"/>
  <c r="L512" i="36" a="1"/>
  <c r="L512" i="36" s="1"/>
  <c r="L357" i="36" a="1"/>
  <c r="L357" i="36" s="1"/>
  <c r="Q276" i="36"/>
  <c r="P276" i="36"/>
  <c r="Q216" i="36"/>
  <c r="P216" i="36"/>
  <c r="P208" i="36"/>
  <c r="Q200" i="36"/>
  <c r="P200" i="36"/>
  <c r="P252" i="36"/>
  <c r="Q192" i="36"/>
  <c r="P192" i="36"/>
  <c r="P371" i="36"/>
  <c r="Q371" i="36"/>
  <c r="P307" i="36"/>
  <c r="Q307" i="36"/>
  <c r="Q357" i="36"/>
  <c r="P357" i="36"/>
  <c r="P313" i="36"/>
  <c r="Q313" i="36"/>
  <c r="P408" i="36"/>
  <c r="Q408" i="36"/>
  <c r="M430" i="36"/>
  <c r="N430" i="36" s="1"/>
  <c r="P430" i="36" s="1"/>
  <c r="P471" i="36"/>
  <c r="Q471" i="36"/>
  <c r="P290" i="36"/>
  <c r="Q290" i="36"/>
  <c r="P285" i="36"/>
  <c r="Q285" i="36"/>
  <c r="P330" i="36"/>
  <c r="Q330" i="36"/>
  <c r="P314" i="36"/>
  <c r="Q314" i="36"/>
  <c r="L336" i="36" a="1"/>
  <c r="L336" i="36" s="1"/>
  <c r="Q563" i="36"/>
  <c r="P563" i="36"/>
  <c r="P344" i="36"/>
  <c r="Q344" i="36"/>
  <c r="Q420" i="36"/>
  <c r="P420" i="36"/>
  <c r="P322" i="36"/>
  <c r="Q322" i="36"/>
  <c r="P281" i="36"/>
  <c r="Q281" i="36"/>
  <c r="Q428" i="36"/>
  <c r="P428" i="36"/>
  <c r="P312" i="36"/>
  <c r="Q312" i="36"/>
  <c r="Q367" i="36"/>
  <c r="P367" i="36"/>
  <c r="P338" i="36"/>
  <c r="Q338" i="36"/>
  <c r="P354" i="36"/>
  <c r="Q354" i="36"/>
  <c r="L657" i="36" a="1"/>
  <c r="L657" i="36" s="1"/>
  <c r="M632" i="36"/>
  <c r="N632" i="36" s="1"/>
  <c r="Q632" i="36" s="1"/>
  <c r="L523" i="36" a="1"/>
  <c r="L523" i="36" s="1"/>
  <c r="L438" i="36" a="1"/>
  <c r="L438" i="36" s="1"/>
  <c r="M422" i="36"/>
  <c r="N422" i="36" s="1"/>
  <c r="Q422" i="36" s="1"/>
  <c r="L448" i="36" a="1"/>
  <c r="L448" i="36" s="1"/>
  <c r="L461" i="36" a="1"/>
  <c r="L461" i="36" s="1"/>
  <c r="L445" i="36" a="1"/>
  <c r="L445" i="36" s="1"/>
  <c r="L418" i="36" a="1"/>
  <c r="L418" i="36" s="1"/>
  <c r="L437" i="36" a="1"/>
  <c r="L437" i="36" s="1"/>
  <c r="L509" i="36" a="1"/>
  <c r="L509" i="36" s="1"/>
  <c r="L551" i="36" a="1"/>
  <c r="L551" i="36" s="1"/>
  <c r="L471" i="36" a="1"/>
  <c r="L471" i="36" s="1"/>
  <c r="P364" i="36"/>
  <c r="Q364" i="36"/>
  <c r="Q404" i="36"/>
  <c r="P404" i="36"/>
  <c r="Q376" i="36"/>
  <c r="Q279" i="36"/>
  <c r="P279" i="36"/>
  <c r="L285" i="36" a="1"/>
  <c r="L285" i="36" s="1"/>
  <c r="L362" i="36" a="1"/>
  <c r="L362" i="36" s="1"/>
  <c r="L298" i="36" a="1"/>
  <c r="L298" i="36" s="1"/>
  <c r="L346" i="36" a="1"/>
  <c r="L346" i="36" s="1"/>
  <c r="L282" i="36" a="1"/>
  <c r="L282" i="36" s="1"/>
  <c r="L304" i="36" a="1"/>
  <c r="L304" i="36" s="1"/>
  <c r="L412" i="36" a="1"/>
  <c r="L412" i="36" s="1"/>
  <c r="P353" i="36"/>
  <c r="Q353" i="36"/>
  <c r="P306" i="36"/>
  <c r="Q306" i="36"/>
  <c r="P360" i="36"/>
  <c r="Q360" i="36"/>
  <c r="P296" i="36"/>
  <c r="Q296" i="36"/>
  <c r="P329" i="36"/>
  <c r="Q329" i="36"/>
  <c r="L344" i="36" a="1"/>
  <c r="L344" i="36" s="1"/>
  <c r="L388" i="36" a="1"/>
  <c r="L388" i="36" s="1"/>
  <c r="P380" i="36"/>
  <c r="Q380" i="36"/>
  <c r="P349" i="36"/>
  <c r="Q349" i="36"/>
  <c r="L281" i="36" a="1"/>
  <c r="L281" i="36" s="1"/>
  <c r="P320" i="36"/>
  <c r="Q320" i="36"/>
  <c r="L303" i="36" a="1"/>
  <c r="L303" i="36" s="1"/>
  <c r="L396" i="36" a="1"/>
  <c r="L396" i="36" s="1"/>
  <c r="L452" i="36" a="1"/>
  <c r="L452" i="36" s="1"/>
  <c r="L679" i="36" a="1"/>
  <c r="L679" i="36" s="1"/>
  <c r="Q372" i="36"/>
  <c r="P372" i="36"/>
  <c r="P336" i="36"/>
  <c r="Q336" i="36"/>
  <c r="Q335" i="36"/>
  <c r="P335" i="36"/>
  <c r="P352" i="36"/>
  <c r="Q352" i="36"/>
  <c r="L641" i="36" a="1"/>
  <c r="L641" i="36" s="1"/>
  <c r="L634" i="36" a="1"/>
  <c r="L634" i="36" s="1"/>
  <c r="L558" i="36" a="1"/>
  <c r="L558" i="36" s="1"/>
  <c r="L382" i="36" a="1"/>
  <c r="L382" i="36" s="1"/>
  <c r="L485" i="36" a="1"/>
  <c r="L485" i="36" s="1"/>
  <c r="L370" i="36" a="1"/>
  <c r="L370" i="36" s="1"/>
  <c r="L426" i="36" a="1"/>
  <c r="L426" i="36" s="1"/>
  <c r="L313" i="36" a="1"/>
  <c r="L313" i="36" s="1"/>
  <c r="P280" i="36"/>
  <c r="Q280" i="36"/>
  <c r="L372" i="36" a="1"/>
  <c r="L372" i="36" s="1"/>
  <c r="L367" i="36" a="1"/>
  <c r="L367" i="36" s="1"/>
  <c r="P362" i="36"/>
  <c r="Q362" i="36"/>
  <c r="P298" i="36"/>
  <c r="Q298" i="36"/>
  <c r="P346" i="36"/>
  <c r="Q346" i="36"/>
  <c r="P282" i="36"/>
  <c r="Q282" i="36"/>
  <c r="P304" i="36"/>
  <c r="Q304" i="36"/>
  <c r="P345" i="36"/>
  <c r="Q345" i="36"/>
  <c r="P412" i="36"/>
  <c r="Q412" i="36"/>
  <c r="L338" i="36" a="1"/>
  <c r="L338" i="36" s="1"/>
  <c r="P328" i="36"/>
  <c r="Q328" i="36"/>
  <c r="P388" i="36"/>
  <c r="Q388" i="36"/>
  <c r="L335" i="36" a="1"/>
  <c r="L335" i="36" s="1"/>
  <c r="L408" i="36" a="1"/>
  <c r="L408" i="36" s="1"/>
  <c r="L354" i="36" a="1"/>
  <c r="L354" i="36" s="1"/>
  <c r="L352" i="36" a="1"/>
  <c r="L352" i="36" s="1"/>
  <c r="P288" i="36"/>
  <c r="Q288" i="36"/>
  <c r="Q303" i="36"/>
  <c r="P303" i="36"/>
  <c r="Q396" i="36"/>
  <c r="P396" i="36"/>
  <c r="P679" i="36"/>
  <c r="Q679" i="36"/>
  <c r="P406" i="36"/>
  <c r="Q406" i="36"/>
  <c r="P382" i="36"/>
  <c r="Q382" i="36"/>
  <c r="P438" i="36"/>
  <c r="Q438" i="36"/>
  <c r="P390" i="36"/>
  <c r="Q390" i="36"/>
  <c r="Q453" i="36"/>
  <c r="P453" i="36"/>
  <c r="Q416" i="36"/>
  <c r="P416" i="36"/>
  <c r="P579" i="36"/>
  <c r="Q579" i="36"/>
  <c r="Q429" i="36"/>
  <c r="P429" i="36"/>
  <c r="Q449" i="36"/>
  <c r="P449" i="36"/>
  <c r="Q456" i="36"/>
  <c r="P456" i="36"/>
  <c r="P394" i="36"/>
  <c r="Q394" i="36"/>
  <c r="Q401" i="36"/>
  <c r="P401" i="36"/>
  <c r="L668" i="36" a="1"/>
  <c r="L668" i="36" s="1"/>
  <c r="L406" i="36" a="1"/>
  <c r="L406" i="36" s="1"/>
  <c r="L425" i="36" a="1"/>
  <c r="L425" i="36" s="1"/>
  <c r="L453" i="36" a="1"/>
  <c r="L453" i="36" s="1"/>
  <c r="Q421" i="36"/>
  <c r="P421" i="36"/>
  <c r="P461" i="36"/>
  <c r="Q461" i="36"/>
  <c r="L449" i="36" a="1"/>
  <c r="L449" i="36" s="1"/>
  <c r="L385" i="36" a="1"/>
  <c r="L385" i="36" s="1"/>
  <c r="Q413" i="36"/>
  <c r="P413" i="36"/>
  <c r="L389" i="36" a="1"/>
  <c r="L389" i="36" s="1"/>
  <c r="P418" i="36"/>
  <c r="Q418" i="36"/>
  <c r="Q441" i="36"/>
  <c r="P441" i="36"/>
  <c r="L401" i="36" a="1"/>
  <c r="L401" i="36" s="1"/>
  <c r="L390" i="36" a="1"/>
  <c r="L390" i="36" s="1"/>
  <c r="P481" i="36"/>
  <c r="Q481" i="36"/>
  <c r="Q425" i="36"/>
  <c r="P425" i="36"/>
  <c r="K369" i="36"/>
  <c r="M369" i="36" s="1"/>
  <c r="N369" i="36" s="1"/>
  <c r="P442" i="36"/>
  <c r="Q442" i="36"/>
  <c r="Q389" i="36"/>
  <c r="P389" i="36"/>
  <c r="P531" i="36"/>
  <c r="Q531" i="36"/>
  <c r="P386" i="36"/>
  <c r="Q386" i="36"/>
  <c r="L648" i="36" a="1"/>
  <c r="L648" i="36" s="1"/>
  <c r="P523" i="36"/>
  <c r="Q523" i="36"/>
  <c r="Q393" i="36"/>
  <c r="P393" i="36"/>
  <c r="Q448" i="36"/>
  <c r="P448" i="36"/>
  <c r="Q381" i="36"/>
  <c r="P381" i="36"/>
  <c r="L421" i="36" a="1"/>
  <c r="L421" i="36" s="1"/>
  <c r="K398" i="36"/>
  <c r="M398" i="36" s="1"/>
  <c r="N398" i="36" s="1"/>
  <c r="M414" i="36"/>
  <c r="N414" i="36" s="1"/>
  <c r="Q417" i="36"/>
  <c r="P417" i="36"/>
  <c r="Q485" i="36"/>
  <c r="P485" i="36"/>
  <c r="L441" i="36" a="1"/>
  <c r="L441" i="36" s="1"/>
  <c r="Q377" i="36"/>
  <c r="P377" i="36"/>
  <c r="P434" i="36"/>
  <c r="Q434" i="36"/>
  <c r="P370" i="36"/>
  <c r="Q370" i="36"/>
  <c r="Q509" i="36"/>
  <c r="P509" i="36"/>
  <c r="Q433" i="36"/>
  <c r="P433" i="36"/>
  <c r="K454" i="36"/>
  <c r="M454" i="36" s="1"/>
  <c r="N454" i="36" s="1"/>
  <c r="P402" i="36"/>
  <c r="Q402" i="36"/>
  <c r="Q384" i="36"/>
  <c r="P384" i="36"/>
  <c r="Q385" i="36"/>
  <c r="P385" i="36"/>
  <c r="L554" i="36" a="1"/>
  <c r="L554" i="36" s="1"/>
  <c r="M669" i="36"/>
  <c r="N669" i="36" s="1"/>
  <c r="P669" i="36" s="1"/>
  <c r="L570" i="36" a="1"/>
  <c r="L570" i="36" s="1"/>
  <c r="L481" i="36" a="1"/>
  <c r="L481" i="36" s="1"/>
  <c r="L393" i="36" a="1"/>
  <c r="L393" i="36" s="1"/>
  <c r="L416" i="36" a="1"/>
  <c r="L416" i="36" s="1"/>
  <c r="L402" i="36" a="1"/>
  <c r="L402" i="36" s="1"/>
  <c r="L384" i="36" a="1"/>
  <c r="L384" i="36" s="1"/>
  <c r="P599" i="36"/>
  <c r="Q599" i="36"/>
  <c r="Q493" i="36"/>
  <c r="P493" i="36"/>
  <c r="Q477" i="36"/>
  <c r="L442" i="36" a="1"/>
  <c r="L442" i="36" s="1"/>
  <c r="L417" i="36" a="1"/>
  <c r="L417" i="36" s="1"/>
  <c r="Q445" i="36"/>
  <c r="P445" i="36"/>
  <c r="L456" i="36" a="1"/>
  <c r="L456" i="36" s="1"/>
  <c r="Q409" i="36"/>
  <c r="P409" i="36"/>
  <c r="L394" i="36" a="1"/>
  <c r="L394" i="36" s="1"/>
  <c r="Q437" i="36"/>
  <c r="P437" i="36"/>
  <c r="L531" i="36" a="1"/>
  <c r="L531" i="36" s="1"/>
  <c r="L386" i="36" a="1"/>
  <c r="L386" i="36" s="1"/>
  <c r="L433" i="36" a="1"/>
  <c r="L433" i="36" s="1"/>
  <c r="P426" i="36"/>
  <c r="Q426" i="36"/>
  <c r="P551" i="36"/>
  <c r="Q551" i="36"/>
  <c r="L577" i="36" a="1"/>
  <c r="L577" i="36" s="1"/>
  <c r="P595" i="36"/>
  <c r="Q595" i="36"/>
  <c r="P618" i="36"/>
  <c r="Q618" i="36"/>
  <c r="M95" i="36"/>
  <c r="N95" i="36" s="1"/>
  <c r="P95" i="36" s="1"/>
  <c r="M681" i="36"/>
  <c r="N681" i="36" s="1"/>
  <c r="Q681" i="36" s="1"/>
  <c r="L36" i="36" a="1"/>
  <c r="L36" i="36" s="1"/>
  <c r="M628" i="36"/>
  <c r="N628" i="36" s="1"/>
  <c r="Q628" i="36" s="1"/>
  <c r="Q547" i="36"/>
  <c r="P547" i="36"/>
  <c r="P570" i="36"/>
  <c r="Q570" i="36"/>
  <c r="P634" i="36"/>
  <c r="Q634" i="36"/>
  <c r="P558" i="36"/>
  <c r="Q558" i="36"/>
  <c r="Q637" i="36"/>
  <c r="P637" i="36"/>
  <c r="Q652" i="36"/>
  <c r="P652" i="36"/>
  <c r="Q664" i="36"/>
  <c r="P664" i="36"/>
  <c r="L34" i="36" a="1"/>
  <c r="L34" i="36" s="1"/>
  <c r="M624" i="36"/>
  <c r="N624" i="36" s="1"/>
  <c r="P624" i="36" s="1"/>
  <c r="Q648" i="36"/>
  <c r="P648" i="36"/>
  <c r="L550" i="36" a="1"/>
  <c r="L550" i="36" s="1"/>
  <c r="Q542" i="36"/>
  <c r="P542" i="36"/>
  <c r="Q668" i="36"/>
  <c r="P668" i="36"/>
  <c r="L603" i="36" a="1"/>
  <c r="L603" i="36" s="1"/>
  <c r="L549" i="36" a="1"/>
  <c r="L549" i="36" s="1"/>
  <c r="L556" i="36" a="1"/>
  <c r="L556" i="36" s="1"/>
  <c r="L637" i="36" a="1"/>
  <c r="L637" i="36" s="1"/>
  <c r="P554" i="36"/>
  <c r="Q554" i="36"/>
  <c r="L652" i="36" a="1"/>
  <c r="L652" i="36" s="1"/>
  <c r="L595" i="36" a="1"/>
  <c r="L595" i="36" s="1"/>
  <c r="L664" i="36" a="1"/>
  <c r="L664" i="36" s="1"/>
  <c r="L618" i="36" a="1"/>
  <c r="L618" i="36" s="1"/>
  <c r="P550" i="36"/>
  <c r="Q550" i="36"/>
  <c r="P603" i="36"/>
  <c r="Q603" i="36"/>
  <c r="Q552" i="36"/>
  <c r="P552" i="36"/>
  <c r="Q604" i="36"/>
  <c r="P604" i="36"/>
  <c r="P560" i="36"/>
  <c r="P645" i="36"/>
  <c r="Q645" i="36"/>
  <c r="Q548" i="36"/>
  <c r="P548" i="36"/>
  <c r="Q624" i="36"/>
  <c r="P657" i="36"/>
  <c r="Q657" i="36"/>
  <c r="K616" i="36"/>
  <c r="M616" i="36" s="1"/>
  <c r="N616" i="36" s="1"/>
  <c r="K608" i="36"/>
  <c r="M608" i="36" s="1"/>
  <c r="N608" i="36" s="1"/>
  <c r="K584" i="36"/>
  <c r="M584" i="36" s="1"/>
  <c r="N584" i="36" s="1"/>
  <c r="P617" i="36"/>
  <c r="Q617" i="36"/>
  <c r="Q620" i="36"/>
  <c r="P620" i="36"/>
  <c r="L646" i="36" a="1"/>
  <c r="L646" i="36" s="1"/>
  <c r="L548" i="36" a="1"/>
  <c r="L548" i="36" s="1"/>
  <c r="P601" i="36"/>
  <c r="Q601" i="36"/>
  <c r="P621" i="36"/>
  <c r="Q621" i="36"/>
  <c r="P641" i="36"/>
  <c r="Q641" i="36"/>
  <c r="Q580" i="36"/>
  <c r="P580" i="36"/>
  <c r="L604" i="36" a="1"/>
  <c r="L604" i="36" s="1"/>
  <c r="K592" i="36"/>
  <c r="M592" i="36" s="1"/>
  <c r="N592" i="36" s="1"/>
  <c r="Q646" i="36"/>
  <c r="P646" i="36"/>
  <c r="L24" i="36" a="1"/>
  <c r="L24" i="36" s="1"/>
  <c r="L30" i="36" a="1"/>
  <c r="L30" i="36" s="1"/>
  <c r="Q639" i="36"/>
  <c r="L612" i="36" a="1"/>
  <c r="L612" i="36" s="1"/>
  <c r="K572" i="36"/>
  <c r="M572" i="36" s="1"/>
  <c r="N572" i="36" s="1"/>
  <c r="P629" i="36"/>
  <c r="Q629" i="36"/>
  <c r="P605" i="36"/>
  <c r="Q605" i="36"/>
  <c r="L661" i="36" a="1"/>
  <c r="L661" i="36" s="1"/>
  <c r="K576" i="36"/>
  <c r="M576" i="36" s="1"/>
  <c r="N576" i="36" s="1"/>
  <c r="P597" i="36"/>
  <c r="Q597" i="36"/>
  <c r="L564" i="36" a="1"/>
  <c r="L564" i="36" s="1"/>
  <c r="K600" i="36"/>
  <c r="M600" i="36" s="1"/>
  <c r="N600" i="36" s="1"/>
  <c r="P633" i="36"/>
  <c r="Q633" i="36"/>
  <c r="Q556" i="36"/>
  <c r="P556" i="36"/>
  <c r="L54" i="36" a="1"/>
  <c r="L54" i="36" s="1"/>
  <c r="L40" i="36" a="1"/>
  <c r="L40" i="36" s="1"/>
  <c r="L18" i="36" a="1"/>
  <c r="L18" i="36" s="1"/>
  <c r="L20" i="36" a="1"/>
  <c r="L20" i="36" s="1"/>
  <c r="Q612" i="36"/>
  <c r="P612" i="36"/>
  <c r="K588" i="36"/>
  <c r="M588" i="36" s="1"/>
  <c r="N588" i="36" s="1"/>
  <c r="Q661" i="36"/>
  <c r="P661" i="36"/>
  <c r="K568" i="36"/>
  <c r="M568" i="36" s="1"/>
  <c r="N568" i="36" s="1"/>
  <c r="P625" i="36"/>
  <c r="Q625" i="36"/>
  <c r="L645" i="36" a="1"/>
  <c r="L645" i="36" s="1"/>
  <c r="Q564" i="36"/>
  <c r="P564" i="36"/>
  <c r="P589" i="36"/>
  <c r="Q589" i="36"/>
  <c r="P609" i="36"/>
  <c r="Q609" i="36"/>
  <c r="P613" i="36"/>
  <c r="Q613" i="36"/>
  <c r="P593" i="36"/>
  <c r="Q593" i="36"/>
  <c r="L690" i="36" a="1"/>
  <c r="L690" i="36" s="1"/>
  <c r="L56" i="36" a="1"/>
  <c r="L56" i="36" s="1"/>
  <c r="L62" i="36" a="1"/>
  <c r="L62" i="36" s="1"/>
  <c r="L46" i="36" a="1"/>
  <c r="L46" i="36" s="1"/>
  <c r="L26" i="36" a="1"/>
  <c r="L26" i="36" s="1"/>
  <c r="L32" i="36" a="1"/>
  <c r="L32" i="36" s="1"/>
  <c r="L16" i="36" a="1"/>
  <c r="L16" i="36" s="1"/>
  <c r="L28" i="36" a="1"/>
  <c r="L28" i="36" s="1"/>
  <c r="L38" i="36" a="1"/>
  <c r="L38" i="36" s="1"/>
  <c r="L22" i="36" a="1"/>
  <c r="L22" i="36" s="1"/>
  <c r="L80" i="36" a="1"/>
  <c r="L80" i="36" s="1"/>
  <c r="L48" i="36" a="1"/>
  <c r="L48" i="36" s="1"/>
  <c r="L82" i="36" a="1"/>
  <c r="L82" i="36" s="1"/>
  <c r="L64" i="36" a="1"/>
  <c r="L64" i="36" s="1"/>
  <c r="P35" i="36"/>
  <c r="Q35" i="36"/>
  <c r="Q41" i="36"/>
  <c r="P41" i="36"/>
  <c r="Q25" i="36"/>
  <c r="P25" i="36"/>
  <c r="P31" i="36"/>
  <c r="Q31" i="36"/>
  <c r="L688" i="36" a="1"/>
  <c r="L688" i="36" s="1"/>
  <c r="L684" i="36" a="1"/>
  <c r="L684" i="36" s="1"/>
  <c r="L70" i="36" a="1"/>
  <c r="L70" i="36" s="1"/>
  <c r="L90" i="36" a="1"/>
  <c r="L90" i="36" s="1"/>
  <c r="L42" i="36" a="1"/>
  <c r="L42" i="36" s="1"/>
  <c r="L52" i="36" a="1"/>
  <c r="L52" i="36" s="1"/>
  <c r="L66" i="36" a="1"/>
  <c r="L66" i="36" s="1"/>
  <c r="L50" i="36" a="1"/>
  <c r="L50" i="36" s="1"/>
  <c r="Q40" i="36"/>
  <c r="P40" i="36"/>
  <c r="Q24" i="36"/>
  <c r="P24" i="36"/>
  <c r="L37" i="36" a="1"/>
  <c r="L37" i="36" s="1"/>
  <c r="L21" i="36" a="1"/>
  <c r="L21" i="36" s="1"/>
  <c r="P26" i="36"/>
  <c r="Q26" i="36"/>
  <c r="L35" i="36" a="1"/>
  <c r="L35" i="36" s="1"/>
  <c r="L19" i="36" a="1"/>
  <c r="L19" i="36" s="1"/>
  <c r="Q28" i="36"/>
  <c r="P28" i="36"/>
  <c r="L41" i="36" a="1"/>
  <c r="L41" i="36" s="1"/>
  <c r="L25" i="36" a="1"/>
  <c r="L25" i="36" s="1"/>
  <c r="P38" i="36"/>
  <c r="Q38" i="36"/>
  <c r="P22" i="36"/>
  <c r="Q22" i="36"/>
  <c r="L31" i="36" a="1"/>
  <c r="L31" i="36" s="1"/>
  <c r="Q21" i="36"/>
  <c r="P21" i="36"/>
  <c r="P19" i="36"/>
  <c r="Q19" i="36"/>
  <c r="Q29" i="36"/>
  <c r="P29" i="36"/>
  <c r="P27" i="36"/>
  <c r="Q27" i="36"/>
  <c r="Q33" i="36"/>
  <c r="P33" i="36"/>
  <c r="Q17" i="36"/>
  <c r="P17" i="36"/>
  <c r="P39" i="36"/>
  <c r="Q39" i="36"/>
  <c r="P23" i="36"/>
  <c r="Q23" i="36"/>
  <c r="Q37" i="36"/>
  <c r="P37" i="36"/>
  <c r="L100" i="36" a="1"/>
  <c r="L100" i="36" s="1"/>
  <c r="L68" i="36" a="1"/>
  <c r="L68" i="36" s="1"/>
  <c r="L60" i="36" a="1"/>
  <c r="L60" i="36" s="1"/>
  <c r="L44" i="36" a="1"/>
  <c r="L44" i="36" s="1"/>
  <c r="L58" i="36" a="1"/>
  <c r="L58" i="36" s="1"/>
  <c r="Q32" i="36"/>
  <c r="P32" i="36"/>
  <c r="Q16" i="36"/>
  <c r="P16" i="36"/>
  <c r="L29" i="36" a="1"/>
  <c r="L29" i="36" s="1"/>
  <c r="P34" i="36"/>
  <c r="Q34" i="36"/>
  <c r="P18" i="36"/>
  <c r="Q18" i="36"/>
  <c r="L27" i="36" a="1"/>
  <c r="L27" i="36" s="1"/>
  <c r="Q36" i="36"/>
  <c r="P36" i="36"/>
  <c r="Q20" i="36"/>
  <c r="P20" i="36"/>
  <c r="L33" i="36" a="1"/>
  <c r="L33" i="36" s="1"/>
  <c r="L17" i="36" a="1"/>
  <c r="L17" i="36" s="1"/>
  <c r="P30" i="36"/>
  <c r="Q30" i="36"/>
  <c r="L39" i="36" a="1"/>
  <c r="L39" i="36" s="1"/>
  <c r="L23" i="36" a="1"/>
  <c r="L23" i="36" s="1"/>
  <c r="Q63" i="36"/>
  <c r="P63" i="36"/>
  <c r="Q47" i="36"/>
  <c r="P47" i="36"/>
  <c r="Q67" i="36"/>
  <c r="P67" i="36"/>
  <c r="P57" i="36"/>
  <c r="Q57" i="36"/>
  <c r="P53" i="36"/>
  <c r="Q53" i="36"/>
  <c r="Q59" i="36"/>
  <c r="P59" i="36"/>
  <c r="L686" i="36" a="1"/>
  <c r="L686" i="36" s="1"/>
  <c r="L689" i="36" a="1"/>
  <c r="L689" i="36" s="1"/>
  <c r="L86" i="36" a="1"/>
  <c r="L86" i="36" s="1"/>
  <c r="L92" i="36" a="1"/>
  <c r="L92" i="36" s="1"/>
  <c r="L76" i="36" a="1"/>
  <c r="L76" i="36" s="1"/>
  <c r="L72" i="36" a="1"/>
  <c r="L72" i="36" s="1"/>
  <c r="Q42" i="36"/>
  <c r="P42" i="36"/>
  <c r="P52" i="36"/>
  <c r="Q52" i="36"/>
  <c r="L63" i="36" a="1"/>
  <c r="L63" i="36" s="1"/>
  <c r="L47" i="36" a="1"/>
  <c r="L47" i="36" s="1"/>
  <c r="L67" i="36" a="1"/>
  <c r="L67" i="36" s="1"/>
  <c r="Q62" i="36"/>
  <c r="P62" i="36"/>
  <c r="Q46" i="36"/>
  <c r="P46" i="36"/>
  <c r="L57" i="36" a="1"/>
  <c r="L57" i="36" s="1"/>
  <c r="Q66" i="36"/>
  <c r="P66" i="36"/>
  <c r="Q50" i="36"/>
  <c r="P50" i="36"/>
  <c r="L53" i="36" a="1"/>
  <c r="L53" i="36" s="1"/>
  <c r="P64" i="36"/>
  <c r="Q64" i="36"/>
  <c r="L59" i="36" a="1"/>
  <c r="L59" i="36" s="1"/>
  <c r="Q55" i="36"/>
  <c r="P55" i="36"/>
  <c r="Q51" i="36"/>
  <c r="P51" i="36"/>
  <c r="P65" i="36"/>
  <c r="Q65" i="36"/>
  <c r="P49" i="36"/>
  <c r="Q49" i="36"/>
  <c r="P61" i="36"/>
  <c r="Q61" i="36"/>
  <c r="P45" i="36"/>
  <c r="Q45" i="36"/>
  <c r="Q43" i="36"/>
  <c r="P43" i="36"/>
  <c r="M99" i="36"/>
  <c r="N99" i="36" s="1"/>
  <c r="P99" i="36" s="1"/>
  <c r="L78" i="36" a="1"/>
  <c r="L78" i="36" s="1"/>
  <c r="L84" i="36" a="1"/>
  <c r="L84" i="36" s="1"/>
  <c r="L74" i="36" a="1"/>
  <c r="L74" i="36" s="1"/>
  <c r="L73" i="36" a="1"/>
  <c r="L73" i="36" s="1"/>
  <c r="P60" i="36"/>
  <c r="Q60" i="36"/>
  <c r="P44" i="36"/>
  <c r="Q44" i="36"/>
  <c r="L55" i="36" a="1"/>
  <c r="L55" i="36" s="1"/>
  <c r="P56" i="36"/>
  <c r="Q56" i="36"/>
  <c r="L51" i="36" a="1"/>
  <c r="L51" i="36" s="1"/>
  <c r="Q54" i="36"/>
  <c r="P54" i="36"/>
  <c r="L65" i="36" a="1"/>
  <c r="L65" i="36" s="1"/>
  <c r="L49" i="36" a="1"/>
  <c r="L49" i="36" s="1"/>
  <c r="Q58" i="36"/>
  <c r="P58" i="36"/>
  <c r="L61" i="36" a="1"/>
  <c r="L61" i="36" s="1"/>
  <c r="L45" i="36" a="1"/>
  <c r="L45" i="36" s="1"/>
  <c r="P48" i="36"/>
  <c r="Q48" i="36"/>
  <c r="L43" i="36" a="1"/>
  <c r="L43" i="36" s="1"/>
  <c r="P79" i="36"/>
  <c r="Q79" i="36"/>
  <c r="Q85" i="36"/>
  <c r="P85" i="36"/>
  <c r="Q81" i="36"/>
  <c r="P81" i="36"/>
  <c r="P91" i="36"/>
  <c r="Q91" i="36"/>
  <c r="Q73" i="36"/>
  <c r="P73" i="36"/>
  <c r="L88" i="36" a="1"/>
  <c r="L88" i="36" s="1"/>
  <c r="L97" i="36" a="1"/>
  <c r="L97" i="36" s="1"/>
  <c r="L693" i="36" a="1"/>
  <c r="L693" i="36" s="1"/>
  <c r="L687" i="36" a="1"/>
  <c r="L687" i="36" s="1"/>
  <c r="Q68" i="36"/>
  <c r="P68" i="36"/>
  <c r="Q76" i="36"/>
  <c r="P76" i="36"/>
  <c r="L85" i="36" a="1"/>
  <c r="L85" i="36" s="1"/>
  <c r="L81" i="36" a="1"/>
  <c r="L81" i="36" s="1"/>
  <c r="Q88" i="36"/>
  <c r="P88" i="36"/>
  <c r="P71" i="36"/>
  <c r="Q71" i="36"/>
  <c r="L71" i="36" a="1"/>
  <c r="L71" i="36" s="1"/>
  <c r="L79" i="36" a="1"/>
  <c r="L79" i="36" s="1"/>
  <c r="Q92" i="36"/>
  <c r="P92" i="36"/>
  <c r="Q72" i="36"/>
  <c r="P72" i="36"/>
  <c r="L91" i="36" a="1"/>
  <c r="L91" i="36" s="1"/>
  <c r="P87" i="36"/>
  <c r="Q87" i="36"/>
  <c r="Q69" i="36"/>
  <c r="P69" i="36"/>
  <c r="Q93" i="36"/>
  <c r="P93" i="36"/>
  <c r="Q77" i="36"/>
  <c r="P77" i="36"/>
  <c r="P75" i="36"/>
  <c r="Q75" i="36"/>
  <c r="P83" i="36"/>
  <c r="Q83" i="36"/>
  <c r="Q89" i="36"/>
  <c r="P89" i="36"/>
  <c r="P86" i="36"/>
  <c r="Q86" i="36"/>
  <c r="P82" i="36"/>
  <c r="Q82" i="36"/>
  <c r="L98" i="36" a="1"/>
  <c r="L98" i="36" s="1"/>
  <c r="L691" i="36" a="1"/>
  <c r="L691" i="36" s="1"/>
  <c r="L87" i="36" a="1"/>
  <c r="L87" i="36" s="1"/>
  <c r="P70" i="36"/>
  <c r="Q70" i="36"/>
  <c r="L69" i="36" a="1"/>
  <c r="L69" i="36" s="1"/>
  <c r="P78" i="36"/>
  <c r="Q78" i="36"/>
  <c r="Q84" i="36"/>
  <c r="P84" i="36"/>
  <c r="L93" i="36" a="1"/>
  <c r="L93" i="36" s="1"/>
  <c r="L77" i="36" a="1"/>
  <c r="L77" i="36" s="1"/>
  <c r="Q80" i="36"/>
  <c r="P80" i="36"/>
  <c r="P74" i="36"/>
  <c r="Q74" i="36"/>
  <c r="L75" i="36" a="1"/>
  <c r="L75" i="36" s="1"/>
  <c r="L83" i="36" a="1"/>
  <c r="L83" i="36" s="1"/>
  <c r="P90" i="36"/>
  <c r="Q90" i="36"/>
  <c r="L89" i="36" a="1"/>
  <c r="L89" i="36" s="1"/>
  <c r="Q693" i="36"/>
  <c r="P693" i="36"/>
  <c r="Q689" i="36"/>
  <c r="P689" i="36"/>
  <c r="P635" i="36"/>
  <c r="Q635" i="36"/>
  <c r="P695" i="36"/>
  <c r="Q695" i="36"/>
  <c r="Q692" i="36"/>
  <c r="P692" i="36"/>
  <c r="K685" i="36"/>
  <c r="M685" i="36" s="1"/>
  <c r="N685" i="36" s="1"/>
  <c r="P96" i="36"/>
  <c r="Q96" i="36"/>
  <c r="Q94" i="36"/>
  <c r="P94" i="36"/>
  <c r="Q680" i="36"/>
  <c r="P680" i="36"/>
  <c r="L635" i="36" a="1"/>
  <c r="L635" i="36" s="1"/>
  <c r="L695" i="36" a="1"/>
  <c r="L695" i="36" s="1"/>
  <c r="L96" i="36" a="1"/>
  <c r="L96" i="36" s="1"/>
  <c r="P683" i="36"/>
  <c r="Q683" i="36"/>
  <c r="Q98" i="36"/>
  <c r="P98" i="36"/>
  <c r="L682" i="36" a="1"/>
  <c r="L682" i="36" s="1"/>
  <c r="P691" i="36"/>
  <c r="Q691" i="36"/>
  <c r="Q688" i="36"/>
  <c r="P688" i="36"/>
  <c r="Q684" i="36"/>
  <c r="P684" i="36"/>
  <c r="P686" i="36"/>
  <c r="Q686" i="36"/>
  <c r="P690" i="36"/>
  <c r="Q690" i="36"/>
  <c r="L683" i="36" a="1"/>
  <c r="L683" i="36" s="1"/>
  <c r="P100" i="36"/>
  <c r="Q100" i="36"/>
  <c r="Q99" i="36"/>
  <c r="L692" i="36" a="1"/>
  <c r="L692" i="36" s="1"/>
  <c r="K697" i="36"/>
  <c r="M697" i="36" s="1"/>
  <c r="N697" i="36" s="1"/>
  <c r="P682" i="36"/>
  <c r="Q682" i="36"/>
  <c r="L94" i="36" a="1"/>
  <c r="L94" i="36" s="1"/>
  <c r="P97" i="36"/>
  <c r="Q97" i="36"/>
  <c r="P687" i="36"/>
  <c r="Q687" i="36"/>
  <c r="L694" i="36" a="1"/>
  <c r="L694" i="36" s="1"/>
  <c r="L680" i="36" a="1"/>
  <c r="L680" i="36" s="1"/>
  <c r="L696" i="36" a="1"/>
  <c r="L696" i="36" s="1"/>
  <c r="P694" i="36"/>
  <c r="Q694" i="36"/>
  <c r="Q696" i="36"/>
  <c r="P696" i="36"/>
  <c r="L801" i="36" a="1"/>
  <c r="L801" i="36" s="1"/>
  <c r="P801" i="36"/>
  <c r="Q801" i="36"/>
  <c r="D12" i="36"/>
  <c r="P374" i="36" l="1"/>
  <c r="P422" i="36"/>
  <c r="Q254" i="36"/>
  <c r="Q760" i="36"/>
  <c r="Q202" i="36"/>
  <c r="Q240" i="36"/>
  <c r="Q768" i="36"/>
  <c r="L198" i="36" a="1"/>
  <c r="L198" i="36" s="1"/>
  <c r="P272" i="36"/>
  <c r="Q772" i="36"/>
  <c r="L616" i="36" a="1"/>
  <c r="L616" i="36" s="1"/>
  <c r="Q446" i="36"/>
  <c r="P628" i="36"/>
  <c r="L206" i="36" a="1"/>
  <c r="L206" i="36" s="1"/>
  <c r="P277" i="36"/>
  <c r="Q277" i="36"/>
  <c r="L260" i="36" a="1"/>
  <c r="L260" i="36" s="1"/>
  <c r="P632" i="36"/>
  <c r="P681" i="36"/>
  <c r="Q212" i="36"/>
  <c r="P264" i="36"/>
  <c r="P246" i="36"/>
  <c r="Q246" i="36"/>
  <c r="Q95" i="36"/>
  <c r="Q430" i="36"/>
  <c r="P206" i="36"/>
  <c r="Q206" i="36"/>
  <c r="L214" i="36" a="1"/>
  <c r="L214" i="36" s="1"/>
  <c r="L268" i="36" a="1"/>
  <c r="L268" i="36" s="1"/>
  <c r="P198" i="36"/>
  <c r="Q198" i="36"/>
  <c r="P214" i="36"/>
  <c r="Q214" i="36"/>
  <c r="L220" i="36" a="1"/>
  <c r="L220" i="36" s="1"/>
  <c r="Q268" i="36"/>
  <c r="P268" i="36"/>
  <c r="Q228" i="36"/>
  <c r="P228" i="36"/>
  <c r="L369" i="36" a="1"/>
  <c r="L369" i="36" s="1"/>
  <c r="Q220" i="36"/>
  <c r="P220" i="36"/>
  <c r="Q260" i="36"/>
  <c r="P260" i="36"/>
  <c r="L228" i="36" a="1"/>
  <c r="L228" i="36" s="1"/>
  <c r="Q669" i="36"/>
  <c r="P398" i="36"/>
  <c r="Q398" i="36"/>
  <c r="L588" i="36" a="1"/>
  <c r="L588" i="36" s="1"/>
  <c r="L454" i="36" a="1"/>
  <c r="L454" i="36" s="1"/>
  <c r="P454" i="36"/>
  <c r="Q454" i="36"/>
  <c r="P414" i="36"/>
  <c r="Q414" i="36"/>
  <c r="L572" i="36" a="1"/>
  <c r="L572" i="36" s="1"/>
  <c r="L398" i="36" a="1"/>
  <c r="L398" i="36" s="1"/>
  <c r="Q369" i="36"/>
  <c r="P369" i="36"/>
  <c r="L584" i="36" a="1"/>
  <c r="L584" i="36" s="1"/>
  <c r="L576" i="36" a="1"/>
  <c r="L576" i="36" s="1"/>
  <c r="Q568" i="36"/>
  <c r="P568" i="36"/>
  <c r="Q600" i="36"/>
  <c r="P600" i="36"/>
  <c r="Q576" i="36"/>
  <c r="P576" i="36"/>
  <c r="Q592" i="36"/>
  <c r="P592" i="36"/>
  <c r="Q584" i="36"/>
  <c r="P584" i="36"/>
  <c r="Q616" i="36"/>
  <c r="P616" i="36"/>
  <c r="L592" i="36" a="1"/>
  <c r="L592" i="36" s="1"/>
  <c r="Q608" i="36"/>
  <c r="P608" i="36"/>
  <c r="L568" i="36" a="1"/>
  <c r="L568" i="36" s="1"/>
  <c r="Q588" i="36"/>
  <c r="P588" i="36"/>
  <c r="L600" i="36" a="1"/>
  <c r="L600" i="36" s="1"/>
  <c r="Q572" i="36"/>
  <c r="P572" i="36"/>
  <c r="L608" i="36" a="1"/>
  <c r="L608" i="36" s="1"/>
  <c r="Q697" i="36"/>
  <c r="P697" i="36"/>
  <c r="Q685" i="36"/>
  <c r="P685" i="36"/>
  <c r="L697" i="36" a="1"/>
  <c r="L697" i="36" s="1"/>
  <c r="L685" i="36" a="1"/>
  <c r="L685" i="36" s="1"/>
  <c r="C16" i="33"/>
  <c r="E13" i="19" l="1"/>
  <c r="E12" i="19"/>
  <c r="H9" i="33"/>
  <c r="H16" i="33" l="1"/>
  <c r="D17" i="19" s="1"/>
  <c r="E17" i="19" s="1"/>
  <c r="G12" i="37"/>
  <c r="I12" i="37" s="1"/>
  <c r="D11" i="17" l="1"/>
  <c r="D12" i="17"/>
  <c r="Q17" i="17"/>
  <c r="Q11" i="17"/>
  <c r="Q12" i="17"/>
  <c r="Q13" i="17"/>
  <c r="Q14" i="17"/>
  <c r="Q15" i="17"/>
  <c r="Q16" i="17"/>
  <c r="D13" i="17"/>
  <c r="D14" i="17"/>
  <c r="D15" i="17"/>
  <c r="D16" i="17"/>
  <c r="D17" i="17"/>
  <c r="R11" i="17" l="1"/>
  <c r="N804" i="37"/>
  <c r="H804" i="37"/>
  <c r="J804" i="37" s="1"/>
  <c r="G804" i="37"/>
  <c r="I804" i="37" s="1"/>
  <c r="N803" i="37"/>
  <c r="H803" i="37"/>
  <c r="J803" i="37" s="1"/>
  <c r="G803" i="37"/>
  <c r="I803" i="37" s="1"/>
  <c r="N802" i="37"/>
  <c r="H802" i="37"/>
  <c r="J802" i="37" s="1"/>
  <c r="G802" i="37"/>
  <c r="I802" i="37" s="1"/>
  <c r="N801" i="37"/>
  <c r="H801" i="37"/>
  <c r="J801" i="37" s="1"/>
  <c r="G801" i="37"/>
  <c r="I801" i="37" s="1"/>
  <c r="N800" i="37"/>
  <c r="H800" i="37"/>
  <c r="J800" i="37" s="1"/>
  <c r="G800" i="37"/>
  <c r="I800" i="37" s="1"/>
  <c r="N799" i="37"/>
  <c r="H799" i="37"/>
  <c r="J799" i="37" s="1"/>
  <c r="G799" i="37"/>
  <c r="I799" i="37" s="1"/>
  <c r="N798" i="37"/>
  <c r="H798" i="37"/>
  <c r="J798" i="37" s="1"/>
  <c r="G798" i="37"/>
  <c r="I798" i="37" s="1"/>
  <c r="N797" i="37"/>
  <c r="H797" i="37"/>
  <c r="J797" i="37" s="1"/>
  <c r="G797" i="37"/>
  <c r="I797" i="37" s="1"/>
  <c r="N788" i="37"/>
  <c r="H788" i="37"/>
  <c r="J788" i="37" s="1"/>
  <c r="G788" i="37"/>
  <c r="I788" i="37" s="1"/>
  <c r="N787" i="37"/>
  <c r="H787" i="37"/>
  <c r="J787" i="37" s="1"/>
  <c r="G787" i="37"/>
  <c r="I787" i="37" s="1"/>
  <c r="N786" i="37"/>
  <c r="H786" i="37"/>
  <c r="J786" i="37" s="1"/>
  <c r="G786" i="37"/>
  <c r="I786" i="37" s="1"/>
  <c r="N785" i="37"/>
  <c r="H785" i="37"/>
  <c r="J785" i="37" s="1"/>
  <c r="G785" i="37"/>
  <c r="I785" i="37" s="1"/>
  <c r="N784" i="37"/>
  <c r="H784" i="37"/>
  <c r="J784" i="37" s="1"/>
  <c r="G784" i="37"/>
  <c r="I784" i="37" s="1"/>
  <c r="N783" i="37"/>
  <c r="H783" i="37"/>
  <c r="J783" i="37" s="1"/>
  <c r="G783" i="37"/>
  <c r="I783" i="37" s="1"/>
  <c r="N782" i="37"/>
  <c r="H782" i="37"/>
  <c r="J782" i="37" s="1"/>
  <c r="G782" i="37"/>
  <c r="I782" i="37" s="1"/>
  <c r="N781" i="37"/>
  <c r="H781" i="37"/>
  <c r="J781" i="37" s="1"/>
  <c r="G781" i="37"/>
  <c r="I781" i="37" s="1"/>
  <c r="N780" i="37"/>
  <c r="H780" i="37"/>
  <c r="J780" i="37" s="1"/>
  <c r="G780" i="37"/>
  <c r="I780" i="37" s="1"/>
  <c r="N779" i="37"/>
  <c r="H779" i="37"/>
  <c r="J779" i="37" s="1"/>
  <c r="G779" i="37"/>
  <c r="I779" i="37" s="1"/>
  <c r="N778" i="37"/>
  <c r="H778" i="37"/>
  <c r="J778" i="37" s="1"/>
  <c r="G778" i="37"/>
  <c r="I778" i="37" s="1"/>
  <c r="N758" i="37"/>
  <c r="H758" i="37"/>
  <c r="J758" i="37" s="1"/>
  <c r="G758" i="37"/>
  <c r="I758" i="37" s="1"/>
  <c r="N757" i="37"/>
  <c r="H757" i="37"/>
  <c r="J757" i="37" s="1"/>
  <c r="G757" i="37"/>
  <c r="I757" i="37" s="1"/>
  <c r="N756" i="37"/>
  <c r="H756" i="37"/>
  <c r="J756" i="37" s="1"/>
  <c r="G756" i="37"/>
  <c r="I756" i="37" s="1"/>
  <c r="N755" i="37"/>
  <c r="H755" i="37"/>
  <c r="J755" i="37" s="1"/>
  <c r="G755" i="37"/>
  <c r="I755" i="37" s="1"/>
  <c r="N754" i="37"/>
  <c r="H754" i="37"/>
  <c r="J754" i="37" s="1"/>
  <c r="G754" i="37"/>
  <c r="I754" i="37" s="1"/>
  <c r="N753" i="37"/>
  <c r="H753" i="37"/>
  <c r="J753" i="37" s="1"/>
  <c r="G753" i="37"/>
  <c r="I753" i="37" s="1"/>
  <c r="N752" i="37"/>
  <c r="H752" i="37"/>
  <c r="J752" i="37" s="1"/>
  <c r="G752" i="37"/>
  <c r="I752" i="37" s="1"/>
  <c r="N14" i="37"/>
  <c r="H14" i="37"/>
  <c r="J14" i="37" s="1"/>
  <c r="G14" i="37"/>
  <c r="I14" i="37" s="1"/>
  <c r="N13" i="37"/>
  <c r="H13" i="37"/>
  <c r="J13" i="37" s="1"/>
  <c r="G13" i="37"/>
  <c r="I13" i="37" s="1"/>
  <c r="N12" i="37"/>
  <c r="H12" i="37"/>
  <c r="J12" i="37" s="1"/>
  <c r="M753" i="37" l="1"/>
  <c r="M757" i="37"/>
  <c r="M780" i="37"/>
  <c r="M784" i="37"/>
  <c r="M788" i="37"/>
  <c r="M800" i="37"/>
  <c r="M804" i="37"/>
  <c r="L12" i="37"/>
  <c r="L14" i="37"/>
  <c r="M14" i="37"/>
  <c r="L778" i="37"/>
  <c r="M778" i="37"/>
  <c r="L785" i="37"/>
  <c r="M785" i="37"/>
  <c r="M797" i="37"/>
  <c r="L797" i="37"/>
  <c r="L801" i="37"/>
  <c r="M801" i="37"/>
  <c r="M752" i="37"/>
  <c r="M779" i="37"/>
  <c r="M787" i="37"/>
  <c r="M13" i="37"/>
  <c r="L13" i="37"/>
  <c r="L754" i="37"/>
  <c r="M754" i="37"/>
  <c r="M758" i="37"/>
  <c r="L758" i="37"/>
  <c r="L782" i="37"/>
  <c r="M782" i="37"/>
  <c r="L786" i="37"/>
  <c r="M786" i="37"/>
  <c r="L802" i="37"/>
  <c r="M802" i="37"/>
  <c r="M803" i="37"/>
  <c r="M12" i="37"/>
  <c r="L755" i="37"/>
  <c r="M755" i="37"/>
  <c r="M781" i="37"/>
  <c r="L781" i="37"/>
  <c r="L798" i="37"/>
  <c r="M798" i="37"/>
  <c r="M756" i="37"/>
  <c r="M783" i="37"/>
  <c r="M799" i="37"/>
  <c r="L753" i="37"/>
  <c r="L757" i="37"/>
  <c r="L780" i="37"/>
  <c r="L784" i="37"/>
  <c r="L788" i="37"/>
  <c r="L800" i="37"/>
  <c r="L804" i="37"/>
  <c r="L752" i="37"/>
  <c r="L756" i="37"/>
  <c r="L779" i="37"/>
  <c r="L783" i="37"/>
  <c r="L787" i="37"/>
  <c r="L799" i="37"/>
  <c r="L803" i="37"/>
  <c r="P12" i="37" l="1"/>
  <c r="D15" i="19" s="1"/>
  <c r="R802" i="36" l="1"/>
  <c r="H802" i="36"/>
  <c r="I802" i="36" s="1" a="1"/>
  <c r="I802" i="36" s="1"/>
  <c r="D802" i="36"/>
  <c r="R800" i="36"/>
  <c r="H800" i="36"/>
  <c r="I800" i="36" s="1" a="1"/>
  <c r="I800" i="36" s="1"/>
  <c r="J800" i="36" s="1" a="1"/>
  <c r="J800" i="36" s="1"/>
  <c r="D800" i="36"/>
  <c r="R799" i="36"/>
  <c r="H799" i="36"/>
  <c r="I799" i="36" s="1" a="1"/>
  <c r="I799" i="36" s="1"/>
  <c r="D799" i="36"/>
  <c r="R798" i="36"/>
  <c r="H798" i="36"/>
  <c r="I798" i="36" s="1" a="1"/>
  <c r="I798" i="36" s="1"/>
  <c r="D798" i="36"/>
  <c r="R797" i="36"/>
  <c r="H797" i="36"/>
  <c r="I797" i="36" s="1" a="1"/>
  <c r="I797" i="36" s="1"/>
  <c r="D797" i="36"/>
  <c r="R796" i="36"/>
  <c r="H796" i="36"/>
  <c r="D796" i="36"/>
  <c r="R795" i="36"/>
  <c r="H795" i="36"/>
  <c r="I795" i="36" s="1" a="1"/>
  <c r="I795" i="36" s="1"/>
  <c r="D795" i="36"/>
  <c r="R794" i="36"/>
  <c r="H794" i="36"/>
  <c r="I794" i="36" s="1" a="1"/>
  <c r="I794" i="36" s="1"/>
  <c r="D794" i="36"/>
  <c r="R793" i="36"/>
  <c r="H793" i="36"/>
  <c r="I793" i="36" s="1" a="1"/>
  <c r="I793" i="36" s="1"/>
  <c r="J793" i="36" s="1" a="1"/>
  <c r="J793" i="36" s="1"/>
  <c r="D793" i="36"/>
  <c r="R792" i="36"/>
  <c r="H792" i="36"/>
  <c r="D792" i="36"/>
  <c r="R791" i="36"/>
  <c r="H791" i="36"/>
  <c r="I791" i="36" s="1" a="1"/>
  <c r="I791" i="36" s="1"/>
  <c r="J791" i="36" s="1" a="1"/>
  <c r="J791" i="36" s="1"/>
  <c r="D791" i="36"/>
  <c r="R790" i="36"/>
  <c r="H790" i="36"/>
  <c r="D790" i="36"/>
  <c r="R789" i="36"/>
  <c r="H789" i="36"/>
  <c r="I789" i="36" s="1" a="1"/>
  <c r="I789" i="36" s="1"/>
  <c r="D789" i="36"/>
  <c r="R774" i="36"/>
  <c r="H774" i="36"/>
  <c r="D774" i="36"/>
  <c r="R773" i="36"/>
  <c r="H773" i="36"/>
  <c r="I773" i="36" s="1" a="1"/>
  <c r="I773" i="36" s="1"/>
  <c r="D773" i="36"/>
  <c r="R724" i="36"/>
  <c r="H724" i="36"/>
  <c r="I724" i="36" s="1" a="1"/>
  <c r="I724" i="36" s="1"/>
  <c r="D724" i="36"/>
  <c r="R706" i="36"/>
  <c r="H706" i="36"/>
  <c r="D706" i="36"/>
  <c r="R705" i="36"/>
  <c r="H705" i="36"/>
  <c r="I705" i="36" s="1" a="1"/>
  <c r="I705" i="36" s="1"/>
  <c r="J705" i="36" s="1" a="1"/>
  <c r="J705" i="36" s="1"/>
  <c r="D705" i="36"/>
  <c r="R704" i="36"/>
  <c r="H704" i="36"/>
  <c r="I704" i="36" s="1" a="1"/>
  <c r="I704" i="36" s="1"/>
  <c r="J704" i="36" s="1" a="1"/>
  <c r="J704" i="36" s="1"/>
  <c r="D704" i="36"/>
  <c r="R703" i="36"/>
  <c r="H703" i="36"/>
  <c r="D703" i="36"/>
  <c r="R702" i="36"/>
  <c r="H702" i="36"/>
  <c r="I702" i="36" s="1" a="1"/>
  <c r="I702" i="36" s="1"/>
  <c r="D702" i="36"/>
  <c r="R701" i="36"/>
  <c r="H701" i="36"/>
  <c r="D701" i="36"/>
  <c r="R700" i="36"/>
  <c r="H700" i="36"/>
  <c r="I700" i="36" s="1" a="1"/>
  <c r="I700" i="36" s="1"/>
  <c r="D700" i="36"/>
  <c r="R699" i="36"/>
  <c r="H699" i="36"/>
  <c r="I699" i="36" s="1" a="1"/>
  <c r="I699" i="36" s="1"/>
  <c r="D699" i="36"/>
  <c r="R698" i="36"/>
  <c r="H698" i="36"/>
  <c r="I698" i="36" s="1" a="1"/>
  <c r="I698" i="36" s="1"/>
  <c r="D698" i="36"/>
  <c r="R15" i="36"/>
  <c r="H15" i="36"/>
  <c r="I15" i="36" s="1" a="1"/>
  <c r="I15" i="36" s="1"/>
  <c r="D15" i="36"/>
  <c r="R14" i="36"/>
  <c r="H14" i="36"/>
  <c r="I14" i="36" s="1" a="1"/>
  <c r="I14" i="36" s="1"/>
  <c r="D14" i="36"/>
  <c r="R13" i="36"/>
  <c r="H13" i="36"/>
  <c r="D13" i="36"/>
  <c r="R12" i="36"/>
  <c r="H12" i="36"/>
  <c r="I12" i="36" s="1" a="1"/>
  <c r="I12" i="36" s="1"/>
  <c r="R11" i="36"/>
  <c r="H11" i="36"/>
  <c r="D11" i="36"/>
  <c r="I706" i="36" l="1" a="1"/>
  <c r="I706" i="36" s="1"/>
  <c r="J706" i="36" s="1" a="1"/>
  <c r="J706" i="36" s="1"/>
  <c r="K706" i="36" s="1"/>
  <c r="M706" i="36" s="1"/>
  <c r="N706" i="36" s="1"/>
  <c r="I790" i="36" a="1"/>
  <c r="I790" i="36" s="1"/>
  <c r="J790" i="36" s="1" a="1"/>
  <c r="J790" i="36" s="1"/>
  <c r="K790" i="36" s="1"/>
  <c r="L790" i="36" s="1" a="1"/>
  <c r="L790" i="36" s="1"/>
  <c r="I792" i="36" a="1"/>
  <c r="I792" i="36" s="1"/>
  <c r="J792" i="36" s="1" a="1"/>
  <c r="J792" i="36" s="1"/>
  <c r="K792" i="36" s="1"/>
  <c r="M792" i="36" s="1"/>
  <c r="N792" i="36" s="1"/>
  <c r="I703" i="36" a="1"/>
  <c r="I703" i="36" s="1"/>
  <c r="J703" i="36" s="1" a="1"/>
  <c r="J703" i="36" s="1"/>
  <c r="K703" i="36" s="1"/>
  <c r="M703" i="36" s="1"/>
  <c r="N703" i="36" s="1"/>
  <c r="J798" i="36" a="1"/>
  <c r="J798" i="36" s="1"/>
  <c r="K798" i="36" s="1"/>
  <c r="L798" i="36" s="1" a="1"/>
  <c r="L798" i="36" s="1"/>
  <c r="I13" i="36" a="1"/>
  <c r="I13" i="36" s="1"/>
  <c r="I11" i="36" a="1"/>
  <c r="I11" i="36" s="1"/>
  <c r="J11" i="36" s="1" a="1"/>
  <c r="J11" i="36" s="1"/>
  <c r="K11" i="36" s="1"/>
  <c r="L11" i="36" s="1" a="1"/>
  <c r="L11" i="36" s="1"/>
  <c r="J702" i="36" a="1"/>
  <c r="J702" i="36" s="1"/>
  <c r="J797" i="36" a="1"/>
  <c r="J797" i="36" s="1"/>
  <c r="K704" i="36"/>
  <c r="L704" i="36" s="1" a="1"/>
  <c r="L704" i="36" s="1"/>
  <c r="J794" i="36" a="1"/>
  <c r="J794" i="36" s="1"/>
  <c r="J795" i="36" a="1"/>
  <c r="J795" i="36" s="1"/>
  <c r="J14" i="36" a="1"/>
  <c r="J14" i="36" s="1"/>
  <c r="J12" i="36" a="1"/>
  <c r="J12" i="36" s="1"/>
  <c r="K705" i="36"/>
  <c r="M705" i="36" s="1"/>
  <c r="N705" i="36" s="1"/>
  <c r="J789" i="36" a="1"/>
  <c r="J789" i="36" s="1"/>
  <c r="K800" i="36"/>
  <c r="M800" i="36" s="1"/>
  <c r="N800" i="36" s="1"/>
  <c r="J699" i="36" a="1"/>
  <c r="J699" i="36" s="1"/>
  <c r="J700" i="36" a="1"/>
  <c r="J700" i="36" s="1"/>
  <c r="J724" i="36" a="1"/>
  <c r="J724" i="36" s="1"/>
  <c r="J773" i="36" a="1"/>
  <c r="J773" i="36" s="1"/>
  <c r="K791" i="36"/>
  <c r="L791" i="36" s="1" a="1"/>
  <c r="L791" i="36" s="1"/>
  <c r="J802" i="36" a="1"/>
  <c r="J802" i="36" s="1"/>
  <c r="J15" i="36" a="1"/>
  <c r="J15" i="36" s="1"/>
  <c r="I701" i="36" a="1"/>
  <c r="I701" i="36" s="1"/>
  <c r="I774" i="36" a="1"/>
  <c r="I774" i="36" s="1"/>
  <c r="J774" i="36" s="1" a="1"/>
  <c r="J774" i="36" s="1"/>
  <c r="K793" i="36"/>
  <c r="M793" i="36" s="1"/>
  <c r="N793" i="36" s="1"/>
  <c r="I796" i="36" a="1"/>
  <c r="I796" i="36" s="1"/>
  <c r="J698" i="36" a="1"/>
  <c r="J698" i="36" s="1"/>
  <c r="J799" i="36" a="1"/>
  <c r="J799" i="36" s="1"/>
  <c r="M791" i="36" l="1"/>
  <c r="N791" i="36" s="1"/>
  <c r="P791" i="36" s="1"/>
  <c r="L800" i="36" a="1"/>
  <c r="L800" i="36" s="1"/>
  <c r="K774" i="36"/>
  <c r="L774" i="36" s="1" a="1"/>
  <c r="L774" i="36" s="1"/>
  <c r="Q706" i="36"/>
  <c r="P706" i="36"/>
  <c r="P800" i="36"/>
  <c r="Q800" i="36"/>
  <c r="P703" i="36"/>
  <c r="Q703" i="36"/>
  <c r="Q793" i="36"/>
  <c r="P793" i="36"/>
  <c r="K799" i="36"/>
  <c r="M799" i="36" s="1"/>
  <c r="N799" i="36" s="1"/>
  <c r="K698" i="36"/>
  <c r="M698" i="36" s="1"/>
  <c r="N698" i="36" s="1"/>
  <c r="K15" i="36"/>
  <c r="M15" i="36" s="1"/>
  <c r="N15" i="36" s="1"/>
  <c r="K773" i="36"/>
  <c r="M773" i="36" s="1"/>
  <c r="N773" i="36" s="1"/>
  <c r="K699" i="36"/>
  <c r="M699" i="36" s="1"/>
  <c r="N699" i="36" s="1"/>
  <c r="K12" i="36"/>
  <c r="M12" i="36" s="1"/>
  <c r="N12" i="36" s="1"/>
  <c r="K14" i="36"/>
  <c r="M14" i="36" s="1"/>
  <c r="N14" i="36" s="1"/>
  <c r="P792" i="36"/>
  <c r="Q792" i="36"/>
  <c r="K702" i="36"/>
  <c r="M702" i="36" s="1"/>
  <c r="N702" i="36" s="1"/>
  <c r="K802" i="36"/>
  <c r="M802" i="36" s="1"/>
  <c r="N802" i="36" s="1"/>
  <c r="M798" i="36"/>
  <c r="N798" i="36" s="1"/>
  <c r="L703" i="36" a="1"/>
  <c r="L703" i="36" s="1"/>
  <c r="L793" i="36" a="1"/>
  <c r="L793" i="36" s="1"/>
  <c r="K794" i="36"/>
  <c r="M794" i="36" s="1"/>
  <c r="N794" i="36" s="1"/>
  <c r="K797" i="36"/>
  <c r="M797" i="36" s="1"/>
  <c r="N797" i="36" s="1"/>
  <c r="L792" i="36" a="1"/>
  <c r="L792" i="36" s="1"/>
  <c r="L706" i="36" a="1"/>
  <c r="L706" i="36" s="1"/>
  <c r="J701" i="36" a="1"/>
  <c r="J701" i="36" s="1"/>
  <c r="K724" i="36"/>
  <c r="M724" i="36" s="1"/>
  <c r="N724" i="36" s="1"/>
  <c r="K700" i="36"/>
  <c r="M700" i="36" s="1"/>
  <c r="N700" i="36" s="1"/>
  <c r="M790" i="36"/>
  <c r="N790" i="36" s="1"/>
  <c r="P705" i="36"/>
  <c r="Q705" i="36"/>
  <c r="M704" i="36"/>
  <c r="N704" i="36" s="1"/>
  <c r="K789" i="36"/>
  <c r="M789" i="36" s="1"/>
  <c r="N789" i="36" s="1"/>
  <c r="L705" i="36" a="1"/>
  <c r="L705" i="36" s="1"/>
  <c r="K795" i="36"/>
  <c r="M795" i="36" s="1"/>
  <c r="N795" i="36" s="1"/>
  <c r="J796" i="36" a="1"/>
  <c r="J796" i="36" s="1"/>
  <c r="M11" i="36"/>
  <c r="N11" i="36" s="1"/>
  <c r="J13" i="36" a="1"/>
  <c r="J13" i="36" s="1"/>
  <c r="M774" i="36" l="1"/>
  <c r="N774" i="36" s="1"/>
  <c r="P774" i="36" s="1"/>
  <c r="Q791" i="36"/>
  <c r="L799" i="36" a="1"/>
  <c r="L799" i="36" s="1"/>
  <c r="L702" i="36" a="1"/>
  <c r="L702" i="36" s="1"/>
  <c r="L700" i="36" a="1"/>
  <c r="L700" i="36" s="1"/>
  <c r="L15" i="36" a="1"/>
  <c r="L15" i="36" s="1"/>
  <c r="L789" i="36" a="1"/>
  <c r="L789" i="36" s="1"/>
  <c r="L794" i="36" a="1"/>
  <c r="L794" i="36" s="1"/>
  <c r="L699" i="36" a="1"/>
  <c r="L699" i="36" s="1"/>
  <c r="L12" i="36" a="1"/>
  <c r="L12" i="36" s="1"/>
  <c r="Q795" i="36"/>
  <c r="P795" i="36"/>
  <c r="Q797" i="36"/>
  <c r="P797" i="36"/>
  <c r="P14" i="36"/>
  <c r="Q14" i="36"/>
  <c r="K13" i="36"/>
  <c r="M13" i="36" s="1"/>
  <c r="N13" i="36" s="1"/>
  <c r="L795" i="36" a="1"/>
  <c r="L795" i="36" s="1"/>
  <c r="P790" i="36"/>
  <c r="Q790" i="36"/>
  <c r="L724" i="36" a="1"/>
  <c r="L724" i="36" s="1"/>
  <c r="K701" i="36"/>
  <c r="M701" i="36" s="1"/>
  <c r="N701" i="36" s="1"/>
  <c r="L797" i="36" a="1"/>
  <c r="L797" i="36" s="1"/>
  <c r="Q773" i="36"/>
  <c r="P773" i="36"/>
  <c r="Q698" i="36"/>
  <c r="P698" i="36"/>
  <c r="P724" i="36"/>
  <c r="Q724" i="36"/>
  <c r="Q802" i="36"/>
  <c r="P802" i="36"/>
  <c r="Q11" i="36"/>
  <c r="P11" i="36"/>
  <c r="P704" i="36"/>
  <c r="Q704" i="36"/>
  <c r="P700" i="36"/>
  <c r="Q700" i="36"/>
  <c r="P794" i="36"/>
  <c r="Q794" i="36"/>
  <c r="P798" i="36"/>
  <c r="Q798" i="36"/>
  <c r="Q12" i="36"/>
  <c r="P12" i="36"/>
  <c r="L773" i="36" a="1"/>
  <c r="L773" i="36" s="1"/>
  <c r="L698" i="36" a="1"/>
  <c r="L698" i="36" s="1"/>
  <c r="K796" i="36"/>
  <c r="M796" i="36" s="1"/>
  <c r="N796" i="36" s="1"/>
  <c r="Q789" i="36"/>
  <c r="P789" i="36"/>
  <c r="L802" i="36" a="1"/>
  <c r="L802" i="36" s="1"/>
  <c r="Q702" i="36"/>
  <c r="P702" i="36"/>
  <c r="L14" i="36" a="1"/>
  <c r="L14" i="36" s="1"/>
  <c r="P699" i="36"/>
  <c r="Q699" i="36"/>
  <c r="P15" i="36"/>
  <c r="Q15" i="36"/>
  <c r="Q799" i="36"/>
  <c r="P799" i="36"/>
  <c r="Q774" i="36" l="1"/>
  <c r="L796" i="36" a="1"/>
  <c r="L796" i="36" s="1"/>
  <c r="P701" i="36"/>
  <c r="Q701" i="36"/>
  <c r="P13" i="36"/>
  <c r="Q13" i="36"/>
  <c r="L701" i="36" a="1"/>
  <c r="L701" i="36" s="1"/>
  <c r="L13" i="36" a="1"/>
  <c r="L13" i="36" s="1"/>
  <c r="P796" i="36"/>
  <c r="Q796" i="36"/>
  <c r="T11" i="36" l="1"/>
  <c r="D14" i="19" s="1"/>
  <c r="D16" i="19" s="1"/>
  <c r="E15" i="6"/>
  <c r="E16" i="19" l="1"/>
  <c r="F19" i="17"/>
  <c r="G19" i="17"/>
  <c r="H19" i="17"/>
  <c r="I19" i="17"/>
  <c r="J19" i="17"/>
  <c r="K19" i="17"/>
  <c r="L19" i="17"/>
  <c r="M19" i="17"/>
  <c r="N19" i="17"/>
  <c r="O19" i="17"/>
  <c r="P19" i="17"/>
  <c r="E19" i="17"/>
  <c r="C5" i="19" l="1"/>
  <c r="C12" i="13" l="1"/>
  <c r="E12" i="13" s="1"/>
  <c r="C13" i="13"/>
  <c r="E13" i="13" s="1"/>
  <c r="C14" i="13"/>
  <c r="E14" i="13" s="1"/>
  <c r="C15" i="13"/>
  <c r="E15" i="13" s="1"/>
  <c r="C16" i="13"/>
  <c r="E16" i="13" s="1"/>
  <c r="C17" i="13"/>
  <c r="E17" i="13" s="1"/>
  <c r="C18" i="13"/>
  <c r="E18" i="13" s="1"/>
  <c r="C10" i="13" l="1"/>
  <c r="E10" i="13" s="1"/>
  <c r="B27" i="8" l="1"/>
  <c r="C27" i="8"/>
  <c r="D27" i="8"/>
  <c r="E27" i="8"/>
  <c r="F27" i="8"/>
  <c r="G27" i="8"/>
  <c r="H27" i="8"/>
  <c r="I27" i="8"/>
  <c r="J27" i="8"/>
  <c r="K27" i="8"/>
  <c r="L27" i="8"/>
  <c r="M27" i="8"/>
  <c r="F16" i="8"/>
  <c r="G16" i="8"/>
  <c r="H16" i="8"/>
  <c r="I16" i="8"/>
  <c r="J16" i="8"/>
  <c r="K16" i="8"/>
  <c r="L16" i="8"/>
  <c r="M16" i="8"/>
  <c r="F17" i="8"/>
  <c r="G17" i="8"/>
  <c r="H17" i="8"/>
  <c r="I17" i="8"/>
  <c r="J17" i="8"/>
  <c r="K17" i="8"/>
  <c r="L17" i="8"/>
  <c r="M17" i="8"/>
  <c r="F18" i="8"/>
  <c r="G18" i="8"/>
  <c r="H18" i="8"/>
  <c r="I18" i="8"/>
  <c r="J18" i="8"/>
  <c r="K18" i="8"/>
  <c r="L18" i="8"/>
  <c r="M18" i="8"/>
  <c r="F19" i="8"/>
  <c r="G19" i="8"/>
  <c r="H19" i="8"/>
  <c r="I19" i="8"/>
  <c r="J19" i="8"/>
  <c r="K19" i="8"/>
  <c r="L19" i="8"/>
  <c r="M19" i="8"/>
  <c r="F20" i="8"/>
  <c r="G20" i="8"/>
  <c r="H20" i="8"/>
  <c r="I20" i="8"/>
  <c r="J20" i="8"/>
  <c r="K20" i="8"/>
  <c r="L20" i="8"/>
  <c r="M20" i="8"/>
  <c r="F21" i="8"/>
  <c r="G21" i="8"/>
  <c r="H21" i="8"/>
  <c r="I21" i="8"/>
  <c r="J21" i="8"/>
  <c r="K21" i="8"/>
  <c r="L21" i="8"/>
  <c r="M21" i="8"/>
  <c r="F22" i="8"/>
  <c r="G22" i="8"/>
  <c r="H22" i="8"/>
  <c r="I22" i="8"/>
  <c r="J22" i="8"/>
  <c r="K22" i="8"/>
  <c r="L22" i="8"/>
  <c r="M22" i="8"/>
  <c r="F23" i="8"/>
  <c r="G23" i="8"/>
  <c r="H23" i="8"/>
  <c r="I23" i="8"/>
  <c r="J23" i="8"/>
  <c r="K23" i="8"/>
  <c r="L23" i="8"/>
  <c r="M23" i="8"/>
  <c r="F24" i="8"/>
  <c r="G24" i="8"/>
  <c r="H24" i="8"/>
  <c r="I24" i="8"/>
  <c r="J24" i="8"/>
  <c r="K24" i="8"/>
  <c r="L24" i="8"/>
  <c r="M24" i="8"/>
  <c r="F25" i="8"/>
  <c r="G25" i="8"/>
  <c r="H25" i="8"/>
  <c r="I25" i="8"/>
  <c r="J25" i="8"/>
  <c r="K25" i="8"/>
  <c r="L25" i="8"/>
  <c r="M25" i="8"/>
  <c r="F26" i="8"/>
  <c r="G26" i="8"/>
  <c r="H26" i="8"/>
  <c r="I26" i="8"/>
  <c r="J26" i="8"/>
  <c r="K26" i="8"/>
  <c r="L26" i="8"/>
  <c r="M26" i="8"/>
  <c r="E16" i="8"/>
  <c r="E17" i="8"/>
  <c r="E18" i="8"/>
  <c r="E19" i="8"/>
  <c r="E20" i="8"/>
  <c r="E21" i="8"/>
  <c r="E22" i="8"/>
  <c r="E23" i="8"/>
  <c r="E24" i="8"/>
  <c r="E25" i="8"/>
  <c r="E26" i="8"/>
  <c r="F10" i="8"/>
  <c r="G10" i="8"/>
  <c r="H10" i="8"/>
  <c r="I10" i="8"/>
  <c r="J10" i="8"/>
  <c r="K10" i="8"/>
  <c r="L10" i="8"/>
  <c r="M10" i="8"/>
  <c r="F11" i="8"/>
  <c r="G11" i="8"/>
  <c r="H11" i="8"/>
  <c r="I11" i="8"/>
  <c r="J11" i="8"/>
  <c r="K11" i="8"/>
  <c r="L11" i="8"/>
  <c r="M11" i="8"/>
  <c r="F12" i="8"/>
  <c r="G12" i="8"/>
  <c r="H12" i="8"/>
  <c r="I12" i="8"/>
  <c r="J12" i="8"/>
  <c r="K12" i="8"/>
  <c r="L12" i="8"/>
  <c r="M12" i="8"/>
  <c r="F13" i="8"/>
  <c r="G13" i="8"/>
  <c r="H13" i="8"/>
  <c r="I13" i="8"/>
  <c r="J13" i="8"/>
  <c r="K13" i="8"/>
  <c r="L13" i="8"/>
  <c r="M13" i="8"/>
  <c r="F14" i="8"/>
  <c r="G14" i="8"/>
  <c r="H14" i="8"/>
  <c r="I14" i="8"/>
  <c r="J14" i="8"/>
  <c r="K14" i="8"/>
  <c r="L14" i="8"/>
  <c r="M14" i="8"/>
  <c r="F15" i="8"/>
  <c r="G15" i="8"/>
  <c r="H15" i="8"/>
  <c r="I15" i="8"/>
  <c r="J15" i="8"/>
  <c r="K15" i="8"/>
  <c r="L15" i="8"/>
  <c r="M15" i="8"/>
  <c r="G9" i="8"/>
  <c r="H9" i="8"/>
  <c r="I9" i="8"/>
  <c r="J9" i="8"/>
  <c r="K9" i="8"/>
  <c r="L9" i="8"/>
  <c r="M9" i="8"/>
  <c r="E10" i="8"/>
  <c r="E11" i="8"/>
  <c r="E12" i="8"/>
  <c r="E13" i="8"/>
  <c r="E14" i="8"/>
  <c r="E15" i="8"/>
  <c r="F9" i="8"/>
  <c r="E9" i="8"/>
  <c r="D9" i="8"/>
  <c r="D10" i="8"/>
  <c r="D11" i="8"/>
  <c r="D12" i="8"/>
  <c r="D13" i="8"/>
  <c r="D14" i="8"/>
  <c r="D15" i="8"/>
  <c r="D16" i="8"/>
  <c r="D17" i="8"/>
  <c r="D18" i="8"/>
  <c r="D19" i="8"/>
  <c r="D20" i="8"/>
  <c r="D21" i="8"/>
  <c r="D22" i="8"/>
  <c r="D23" i="8"/>
  <c r="D24" i="8"/>
  <c r="D25" i="8"/>
  <c r="D26" i="8"/>
  <c r="C9" i="8"/>
  <c r="C10" i="8"/>
  <c r="C11" i="8"/>
  <c r="C12" i="8"/>
  <c r="C13" i="8"/>
  <c r="C14" i="8"/>
  <c r="C15" i="8"/>
  <c r="C16" i="8"/>
  <c r="C17" i="8"/>
  <c r="C18" i="8"/>
  <c r="C19" i="8"/>
  <c r="C20" i="8"/>
  <c r="C21" i="8"/>
  <c r="C22" i="8"/>
  <c r="C23" i="8"/>
  <c r="C24" i="8"/>
  <c r="C25" i="8"/>
  <c r="C26" i="8"/>
  <c r="B9" i="8"/>
  <c r="B10" i="8"/>
  <c r="B11" i="8"/>
  <c r="B12" i="8"/>
  <c r="B13" i="8"/>
  <c r="B14" i="8"/>
  <c r="B15" i="8"/>
  <c r="B16" i="8"/>
  <c r="B17" i="8"/>
  <c r="B18" i="8"/>
  <c r="B19" i="8"/>
  <c r="B20" i="8"/>
  <c r="B21" i="8"/>
  <c r="B22" i="8"/>
  <c r="B23" i="8"/>
  <c r="B24" i="8"/>
  <c r="B25" i="8"/>
  <c r="B26" i="8"/>
  <c r="G29" i="8" l="1"/>
  <c r="M29" i="8"/>
  <c r="F29" i="8"/>
  <c r="J29" i="8"/>
  <c r="N27" i="8"/>
  <c r="K29" i="8"/>
  <c r="I29" i="8"/>
  <c r="H29" i="8"/>
  <c r="N10" i="8"/>
  <c r="E29" i="8"/>
  <c r="L29" i="8"/>
  <c r="C11" i="13"/>
  <c r="E11" i="13" s="1"/>
  <c r="D19" i="13" l="1"/>
  <c r="N11" i="8"/>
  <c r="N12" i="8"/>
  <c r="N13" i="8"/>
  <c r="N14" i="8"/>
  <c r="N15" i="8"/>
  <c r="N16" i="8"/>
  <c r="N17" i="8"/>
  <c r="N18" i="8"/>
  <c r="N19" i="8"/>
  <c r="N20" i="8"/>
  <c r="N21" i="8"/>
  <c r="N22" i="8"/>
  <c r="N23" i="8"/>
  <c r="N24" i="8"/>
  <c r="N25" i="8"/>
  <c r="N26" i="8"/>
  <c r="N9" i="8"/>
  <c r="N29" i="8" l="1"/>
  <c r="C19" i="13" l="1"/>
  <c r="E19" i="13" l="1"/>
  <c r="R13" i="17" l="1"/>
  <c r="R17" i="17"/>
  <c r="R16" i="17"/>
  <c r="R15" i="17"/>
  <c r="R14" i="17"/>
  <c r="R12" i="17"/>
  <c r="R19" i="17" s="1"/>
  <c r="D10" i="19" s="1"/>
  <c r="D11" i="19" s="1"/>
  <c r="D20" i="19" s="1"/>
  <c r="Q19" i="17"/>
  <c r="E11" i="19" l="1"/>
  <c r="E18" i="19"/>
  <c r="E20" i="1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<sst xmlns="http://schemas.openxmlformats.org/spreadsheetml/2006/main" count="1246" uniqueCount="739">
  <si>
    <t>Column9</t>
  </si>
  <si>
    <t>Column1</t>
  </si>
  <si>
    <t>Column12</t>
  </si>
  <si>
    <t>Column2</t>
  </si>
  <si>
    <t>Column3</t>
  </si>
  <si>
    <t>Column4</t>
  </si>
  <si>
    <t>Column5</t>
  </si>
  <si>
    <t>Column6</t>
  </si>
  <si>
    <t>Column7</t>
  </si>
  <si>
    <t xml:space="preserve">Infant </t>
  </si>
  <si>
    <t xml:space="preserve">Toddler </t>
  </si>
  <si>
    <t>Preschool</t>
  </si>
  <si>
    <t>Kindergarten - FDK</t>
  </si>
  <si>
    <t>Family Age Grouping</t>
  </si>
  <si>
    <t xml:space="preserve">April </t>
  </si>
  <si>
    <t>May</t>
  </si>
  <si>
    <t>June</t>
  </si>
  <si>
    <t>July</t>
  </si>
  <si>
    <t>August</t>
  </si>
  <si>
    <t>September</t>
  </si>
  <si>
    <t>October</t>
  </si>
  <si>
    <t>November</t>
  </si>
  <si>
    <t>December</t>
  </si>
  <si>
    <t>Column8</t>
  </si>
  <si>
    <t>Column10</t>
  </si>
  <si>
    <t>Column11</t>
  </si>
  <si>
    <t>Column13</t>
  </si>
  <si>
    <t>Column14</t>
  </si>
  <si>
    <t>Column15</t>
  </si>
  <si>
    <t>Column16</t>
  </si>
  <si>
    <t>Column17</t>
  </si>
  <si>
    <t>Column18</t>
  </si>
  <si>
    <t>Before and After School</t>
  </si>
  <si>
    <t xml:space="preserve">Before School  </t>
  </si>
  <si>
    <t xml:space="preserve">After School  </t>
  </si>
  <si>
    <t xml:space="preserve">Before School Drop In </t>
  </si>
  <si>
    <t xml:space="preserve">After School Drop In </t>
  </si>
  <si>
    <t>Total</t>
  </si>
  <si>
    <t>Agency Legal Name:</t>
  </si>
  <si>
    <t>Auspice:</t>
  </si>
  <si>
    <t>Centre-Based or Home-Based:</t>
  </si>
  <si>
    <t>Provider Information</t>
  </si>
  <si>
    <t>Full-time</t>
  </si>
  <si>
    <t>Part-time</t>
  </si>
  <si>
    <t>Part-week</t>
  </si>
  <si>
    <t>Enrolment days per week</t>
  </si>
  <si>
    <t>1 day</t>
  </si>
  <si>
    <t>2 days</t>
  </si>
  <si>
    <t>3 days</t>
  </si>
  <si>
    <t>4 days</t>
  </si>
  <si>
    <t>5 days</t>
  </si>
  <si>
    <t>New Children Served</t>
  </si>
  <si>
    <t>Particulars</t>
  </si>
  <si>
    <t>Canada-Wide Early Learning and Child Care 
Key Performance Indicators - Full-fee children enrolled</t>
  </si>
  <si>
    <t># of children enrolled</t>
  </si>
  <si>
    <t>Month</t>
  </si>
  <si>
    <t>April</t>
  </si>
  <si>
    <t>Column19</t>
  </si>
  <si>
    <t xml:space="preserve">Registration Fees </t>
  </si>
  <si>
    <t>Yes</t>
  </si>
  <si>
    <t>No</t>
  </si>
  <si>
    <t xml:space="preserve">Unique number of market children served through fee reductions (excluding fee subsidy children)
</t>
  </si>
  <si>
    <t>Number of full-fee children enrolled (excluding fee subsidy children)</t>
  </si>
  <si>
    <t xml:space="preserve">Avg. Enrolment
</t>
  </si>
  <si>
    <t>For-Profit</t>
  </si>
  <si>
    <t>Not-For-Profit</t>
  </si>
  <si>
    <t>Centre-Based</t>
  </si>
  <si>
    <t>Home-Based</t>
  </si>
  <si>
    <t>Region of Peel Contact Information</t>
  </si>
  <si>
    <t>Column182</t>
  </si>
  <si>
    <t>Total # of children each month</t>
  </si>
  <si>
    <t>Column20</t>
  </si>
  <si>
    <t>Contact Name:</t>
  </si>
  <si>
    <t>Contact Phone number:</t>
  </si>
  <si>
    <t xml:space="preserve">Age Group
</t>
  </si>
  <si>
    <t xml:space="preserve">Enrolment type
</t>
  </si>
  <si>
    <t>Providers participating in the CWELCC program may not exceed two consecutive weeks of closure, and not more than four weeks of closure within a calendar year where families are charged full fees.</t>
  </si>
  <si>
    <t>Parent fees are not charged</t>
  </si>
  <si>
    <t>Parent fees are charged</t>
  </si>
  <si>
    <t>Dates</t>
  </si>
  <si>
    <t># of new children enrolled</t>
  </si>
  <si>
    <t xml:space="preserve"># of New Fee Subsidy Children
</t>
  </si>
  <si>
    <t xml:space="preserve"># of New Children Served including Fee Subsidy
</t>
  </si>
  <si>
    <t xml:space="preserve">Average monthly number of Children Served
</t>
  </si>
  <si>
    <t xml:space="preserve"># of New Market Children served
</t>
  </si>
  <si>
    <t>Number of Weeks</t>
  </si>
  <si>
    <t>Contact email address:</t>
  </si>
  <si>
    <t>Cells highlighted in different colours to indicate if they are to be filled by provider, prepopulated by Region or to be left blank</t>
  </si>
  <si>
    <r>
      <t xml:space="preserve">For questions and/or assistance in completing this workbook, please email </t>
    </r>
    <r>
      <rPr>
        <b/>
        <sz val="11"/>
        <color rgb="FF00B0F0"/>
        <rFont val="Calibri"/>
        <family val="2"/>
        <scheme val="minor"/>
      </rPr>
      <t>EarlyYearsSystemDivision@peelregion.ca</t>
    </r>
    <r>
      <rPr>
        <b/>
        <sz val="11"/>
        <color theme="1"/>
        <rFont val="Calibri"/>
        <family val="2"/>
        <scheme val="minor"/>
      </rPr>
      <t xml:space="preserve">. </t>
    </r>
  </si>
  <si>
    <t>Family rate</t>
  </si>
  <si>
    <t>Returning child</t>
  </si>
  <si>
    <t>Canada-Wide Early Learning and Child Care 
Key Performance Indicators - Unique number of market children served</t>
  </si>
  <si>
    <t>1st Child of a Family</t>
  </si>
  <si>
    <t>2nd Child of a Family</t>
  </si>
  <si>
    <t>3rd Child of a Family</t>
  </si>
  <si>
    <t>One Registration rate</t>
  </si>
  <si>
    <r>
      <t xml:space="preserve">Registration of a child
</t>
    </r>
    <r>
      <rPr>
        <i/>
        <sz val="10"/>
        <color indexed="8"/>
        <rFont val="Calibri"/>
        <family val="2"/>
      </rPr>
      <t>(Select from drop down)</t>
    </r>
  </si>
  <si>
    <t>Repayable back to (from) Region of Peel</t>
  </si>
  <si>
    <t>No Registration fees charged</t>
  </si>
  <si>
    <t>Minimum Wage Off-Set (MWO)</t>
  </si>
  <si>
    <t>MWO Eligibility Rate</t>
  </si>
  <si>
    <t xml:space="preserve">Total MWO Eligibility </t>
  </si>
  <si>
    <t>Salaries and Benefits</t>
  </si>
  <si>
    <t>Wage Floor Rate</t>
  </si>
  <si>
    <t>*Non-program staff without a RECE designation who spend at least 25% of their time supporting CCEYA ratio requirements, qualify for hours worked in ratio.</t>
  </si>
  <si>
    <t xml:space="preserve">Note for Mandatory Benefits </t>
  </si>
  <si>
    <t>Staff Initials</t>
  </si>
  <si>
    <t>Mandatory Benefits %</t>
  </si>
  <si>
    <t>Total Minimum Wage and Benefits paid out to staff</t>
  </si>
  <si>
    <t>RECE Wage Floor (RWF)</t>
  </si>
  <si>
    <t>Were program closures up to the maximum of 2 consecutive weeks and 4 weeks in a calendar year where families were charged?</t>
  </si>
  <si>
    <t>Wage Enhancement (WEG) per hour</t>
  </si>
  <si>
    <t>**If a staff serves both categories, choose the category where they work the most.</t>
  </si>
  <si>
    <r>
      <t xml:space="preserve">Program closure dates as per your Parent Handbook
</t>
    </r>
    <r>
      <rPr>
        <b/>
        <i/>
        <sz val="11"/>
        <color theme="1"/>
        <rFont val="Calibri"/>
        <family val="2"/>
        <scheme val="minor"/>
      </rPr>
      <t>(Select from drop down)</t>
    </r>
  </si>
  <si>
    <t>1) (Q) Number of children served through fee reductions (exclude fee subsidy children).</t>
  </si>
  <si>
    <t>(A) Tab 2 - Base fee is for Full fee children so we get children count</t>
  </si>
  <si>
    <t>2) (Q) Number of children in receipt of required refunds.</t>
  </si>
  <si>
    <t>(A) Here it does not say if its excluding fee subsidy so that means its for all children?</t>
  </si>
  <si>
    <t>(A) children who received the refund (i.e. during the retroactive months) that means for April to October?</t>
  </si>
  <si>
    <t>(A) KPI-2</t>
  </si>
  <si>
    <t>3) (Q) Average monthly number of children served through fee reductions provided by age group – i.e., infant, toddler, preschool etc, (exclude fee subsidy children).</t>
  </si>
  <si>
    <t>4) (Q) Number of licensed child care spaces supported with fee reduction by age group and type of setting (i.e., centre or home-based), including full fee spaces occupied by children receiving subsidies.</t>
  </si>
  <si>
    <t>5) (Q) Number of child care centres and home providers supported with fee reduction funding (by auspice – i.e., for-profit, not-for-profit, directly operated by the CMSM/DSSAB).</t>
  </si>
  <si>
    <t>6) (Q) Expenditures to support fee reduction (exclude expenditures related to mandated reductions to parental contributions – see Fee Subsidy section below).</t>
  </si>
  <si>
    <t>(A) Will this include Base fees and Registration fees?</t>
  </si>
  <si>
    <t>7) (Q) Expenditures to support refunds to parents</t>
  </si>
  <si>
    <t>(A) This will be one time transition grant? Or part of it like Admin and Inflation?</t>
  </si>
  <si>
    <t>(A) For period April to December</t>
  </si>
  <si>
    <t>(A) From OCCMS</t>
  </si>
  <si>
    <t>CERTIFICATION</t>
  </si>
  <si>
    <t>I/we understand that the information provided in this template may be subject to audit from the Region of Peel and that I/we are required to keep all original documentation for a minimum of 7 years.</t>
  </si>
  <si>
    <t>AUTHORIZED SIGNING OFFICER</t>
  </si>
  <si>
    <t>Name:</t>
  </si>
  <si>
    <t>Signature:</t>
  </si>
  <si>
    <t>Title:</t>
  </si>
  <si>
    <t>Date:</t>
  </si>
  <si>
    <t>Head Office Name:</t>
  </si>
  <si>
    <t>Reference from</t>
  </si>
  <si>
    <t>Tab 2 - Base Fees Refund</t>
  </si>
  <si>
    <t>Tab 3 - Registration Fees Refund</t>
  </si>
  <si>
    <t>Toddler</t>
  </si>
  <si>
    <t>Infant</t>
  </si>
  <si>
    <t>Total # of new children enrolled each month</t>
  </si>
  <si>
    <t>Agency Head Office:</t>
  </si>
  <si>
    <t>Child care fees</t>
  </si>
  <si>
    <t xml:space="preserve">Overview </t>
  </si>
  <si>
    <t>On March 28, 2022, the federal and provincial government signed the Canada-Wide Early Learning and Child Care Agreement (CWELCC) aimed at making child care more affordable for families and increasing the compensation for eligible child care staff.</t>
  </si>
  <si>
    <t>Reference Materials</t>
  </si>
  <si>
    <t>Please insert electronic signature or type your name.</t>
  </si>
  <si>
    <r>
      <rPr>
        <b/>
        <sz val="16"/>
        <color theme="1"/>
        <rFont val="Calibri"/>
        <family val="2"/>
        <scheme val="minor"/>
      </rPr>
      <t>STEP 2</t>
    </r>
    <r>
      <rPr>
        <b/>
        <sz val="14"/>
        <color theme="1"/>
        <rFont val="Calibri"/>
        <family val="2"/>
        <scheme val="minor"/>
      </rPr>
      <t xml:space="preserve">
Months</t>
    </r>
    <r>
      <rPr>
        <i/>
        <sz val="14"/>
        <color theme="1"/>
        <rFont val="Calibri"/>
        <family val="2"/>
        <scheme val="minor"/>
      </rPr>
      <t xml:space="preserve"> - Fill in the months for full fee children and fee subsidy children newly enrolled in a program</t>
    </r>
  </si>
  <si>
    <t>Repayable back to (from) Region of Peel*</t>
  </si>
  <si>
    <t>Funding and support resources for early years and child care providers - Region of Peel (peelregion.ca)</t>
  </si>
  <si>
    <r>
      <rPr>
        <b/>
        <sz val="16"/>
        <color rgb="FF242424"/>
        <rFont val="Calibri"/>
        <family val="2"/>
        <scheme val="minor"/>
      </rPr>
      <t>STEP 1</t>
    </r>
    <r>
      <rPr>
        <b/>
        <sz val="12"/>
        <color rgb="FF242424"/>
        <rFont val="Calibri"/>
        <family val="2"/>
        <scheme val="minor"/>
      </rPr>
      <t xml:space="preserve">
Programs Serving Ages 0-6 yrs.                                                                                                                                                                                                                                                         [Families in receipt of subsidy with children enrolled in participating programs will also receive a 52.75% reduction on registration fees paid for eligible children from January 1 to December 31, 2023]</t>
    </r>
  </si>
  <si>
    <t>Registration fees paid for January - December 2023</t>
  </si>
  <si>
    <t xml:space="preserve">Number of NEW children enrolled in program January - December 2023 </t>
  </si>
  <si>
    <t>Column82</t>
  </si>
  <si>
    <t>Column83</t>
  </si>
  <si>
    <t>Column84</t>
  </si>
  <si>
    <t>January</t>
  </si>
  <si>
    <t>February</t>
  </si>
  <si>
    <t>March</t>
  </si>
  <si>
    <t>52.75% of Registration fees</t>
  </si>
  <si>
    <t xml:space="preserve">Total number of new children enrolled (January to December)
</t>
  </si>
  <si>
    <r>
      <t xml:space="preserve">Canada-Wide Early Learning and Child Care 
2023 CWELCC Reconciliation
</t>
    </r>
    <r>
      <rPr>
        <b/>
        <sz val="24"/>
        <color theme="0"/>
        <rFont val="Calibri"/>
        <family val="2"/>
        <scheme val="minor"/>
      </rPr>
      <t>January 1, 2023 to December 31, 2023</t>
    </r>
    <r>
      <rPr>
        <b/>
        <sz val="30"/>
        <color theme="0"/>
        <rFont val="Calibri"/>
        <family val="2"/>
        <scheme val="minor"/>
      </rPr>
      <t xml:space="preserve">
</t>
    </r>
    <r>
      <rPr>
        <b/>
        <sz val="16"/>
        <color theme="9" tint="0.59999389629810485"/>
        <rFont val="Calibri"/>
        <family val="2"/>
        <scheme val="minor"/>
      </rPr>
      <t>Please complete all fields highlighted in green</t>
    </r>
  </si>
  <si>
    <t>Canada-Wide Early Learning and Child Care 
Key Performance Indicators - Program closure dates
January 1, 2023 to December 31, 2023</t>
  </si>
  <si>
    <t>Canada-Wide Early Learning and Child Care 
Fee Subsidy Children - Allowable absent days
January 1, 2023 to December 31, 2023</t>
  </si>
  <si>
    <t>Providers participating in the CWELCC program must report details on the subsidized children who exceed the allowable absent days, in order to determine the reimbursement.</t>
  </si>
  <si>
    <r>
      <t xml:space="preserve">Did any fee subsidy children exceed the number of allowable absent days as outlined in </t>
    </r>
    <r>
      <rPr>
        <b/>
        <sz val="11"/>
        <color rgb="FFFF0000"/>
        <rFont val="Calibri"/>
        <family val="2"/>
        <scheme val="minor"/>
      </rPr>
      <t>Note 1</t>
    </r>
    <r>
      <rPr>
        <b/>
        <sz val="11"/>
        <color theme="1"/>
        <rFont val="Calibri"/>
        <family val="2"/>
        <scheme val="minor"/>
      </rPr>
      <t xml:space="preserve"> below?</t>
    </r>
  </si>
  <si>
    <r>
      <t xml:space="preserve">Note 1 - </t>
    </r>
    <r>
      <rPr>
        <b/>
        <sz val="11"/>
        <rFont val="Calibri"/>
        <family val="2"/>
        <scheme val="minor"/>
      </rPr>
      <t>Allowable absent days</t>
    </r>
  </si>
  <si>
    <t>Age Group</t>
  </si>
  <si>
    <t>Kindergarten</t>
  </si>
  <si>
    <t>Cost to implement CWELCC (ex. Software upgrades)</t>
  </si>
  <si>
    <t>Cost to meet reporting requirements</t>
  </si>
  <si>
    <t>Other changing costs not covered through inflationary allocation</t>
  </si>
  <si>
    <t>Other Eligible Expenses (Refer to guideline)</t>
  </si>
  <si>
    <t>Other Flexible Operating Amount Expenses (list as needed):</t>
  </si>
  <si>
    <t>Canada-Wide Early Learning and Child Care 
2023 CWELCC Reconciliation
January 1, 2023 to December 31, 2023
Instructions to complete this template</t>
  </si>
  <si>
    <t>Vendor ID</t>
  </si>
  <si>
    <t>Agency Head Office</t>
  </si>
  <si>
    <t>Legal Name</t>
  </si>
  <si>
    <t>Contact</t>
  </si>
  <si>
    <t>Care Type</t>
  </si>
  <si>
    <t>Auspice</t>
  </si>
  <si>
    <t>123 TLC Preschool</t>
  </si>
  <si>
    <t>2184821 ONTARIO LTD</t>
  </si>
  <si>
    <t>Purvi Manek</t>
  </si>
  <si>
    <t>Centre</t>
  </si>
  <si>
    <t>2750507 ONTARIO INC. (O/A Mississauga East ATCD)</t>
  </si>
  <si>
    <t>2750507 ONTARIO INC.</t>
  </si>
  <si>
    <t>Timothy Gilyana</t>
  </si>
  <si>
    <t xml:space="preserve">ABC Montessori </t>
  </si>
  <si>
    <t xml:space="preserve">1140306 Ontario Ltd. O/A ABC Montessori </t>
  </si>
  <si>
    <t>Raj Vekaria</t>
  </si>
  <si>
    <t>Absolute Angels II Daycare</t>
  </si>
  <si>
    <t>1864149 Ontario INC</t>
  </si>
  <si>
    <t>Kandi-Faye Roy</t>
  </si>
  <si>
    <t>Absolute Angels Incorporated</t>
  </si>
  <si>
    <t>Absolute Angels Incorporated-1545713 Ontario</t>
  </si>
  <si>
    <t>Advanced Care &amp; Education Daycare</t>
  </si>
  <si>
    <t>Advanced Care &amp; Education Daycare Inc.</t>
  </si>
  <si>
    <t>Irit Cohen</t>
  </si>
  <si>
    <t>Non-Profit</t>
  </si>
  <si>
    <t>Akal Child Care Inc.</t>
  </si>
  <si>
    <t xml:space="preserve">Sunny Ubhi </t>
  </si>
  <si>
    <t>Alder Ridge Academy</t>
  </si>
  <si>
    <t>Alder Ridge Inc.</t>
  </si>
  <si>
    <t>Alpha Child Care Ltd.</t>
  </si>
  <si>
    <t>Greg Humphreys</t>
  </si>
  <si>
    <t>Alpha's Preschool Academy and Child Care Centre</t>
  </si>
  <si>
    <t>Alpha's Discovery Club INC</t>
  </si>
  <si>
    <t>Susie Beghin
Tina Nguyen</t>
  </si>
  <si>
    <t>Angelic Treasures Christian Child Care Centre</t>
  </si>
  <si>
    <t>1300893 Ontario Limited</t>
  </si>
  <si>
    <t>Angie Girgis</t>
  </si>
  <si>
    <t>Angelic Treasures Christian Daycare</t>
  </si>
  <si>
    <t>5020638 Ontario Inc</t>
  </si>
  <si>
    <t>Christene Cousins</t>
  </si>
  <si>
    <t>Appleseed Academy of Learning</t>
  </si>
  <si>
    <t>2352560 Ontario Inc.</t>
  </si>
  <si>
    <t>Karyn Hale</t>
  </si>
  <si>
    <t>Arijen Limited - Millcreek Kinder Kampus</t>
  </si>
  <si>
    <t>Arijen Limited</t>
  </si>
  <si>
    <t>Anny Nasser</t>
  </si>
  <si>
    <t>Blue Elephant Daycare Incorporated</t>
  </si>
  <si>
    <t>Christine Durado/Rose Xu</t>
  </si>
  <si>
    <t>Boni Montessori</t>
  </si>
  <si>
    <t>Margaret
Toni</t>
  </si>
  <si>
    <t>Bright Future Childcare Services</t>
  </si>
  <si>
    <t>Sharlene Amritt-King</t>
  </si>
  <si>
    <t>Home - HO in Peel</t>
  </si>
  <si>
    <t xml:space="preserve">Bright Scholars Academy Inc. </t>
  </si>
  <si>
    <t>Shela Minhas</t>
  </si>
  <si>
    <t>Bright Scholars Montessori &amp; Pre-school</t>
  </si>
  <si>
    <t>Marsal Inc.</t>
  </si>
  <si>
    <t>Sheila Minhas/Nasseem Ladha</t>
  </si>
  <si>
    <t>Bright Scholars Montessori Caledon Inc</t>
  </si>
  <si>
    <t>BRIGHT SCHOLARS MONTESSORI CALEDON INC</t>
  </si>
  <si>
    <t>BrightPath Kids Corp</t>
  </si>
  <si>
    <t xml:space="preserve">Carol Caddoo
</t>
  </si>
  <si>
    <t>Brilliant Minds Montessori Centre</t>
  </si>
  <si>
    <t>Brillant Minds Montessori Centre Inc.</t>
  </si>
  <si>
    <t>Owner
Minaz Ladha (Supervisor)</t>
  </si>
  <si>
    <t>Building Blocks</t>
  </si>
  <si>
    <t>677273 Ontario Limited</t>
  </si>
  <si>
    <t>Joanne Freer or Karen Sanger</t>
  </si>
  <si>
    <t>Busy Bees Nursery School Inc.</t>
  </si>
  <si>
    <t>Ashima Mahajan
Subash Mahajan</t>
  </si>
  <si>
    <t>Busy Hands 'n Minds Child Care Centre</t>
  </si>
  <si>
    <t>Busy Hands 'n' Minds Childcare Centre Inc.</t>
  </si>
  <si>
    <t>Milena Orct</t>
  </si>
  <si>
    <t>Busy Hands 'N' Minds Childcare Centre Brampton Inc.</t>
  </si>
  <si>
    <t>Caledon East Children's Place</t>
  </si>
  <si>
    <t>Moya Fewson Day Care (Caledon) Inc.</t>
  </si>
  <si>
    <t>Anisa Chernecki</t>
  </si>
  <si>
    <t>Caledon Hills Montessori</t>
  </si>
  <si>
    <t>Burich Schools Inc.</t>
  </si>
  <si>
    <t>Badrinath Viswanath</t>
  </si>
  <si>
    <t>Caring For Kids Non Profit Private Home Day Care</t>
  </si>
  <si>
    <t>Charlotte Kanavos</t>
  </si>
  <si>
    <t>Centre/Home</t>
  </si>
  <si>
    <t>Casa Dee Montessori School</t>
  </si>
  <si>
    <t>2797315 Ontario Inc.</t>
  </si>
  <si>
    <t>Deepa Saxena</t>
  </si>
  <si>
    <t>Casa Dee Montessori School - Bolton</t>
  </si>
  <si>
    <t>1000163769 Ontario Inc</t>
  </si>
  <si>
    <t>Centre Educatif Eveil Aux Savoirs</t>
  </si>
  <si>
    <t>Nelly Hanna</t>
  </si>
  <si>
    <t>Cherubs Cove Montessori Childcare Centre</t>
  </si>
  <si>
    <t>Cherubs Cover Montessori Childcare Centre</t>
  </si>
  <si>
    <t>David Shruti</t>
  </si>
  <si>
    <t>Children's Choice Day Care Inc.</t>
  </si>
  <si>
    <t>Lena Kirou-Clarke, 
Jessica Siapardanis</t>
  </si>
  <si>
    <t>Children's Circle Montessori</t>
  </si>
  <si>
    <t>2195209 Ontario Inc.</t>
  </si>
  <si>
    <t>Daniela Purves</t>
  </si>
  <si>
    <t>Children's Learning Garden Inc.</t>
  </si>
  <si>
    <t>Shazia Afzal</t>
  </si>
  <si>
    <t>Children's Palace Montessori and Pre-school</t>
  </si>
  <si>
    <t>Farzana Adeeb</t>
  </si>
  <si>
    <t>Childspec Licensed Home Day Care Services</t>
  </si>
  <si>
    <t>Maverine Guerreiro</t>
  </si>
  <si>
    <t>Childventures Meadowvale Early Learning Academy Inc.</t>
  </si>
  <si>
    <t xml:space="preserve">Rose Hayes, 
Francine Brown, 
Trace Junker </t>
  </si>
  <si>
    <t>Circle of Children Academy Ontario LTD</t>
  </si>
  <si>
    <t>1929482 Ontario Limited</t>
  </si>
  <si>
    <t>Daniela Fiacco</t>
  </si>
  <si>
    <t xml:space="preserve">Clarkson Angels Child Care &amp; Educational Centre </t>
  </si>
  <si>
    <t>Wonder Kidz Inc.</t>
  </si>
  <si>
    <t xml:space="preserve">Alicia Gordon or Sandra Borenstein </t>
  </si>
  <si>
    <t>Clarkson Angels Child Care &amp; Educational Centre (North)</t>
  </si>
  <si>
    <t>Wonder Kidz II Inc.</t>
  </si>
  <si>
    <t>Alicia Gordon</t>
  </si>
  <si>
    <t>Clarkson Co-Operative Nursery School Inc.</t>
  </si>
  <si>
    <t xml:space="preserve">Maria Barlow, 
Kim Fielding </t>
  </si>
  <si>
    <t>Closer II Home</t>
  </si>
  <si>
    <t>Closer II Programs Ltd.</t>
  </si>
  <si>
    <t>Amar Balkaran</t>
  </si>
  <si>
    <t>Closer to Home Child Care Centre</t>
  </si>
  <si>
    <t>Closer to Home Child Care Centre Inc.</t>
  </si>
  <si>
    <t>Juliet Purnell</t>
  </si>
  <si>
    <t>Colors at Danton</t>
  </si>
  <si>
    <t>Colors at Danton Inc.</t>
  </si>
  <si>
    <t>Nighat Shaheen</t>
  </si>
  <si>
    <t>Coptic Orthodox Patriarchate of Alexandria</t>
  </si>
  <si>
    <t>Father Angelos Saad/Magda Fares, 
George Georgious</t>
  </si>
  <si>
    <t>Countryside Montessori &amp; Private School Inc.</t>
  </si>
  <si>
    <t>Rose Sampogna</t>
  </si>
  <si>
    <t>Creative Children's Montessori School</t>
  </si>
  <si>
    <t>2213206 Ontario Limited</t>
  </si>
  <si>
    <t>Kimberly Readhead + Shireen Ali</t>
  </si>
  <si>
    <t>Early Learners' Montessori School-Bolton</t>
  </si>
  <si>
    <t>2531572 ONTARIO INC</t>
  </si>
  <si>
    <t xml:space="preserve">Anusha Dhillon, 
Sandeep Kaur </t>
  </si>
  <si>
    <t>Eden Daycare Inc.</t>
  </si>
  <si>
    <t xml:space="preserve">Asma Kidwai </t>
  </si>
  <si>
    <t>Educare Children's Centre</t>
  </si>
  <si>
    <t>Andrea Albino</t>
  </si>
  <si>
    <t xml:space="preserve">Eh to Zed Preschool Canada Early Learning Academy </t>
  </si>
  <si>
    <t>2495561 Ontario Inc</t>
  </si>
  <si>
    <t>Melanie Funtera (Owner), 
Jessica Gagaram (Director)</t>
  </si>
  <si>
    <t>Elite Montessori School</t>
  </si>
  <si>
    <t>Indu Luthra</t>
  </si>
  <si>
    <t>Erin Mills Co-operative Nursery</t>
  </si>
  <si>
    <t>Erin Mills Co-Operative Nursery Inc</t>
  </si>
  <si>
    <t>Erindale Early Education Academy</t>
  </si>
  <si>
    <t>Erindale Early Education Academy Ltd.</t>
  </si>
  <si>
    <t>Shairose Kalyan Dawood</t>
  </si>
  <si>
    <t>Eureka Kids</t>
  </si>
  <si>
    <t>Lauren McNeil</t>
  </si>
  <si>
    <t>Family Day Care Services</t>
  </si>
  <si>
    <t>Mary Sharifzadeh, 
Diane Daley, CEO, 
Karim Bhimji (Director, Corporate Services), 
Jill Bailey (Finance Manager)</t>
  </si>
  <si>
    <t>Family Tree Childcare Centre Ltd.</t>
  </si>
  <si>
    <t>Giulia Italiano &amp; Stefania Italiano-Dicillio</t>
  </si>
  <si>
    <t>First Friends Preschool and Daycare</t>
  </si>
  <si>
    <t>Angel House Services Inc.</t>
  </si>
  <si>
    <t>Sandra Balzon/   Noeleen Huston</t>
  </si>
  <si>
    <t>Fisherman Montessori School</t>
  </si>
  <si>
    <t>Fisherman Montessori Inc. 2050890</t>
  </si>
  <si>
    <t>Preeti and Paul Souravmoy</t>
  </si>
  <si>
    <t>Forum Italia Day Care</t>
  </si>
  <si>
    <t>Forum Italia Daycare Non-profit Inc. O/A</t>
  </si>
  <si>
    <t>Carmela Liparoti, 
Lisa Heinken (bookkeeper)</t>
  </si>
  <si>
    <t>FUN School</t>
  </si>
  <si>
    <t>Linda Nolan,
Sonia Shafqat (Spvr)</t>
  </si>
  <si>
    <t>Fun Time Day Care</t>
  </si>
  <si>
    <t xml:space="preserve">AAL E RAZA Corporation </t>
  </si>
  <si>
    <t>Amber Rizvi</t>
  </si>
  <si>
    <t>Fun To Learn Montessori</t>
  </si>
  <si>
    <t>Fun To Learn Montessori Daycare Inc.</t>
  </si>
  <si>
    <t>Shahla Ambreen</t>
  </si>
  <si>
    <t>Garderie La Fontaine de L'Amitie</t>
  </si>
  <si>
    <t xml:space="preserve">Lamrana Bah </t>
  </si>
  <si>
    <t>Giant Leap Child Care Inc.</t>
  </si>
  <si>
    <t>Giant Leap Child Care</t>
  </si>
  <si>
    <t>Patricia Hall</t>
  </si>
  <si>
    <t>Hakuna Matata Child Care Inc.</t>
  </si>
  <si>
    <t>Anu Saini</t>
  </si>
  <si>
    <t>Happy Life Centre</t>
  </si>
  <si>
    <t>Church of the Nazarene of Brampton</t>
  </si>
  <si>
    <t>Warren Miller</t>
  </si>
  <si>
    <t>Hearts in Bloom Academy</t>
  </si>
  <si>
    <t>Hearts in Bloom Childcare Services Inc.</t>
  </si>
  <si>
    <t> Howard Reid, 
Nathalie James</t>
  </si>
  <si>
    <t>Hide-N-Seek Daycare</t>
  </si>
  <si>
    <t>Hide-N-Seek Daycare Inc.</t>
  </si>
  <si>
    <t xml:space="preserve">Gurvinder Uppal </t>
  </si>
  <si>
    <t>Huron Park Montessori</t>
  </si>
  <si>
    <t>Genius Minds Inc.</t>
  </si>
  <si>
    <t xml:space="preserve">Nina Baker </t>
  </si>
  <si>
    <t xml:space="preserve">Jingbao Bilingual Children's Centre 
(also known as Toronto Mandarin School) </t>
  </si>
  <si>
    <t>1009999 Ontario Inc.</t>
  </si>
  <si>
    <t>Jennifer Chang</t>
  </si>
  <si>
    <t>Junior Scholars Preschool</t>
  </si>
  <si>
    <t>Sandy Ramos</t>
  </si>
  <si>
    <t>Khalsa Daycare</t>
  </si>
  <si>
    <t>Ravina Lalli, 
Rick Lalli</t>
  </si>
  <si>
    <t>Khalsa Montessori Preschool School</t>
  </si>
  <si>
    <t>Harpreet Singh Gill</t>
  </si>
  <si>
    <t>Kids &amp; Company</t>
  </si>
  <si>
    <t>Kids &amp; Company Ltd.</t>
  </si>
  <si>
    <t>Sue Purser (CAO), 
Mandeep Dosanjh</t>
  </si>
  <si>
    <t>Kids Fun Club</t>
  </si>
  <si>
    <t>Kids Kare Home Day Care Agency Ltd.</t>
  </si>
  <si>
    <t>Hillary Brinkman</t>
  </si>
  <si>
    <t>Kid's Palace Nursery School</t>
  </si>
  <si>
    <t>Happy Faces Inc</t>
  </si>
  <si>
    <t>Shanti Hindocha</t>
  </si>
  <si>
    <t>Kids Zone Childcare Centre</t>
  </si>
  <si>
    <t>6274901 Canada Inc.</t>
  </si>
  <si>
    <t>General Email Address, 
Asad Hussain Khan, 
Ayesha Maryam, 
Humera Maryam</t>
  </si>
  <si>
    <t>Kidtopia Child Care Centre</t>
  </si>
  <si>
    <t>Kidtopia Child Care Centre INC</t>
  </si>
  <si>
    <t>Priscilla Baro</t>
  </si>
  <si>
    <t>Kidz Kove Childcare Centre</t>
  </si>
  <si>
    <t>Kidz Kove Indoor Playcentre Ltd.</t>
  </si>
  <si>
    <t>Sharon Siriboe</t>
  </si>
  <si>
    <t>Kinder Kampus 3</t>
  </si>
  <si>
    <t xml:space="preserve">Marifa Centres Ltd. </t>
  </si>
  <si>
    <t>Kinder Kids International Preschool</t>
  </si>
  <si>
    <t>Kinder Kids International Corporation</t>
  </si>
  <si>
    <t>Rachel Kobayashi, 
Claudine</t>
  </si>
  <si>
    <t>King Academy Child Care INC.</t>
  </si>
  <si>
    <t>Ida Taddei</t>
  </si>
  <si>
    <t>KRT Christian Schools</t>
  </si>
  <si>
    <t>KRT Kiddies Kollege</t>
  </si>
  <si>
    <t>Ruth Stubbs</t>
  </si>
  <si>
    <t>La Villa Montessori School Inc</t>
  </si>
  <si>
    <t>La Villa Montessori School Inc.</t>
  </si>
  <si>
    <t>Luigi Falcitelli/Gino Falcitelli</t>
  </si>
  <si>
    <t>Laugh &amp; Learn Early Learning and Childcare Centre</t>
  </si>
  <si>
    <t>Laugh &amp; Learn Children's Services Inc.</t>
  </si>
  <si>
    <t>Shelly Ann McFarlane</t>
  </si>
  <si>
    <t>Le Cercle de l'Amite</t>
  </si>
  <si>
    <t xml:space="preserve">Le Cercle de l'Amite </t>
  </si>
  <si>
    <t>Lauraine Cote</t>
  </si>
  <si>
    <t>Le Petit Kangaroo Child Care Centre Inc.</t>
  </si>
  <si>
    <t>Bibi Aasima</t>
  </si>
  <si>
    <t>Learning Jungle School</t>
  </si>
  <si>
    <t>2096886 Ontario Inc.</t>
  </si>
  <si>
    <t>Phai Kuo, 
Nesmith Chincuanco</t>
  </si>
  <si>
    <t xml:space="preserve">Light of the World Cristian Childcare Centre </t>
  </si>
  <si>
    <t>Subby Chhina (Spvr), 
Sameh Karas (treasurer)</t>
  </si>
  <si>
    <t>Little Bloomers Childcare Centre Ltd.</t>
  </si>
  <si>
    <t>Melina Gorosito</t>
  </si>
  <si>
    <t>Little Folks Montessori Inc.</t>
  </si>
  <si>
    <t>Saadia Jaleel</t>
  </si>
  <si>
    <t>Little Folks Montessori Pre-School Inc.</t>
  </si>
  <si>
    <r>
      <t xml:space="preserve">Little Leaf Day Care </t>
    </r>
    <r>
      <rPr>
        <i/>
        <sz val="11"/>
        <rFont val="Arial"/>
        <family val="2"/>
      </rPr>
      <t>(Formerly Willows Point Montessori)</t>
    </r>
  </si>
  <si>
    <t>2499722 Ontario Ltd.</t>
  </si>
  <si>
    <t>Kim Louza Komes</t>
  </si>
  <si>
    <t>Little Rascals Preschool</t>
  </si>
  <si>
    <t>1612872 Ontario Inc.</t>
  </si>
  <si>
    <t>Samina Khan</t>
  </si>
  <si>
    <t>Little Stars Day Care</t>
  </si>
  <si>
    <t>1490626 Ontario Inc. o/a Little Stars</t>
  </si>
  <si>
    <t>Mariola Simmons</t>
  </si>
  <si>
    <t>Little Superstars Montessori School &amp; Daycare</t>
  </si>
  <si>
    <t>Nusrat Shamim</t>
  </si>
  <si>
    <t>Lullaboo Meadowvale Inc</t>
  </si>
  <si>
    <t>Halim Mikhael</t>
  </si>
  <si>
    <t>Lullaboo Nursery and Child Care Centre (Churchhill)</t>
  </si>
  <si>
    <t>2381646 Ontario Inc.</t>
  </si>
  <si>
    <t>Halim Mikhael/Irini Mikhael</t>
  </si>
  <si>
    <t>Lullaboo Nursery and Child Care Centre (Heartland)</t>
  </si>
  <si>
    <t>Lullaboo Nursery and Childcare Centre</t>
  </si>
  <si>
    <t>Lullaboo Nursery and Child Care Centre (Queen)</t>
  </si>
  <si>
    <t>2483189 Ontario Inc.</t>
  </si>
  <si>
    <t>Lullaboo Nursery and Child Care Centre Inc.(Mississauga)</t>
  </si>
  <si>
    <t>2243600 Ontario Inc</t>
  </si>
  <si>
    <t xml:space="preserve">Ma Petite Maison Child Care Inc. </t>
  </si>
  <si>
    <t>Ma Petite Maison Child Care Inc.</t>
  </si>
  <si>
    <t>Mary Khalil</t>
  </si>
  <si>
    <t>MBC Day Care</t>
  </si>
  <si>
    <t>New Steps Child Care</t>
  </si>
  <si>
    <t>Lina Fernandes</t>
  </si>
  <si>
    <t>Mighty Wonders Preschool and Childcare</t>
  </si>
  <si>
    <t>Mighty Wonders Preschool and Childcare Inc.</t>
  </si>
  <si>
    <t>Stephanie Flores</t>
  </si>
  <si>
    <t>Mini Skool (A Child's Place) Inc.</t>
  </si>
  <si>
    <t>Mini Skool 'A Child's Place' Inc.</t>
  </si>
  <si>
    <t>Gillian D'Souza, 
Tracy-Ann Brown-Chung</t>
  </si>
  <si>
    <t>Montessori Leaders Casa</t>
  </si>
  <si>
    <t>Kamal, Mohamed</t>
  </si>
  <si>
    <t>Montessoriworks - The School for Me</t>
  </si>
  <si>
    <t>MontessoriWorks Inc.</t>
  </si>
  <si>
    <t>Yichao Zhao</t>
  </si>
  <si>
    <t>Mount Pleasant Montessori Inc</t>
  </si>
  <si>
    <t>Mount Pleasant Montessori</t>
  </si>
  <si>
    <t>Troy Amos</t>
  </si>
  <si>
    <t>Muslim Association of Canada - Olive Grove</t>
  </si>
  <si>
    <t>The Muslim Association of Canada</t>
  </si>
  <si>
    <t>Sarah/Salma</t>
  </si>
  <si>
    <t>My First Montessori Inc</t>
  </si>
  <si>
    <t>Purvi Bhayani</t>
  </si>
  <si>
    <t>Nestlings Early Learning &amp; Childcare</t>
  </si>
  <si>
    <t xml:space="preserve">2516947 Ontario Inc. </t>
  </si>
  <si>
    <t xml:space="preserve">Bhatti, Sabeen </t>
  </si>
  <si>
    <t>New Playland Nursery School</t>
  </si>
  <si>
    <t>Barpor Holdings LTD</t>
  </si>
  <si>
    <t>Basia Chmielowiec, 
Shanti Hindocha</t>
  </si>
  <si>
    <t>Northridge Montessori School</t>
  </si>
  <si>
    <t>Munira Hyder</t>
  </si>
  <si>
    <t>Open Book Daycare Centres Inc.</t>
  </si>
  <si>
    <t>Geoffrey Taylor</t>
  </si>
  <si>
    <t>Pathway Childcare Centre Inc.</t>
  </si>
  <si>
    <t>Carol Reesor</t>
  </si>
  <si>
    <t>PEAL Centres - Walnut Grove PS</t>
  </si>
  <si>
    <t>Peel Explore and Learn Centres Inc</t>
  </si>
  <si>
    <t>Arif Datoo</t>
  </si>
  <si>
    <t>PLASP Child Care Services - centres</t>
  </si>
  <si>
    <t>PLASP Child Care Services</t>
  </si>
  <si>
    <t>Agnes Long, 
Lynn Hiebert</t>
  </si>
  <si>
    <t>Play Time Playground</t>
  </si>
  <si>
    <t>2668731 Ontario Ltd.</t>
  </si>
  <si>
    <t>Pooja Mahtra</t>
  </si>
  <si>
    <t>Playdays Childcare Centre</t>
  </si>
  <si>
    <t>Ms. Sana &amp; Mr. Ubaid</t>
  </si>
  <si>
    <t>Preschool Petit Bateau - Mississauga</t>
  </si>
  <si>
    <t>Preschool Petit Bateau Inc. - 2</t>
  </si>
  <si>
    <t>Maria/Julie Ivanova</t>
  </si>
  <si>
    <t>Preschool Petit Bateau Brampton Inc.</t>
  </si>
  <si>
    <t>Maria Ivanova</t>
  </si>
  <si>
    <t>Preschool Petit Bateau PEL Inc.</t>
  </si>
  <si>
    <t>Preschool Petit Bateau York Inc.</t>
  </si>
  <si>
    <t>EYES Childcare Brampton 320</t>
  </si>
  <si>
    <t>Pristine Pearls Inc.</t>
  </si>
  <si>
    <t>Godlove Ngwa</t>
  </si>
  <si>
    <t>Puddle Jumpers Prepschool Inc.</t>
  </si>
  <si>
    <t>Andrea Rich, 
Gianni Fligliomeni</t>
  </si>
  <si>
    <t>Rainbow Academy Learning and Child Care Centre</t>
  </si>
  <si>
    <t>Rainbow Academy Inc.</t>
  </si>
  <si>
    <t>Tamanna Mehta</t>
  </si>
  <si>
    <t>Rainbow Village Day Care Centre</t>
  </si>
  <si>
    <t>June Lee Investments Ltd.</t>
  </si>
  <si>
    <t xml:space="preserve">Joon Kim </t>
  </si>
  <si>
    <t>Ridgeway Educational Rec Centre Ltd.</t>
  </si>
  <si>
    <t xml:space="preserve">Debbie O'Neill, 
Lisa Abarca (Supervisor) </t>
  </si>
  <si>
    <t>Rocket Academy of Learning Inc.</t>
  </si>
  <si>
    <t>Rocket Academy of Learning Inc.( Formerly: Just For Kids)</t>
  </si>
  <si>
    <t>Sheldon Hyden</t>
  </si>
  <si>
    <t>Royal Academy Montessori Preschool</t>
  </si>
  <si>
    <t>Royal Academy Montessori Preschool Inc.</t>
  </si>
  <si>
    <t>Rosalind Gulati</t>
  </si>
  <si>
    <t>Royal Montessori School</t>
  </si>
  <si>
    <t>1493078 Ontario Inc.</t>
  </si>
  <si>
    <t>Benjamin Lee</t>
  </si>
  <si>
    <t>Royal Windsor Montessori &amp; Daycare</t>
  </si>
  <si>
    <t>Angela Belsito, 
Melissa De Dominicis</t>
  </si>
  <si>
    <t>Salvation Army - Ontario Central Division</t>
  </si>
  <si>
    <t>Governing Council of Salvation Army in CAN-ONT CEN</t>
  </si>
  <si>
    <t xml:space="preserve"> 
Joanne Seaward, 
Sharon Durivage, 
Rita Amofah, 
Roya Hooshmand</t>
  </si>
  <si>
    <t>Schoolhouse Academy Inc.</t>
  </si>
  <si>
    <t xml:space="preserve">Hamza Ramzi; 
Jesse Anderson </t>
  </si>
  <si>
    <t>Shepherd Montessori Private Catholic School Inc.</t>
  </si>
  <si>
    <t>Connie DiMichele</t>
  </si>
  <si>
    <t>Mississauga Civic Centre Work Place Day Care</t>
  </si>
  <si>
    <t>Sheridan College Institute of Technology &amp; Advanced Learning</t>
  </si>
  <si>
    <t>Dona Carlucci</t>
  </si>
  <si>
    <t>Shining Stars Montessori</t>
  </si>
  <si>
    <t>2138164 Ont Inc</t>
  </si>
  <si>
    <t>Tamanna Mehta/Bhupender Taneja</t>
  </si>
  <si>
    <t xml:space="preserve">Simply Smart Child Care Centre </t>
  </si>
  <si>
    <t xml:space="preserve">Simply Smart Child Care Centre Inc. </t>
  </si>
  <si>
    <t>Harleen Laroia</t>
  </si>
  <si>
    <t>SimplySmart Child Care Centre 2 Inc.</t>
  </si>
  <si>
    <t>Small Wunders Child Care Centre</t>
  </si>
  <si>
    <t>Susan Roman</t>
  </si>
  <si>
    <t>Songbirds Montessori Academy</t>
  </si>
  <si>
    <t xml:space="preserve">2777626 Ontario Inc. </t>
  </si>
  <si>
    <t>Preeti Paul</t>
  </si>
  <si>
    <t>Songbirds Montessori School - Ellen St</t>
  </si>
  <si>
    <t>2595470 Ontario Inc</t>
  </si>
  <si>
    <t xml:space="preserve">Preeti Paul </t>
  </si>
  <si>
    <t>Songbirds Montessori School Inc.</t>
  </si>
  <si>
    <t>Songbirds Montessori School Inc.1621347</t>
  </si>
  <si>
    <t>Paul Sourav</t>
  </si>
  <si>
    <t>Springdale Learning Centre</t>
  </si>
  <si>
    <t>1560027 Ontario Inc.</t>
  </si>
  <si>
    <t>Leila /Arif Datoo</t>
  </si>
  <si>
    <t>St. Hilary's Day Care Centre</t>
  </si>
  <si>
    <t>St. Hilary's Community Care Centres Inc.</t>
  </si>
  <si>
    <t>Lynn James</t>
  </si>
  <si>
    <t xml:space="preserve">Streetsville Children's Centre </t>
  </si>
  <si>
    <t xml:space="preserve">Jacky Sheppard, 
Chris Sheppard, 
Emma Campbell </t>
  </si>
  <si>
    <t>Sunshine Children's Centre</t>
  </si>
  <si>
    <t>Bethel Church of The Nazarene</t>
  </si>
  <si>
    <t>Tracey Petersen</t>
  </si>
  <si>
    <t>Tender Years Co-Operative School</t>
  </si>
  <si>
    <t>Tender Years Co-Operative School Inc.</t>
  </si>
  <si>
    <t>Kelly Kwiecien, 
Harpreet Banga, 
Suzanne</t>
  </si>
  <si>
    <t>Terry Fox Montessori Inc</t>
  </si>
  <si>
    <t>Alia Naziruddin</t>
  </si>
  <si>
    <t>The Discovery Montessori</t>
  </si>
  <si>
    <t>The Discovery Montessori Inc</t>
  </si>
  <si>
    <t>Mohammad Ali/Fouzia Ali</t>
  </si>
  <si>
    <t>Tiny Treasure Mississauga Day Care</t>
  </si>
  <si>
    <t>2177433 Ontario Inc.</t>
  </si>
  <si>
    <t>Toni Bianchi</t>
  </si>
  <si>
    <t>University of Toronto Early Learning Centre</t>
  </si>
  <si>
    <t>Karen Venneri, 
Teresa Alves-Silva (Spvr)</t>
  </si>
  <si>
    <t>Victoria Village Children's Services</t>
  </si>
  <si>
    <t>Joanne Davis</t>
  </si>
  <si>
    <t>Village Child Care Centres Inc.</t>
  </si>
  <si>
    <t>Village Child Care Centre Inc.</t>
  </si>
  <si>
    <t>Sarah Feng</t>
  </si>
  <si>
    <t>Wee Watch (Brampton) Enriched Home Day Care</t>
  </si>
  <si>
    <t xml:space="preserve">Melanie DiMarco Day Care Services </t>
  </si>
  <si>
    <t>Melanie DiMarco</t>
  </si>
  <si>
    <t>Wee Watch (Mississauga - South) Enriched Home Day Care</t>
  </si>
  <si>
    <t>Marian Fountain Day Care Services Inc</t>
  </si>
  <si>
    <t>Leslie Wilson, 
Christine D'Addario, 
Shannan Corless</t>
  </si>
  <si>
    <t>Wee Watch For Kid's Sake Day Care-Mississauga North</t>
  </si>
  <si>
    <t xml:space="preserve">For Kid's Sake Day Care Services Inc. </t>
  </si>
  <si>
    <t>West Park Day Care Centre</t>
  </si>
  <si>
    <t>Sonia Abbas</t>
  </si>
  <si>
    <t>Western Heights Montessori Academy</t>
  </si>
  <si>
    <t>Primary Prep Schools Inc.</t>
  </si>
  <si>
    <t xml:space="preserve">Yuxin Mansour </t>
  </si>
  <si>
    <t>Western Heights Montessori Academy - Tomken Road (2697633 Ontario Inc.)</t>
  </si>
  <si>
    <t>2697633 Ontario Inc.</t>
  </si>
  <si>
    <t>Yuxin  Mansour</t>
  </si>
  <si>
    <t>White Oaks Montessori School Ltd.</t>
  </si>
  <si>
    <t>West Oaks Montessori School Ltd.</t>
  </si>
  <si>
    <t>Barbara Ward, 
Robert M. Ward</t>
  </si>
  <si>
    <t>White Pines Montessori School</t>
  </si>
  <si>
    <t>Whilte Pines Montessori Academy Inc.</t>
  </si>
  <si>
    <t>Ana Maria Gutierrez/Soraya Bravo</t>
  </si>
  <si>
    <t>Willowbrae Academy Brampton</t>
  </si>
  <si>
    <t xml:space="preserve">2430505 Ontario Inc. </t>
  </si>
  <si>
    <t>Salem Al-Wuhaishi + Kamal Alkabodi</t>
  </si>
  <si>
    <t>YMCA of Greater Toronto</t>
  </si>
  <si>
    <t xml:space="preserve">
Holly Humphries &amp; 
Linda Cottes</t>
  </si>
  <si>
    <t>Young Minds Montessori Preschool</t>
  </si>
  <si>
    <t>Toni Ayodele</t>
  </si>
  <si>
    <t>Yunaland Inc.</t>
  </si>
  <si>
    <t>Yunaland Inc. (Yunaland Daycare and Family Services)</t>
  </si>
  <si>
    <t>Collett Thorpe</t>
  </si>
  <si>
    <t>TOT TOWN CHILDCARE</t>
  </si>
  <si>
    <t>650713 Ontario Inc.</t>
  </si>
  <si>
    <t>Sunita Krishnan</t>
  </si>
  <si>
    <t>Northstar Montessori</t>
  </si>
  <si>
    <t>Northstar Montessori School Inc.</t>
  </si>
  <si>
    <t>Ramirez Virginia</t>
  </si>
  <si>
    <t>Prince Edward Montessori School</t>
  </si>
  <si>
    <t>Prince Edward Montessori School Inc.</t>
  </si>
  <si>
    <t>Elizabeth Szczepanski</t>
  </si>
  <si>
    <t>Tiny Treasure Montessori School</t>
  </si>
  <si>
    <t>2177417 Ontario Inc.</t>
  </si>
  <si>
    <t>Adele Cioffi</t>
  </si>
  <si>
    <t>Lakeside Montessori School</t>
  </si>
  <si>
    <t>Lakeside Montessori School Ltd</t>
  </si>
  <si>
    <t>Peto Carolyn</t>
  </si>
  <si>
    <t>Meadowpine Daycare Care Services Inc</t>
  </si>
  <si>
    <t>Shannan Corless</t>
  </si>
  <si>
    <t>Ask Tresha for a list of all CWELCC providers during 2023</t>
  </si>
  <si>
    <r>
      <t xml:space="preserve">Number of </t>
    </r>
    <r>
      <rPr>
        <b/>
        <u/>
        <sz val="11"/>
        <color theme="1"/>
        <rFont val="Calibri"/>
        <family val="2"/>
        <scheme val="minor"/>
      </rPr>
      <t>children</t>
    </r>
    <r>
      <rPr>
        <b/>
        <sz val="11"/>
        <color theme="1"/>
        <rFont val="Calibri"/>
        <family val="2"/>
        <scheme val="minor"/>
      </rPr>
      <t xml:space="preserve"> that exceeded the number of allowable absent days</t>
    </r>
  </si>
  <si>
    <t>Other inflationary expenses (list as needed):</t>
  </si>
  <si>
    <t>1)</t>
  </si>
  <si>
    <t>2)</t>
  </si>
  <si>
    <t>3)</t>
  </si>
  <si>
    <t>4)</t>
  </si>
  <si>
    <t>5)</t>
  </si>
  <si>
    <t>Tab 4 - Transition Operating Grant</t>
  </si>
  <si>
    <t>* Non-program staff who have a RECE designation and spend at least 25% of their time supporting CCEYA ratio requirements, qualify for hours worked in ratio.</t>
  </si>
  <si>
    <t>RECE Wage Increase and Floor</t>
  </si>
  <si>
    <t>Wage Increase</t>
  </si>
  <si>
    <t>Wage Floor</t>
  </si>
  <si>
    <t>Total Wage Increase + Floor and Benefits</t>
  </si>
  <si>
    <t xml:space="preserve">Wage Increase helps you to increase the hourly wage of eligible RECE staff by up to $1/hour, to a cap of $25 (including WEG), plus upto 17.5% benefits.
The incremental amount needed to bring eligible RECE wages (after base wage, WEG and RECE Wage Increase has been applied) to the wage floor, plus up to 17.5% benefits. In 2023 the wage floor is $19/hour for RECE Program staff and $21/hour for RECE Supervisors and Home Visitors. 
</t>
  </si>
  <si>
    <r>
      <t xml:space="preserve">**Staff serving CWELCC eligible children (i.e., children under 6 years old) or children not eligible for CWELCC (6 years and older)
</t>
    </r>
    <r>
      <rPr>
        <b/>
        <i/>
        <sz val="11"/>
        <rFont val="Calibri"/>
        <family val="2"/>
        <scheme val="minor"/>
      </rPr>
      <t>(Select from drop down)</t>
    </r>
  </si>
  <si>
    <r>
      <t xml:space="preserve">Position Category
</t>
    </r>
    <r>
      <rPr>
        <b/>
        <i/>
        <sz val="11"/>
        <rFont val="Calibri"/>
        <family val="2"/>
        <scheme val="minor"/>
      </rPr>
      <t>(Select from drop down)</t>
    </r>
  </si>
  <si>
    <t>Estimated hours worked from Jan to Dec 2023</t>
  </si>
  <si>
    <t>Base Wage per hour as of January 1, 2023</t>
  </si>
  <si>
    <t>Base Wage + WEG as of January 1, 2023</t>
  </si>
  <si>
    <t>2023 Wage Increase Rate</t>
  </si>
  <si>
    <t>Base Wage + WEG +  Wage increase as of Jan 1, 2023</t>
  </si>
  <si>
    <t>2023 Wage Floor Rate</t>
  </si>
  <si>
    <t>Base Wage + WEG +  Wage increase + Wage floor as of Jan 1, 2023</t>
  </si>
  <si>
    <t>2023 Total Rate increase for Wage Increase + Wage Floor</t>
  </si>
  <si>
    <t xml:space="preserve">2023 Total Wage Increase + Wage Floor </t>
  </si>
  <si>
    <t>Mandatory Benefits</t>
  </si>
  <si>
    <t>Annual Wage Increase + Wage Floor + Benefits paid out</t>
  </si>
  <si>
    <t>WCF will cover the additional benefits cost up to 17.5%. Benefits cost above 17.5% is ineligible for funding as per CWELCC Guideline.</t>
  </si>
  <si>
    <t>Total for all employees Wage Increase + Wage Floor + Benefits paid out</t>
  </si>
  <si>
    <r>
      <t xml:space="preserve">Canada-Wide Early Learning and Child Care 
Workforce Compensation Funding (WCF)
Minimum Wage Off-Set (MWO)
</t>
    </r>
    <r>
      <rPr>
        <b/>
        <sz val="20"/>
        <color theme="9" tint="0.59999389629810485"/>
        <rFont val="Calibri"/>
        <family val="2"/>
        <scheme val="minor"/>
      </rPr>
      <t>Please complete all fields highlighted in green</t>
    </r>
  </si>
  <si>
    <t>The difference between MWO eligible staff’s base hourly wage (without grants) as of September 30, 2022 and the minimum wage ($15.5 as of October 1, 2022), plus up to 17.5% benefits. If you qualified for MWO in 2022 we will continue supporting you with January 2022 Minimum Wage Increase.
Positions created after September 30, 2022, are not eligible for the Minimum Wage Off-set (MWO).</t>
  </si>
  <si>
    <t>2021 Base Wage per hour as of December 31, 2021</t>
  </si>
  <si>
    <t>2022 Base Wage per hour as of September 30, 2022</t>
  </si>
  <si>
    <t>Estimated hours to work from Jan to Dec 2023</t>
  </si>
  <si>
    <t>MWO Eligibility Rate2</t>
  </si>
  <si>
    <t>Total MWO Eligibility</t>
  </si>
  <si>
    <t>Total MWO + Benefits</t>
  </si>
  <si>
    <t>Total for all employees MWO + Benefits</t>
  </si>
  <si>
    <t>Jan to Dec 2023
(Jan 2022 increase) $15 minus Base Wage</t>
  </si>
  <si>
    <t>Jan to Dec 2023
(Oct 2022 increase) $15.5 minus Base Wage</t>
  </si>
  <si>
    <t>Jan to Dec 2023
(Jan 2022 increase)</t>
  </si>
  <si>
    <t>Jan to Dec 2023
(Oct 2022 increase)</t>
  </si>
  <si>
    <r>
      <t xml:space="preserve">Canada-Wide Early Learning and Child Care 
2023 CWELCC Reconciliation Summary
</t>
    </r>
    <r>
      <rPr>
        <b/>
        <sz val="20"/>
        <color theme="0"/>
        <rFont val="Calibri"/>
        <family val="2"/>
        <scheme val="minor"/>
      </rPr>
      <t>January 1, 2023 to December 31, 2023</t>
    </r>
  </si>
  <si>
    <t>2023 CWELCC base fees to support the 52.75% fee reduction to eligible families.</t>
  </si>
  <si>
    <t>Tab 5 - RECE Wage Floor (RWF)</t>
  </si>
  <si>
    <t>Tab 6 - Minimum Wage Off-Set (MWO)</t>
  </si>
  <si>
    <t>Please answer the question below using the drop-down menu:</t>
  </si>
  <si>
    <t>Reimbursement</t>
  </si>
  <si>
    <t>Allowable absent days</t>
  </si>
  <si>
    <t>CWELCC 52.75% reimbursement payable by the Region of Peel</t>
  </si>
  <si>
    <t>Tab 8 - Allowable Absent Days</t>
  </si>
  <si>
    <t>Spent/Eligible</t>
  </si>
  <si>
    <t>Start up funding - Expansion</t>
  </si>
  <si>
    <t>Cells highlighted in green are to be filled in by provider</t>
  </si>
  <si>
    <t>Cells highlighted in white have formulas that prepopulate cells and are not to be filled in by provider</t>
  </si>
  <si>
    <t>Cells highlighted in dark grey should be blank, do not input any numbers on those cells</t>
  </si>
  <si>
    <t xml:space="preserve">You can access the 2023 CWELCC Guidelines and other related materials here: </t>
  </si>
  <si>
    <t xml:space="preserve">TOTAL Reimbursement of 52.75% of registration fees
</t>
  </si>
  <si>
    <t>Base fees reimbursed during the period Jan 1 - Dec 31, 2023</t>
  </si>
  <si>
    <r>
      <t xml:space="preserve">Number of total collective </t>
    </r>
    <r>
      <rPr>
        <b/>
        <u/>
        <sz val="11"/>
        <color theme="1"/>
        <rFont val="Calibri"/>
        <family val="2"/>
        <scheme val="minor"/>
      </rPr>
      <t>days</t>
    </r>
    <r>
      <rPr>
        <b/>
        <sz val="11"/>
        <color theme="1"/>
        <rFont val="Calibri"/>
        <family val="2"/>
        <scheme val="minor"/>
      </rPr>
      <t xml:space="preserve"> exceeded beyond the maximum permitted absences</t>
    </r>
  </si>
  <si>
    <t xml:space="preserve">Canada-Wide Early Learning and Child Care 
REGISTRATION FEES REIMBURSEMENT CALCULATOR
</t>
  </si>
  <si>
    <t xml:space="preserve">Canada-Wide Early Learning and Child Care 
Transitional Operating Grant
</t>
  </si>
  <si>
    <t>Inflationary Rent/Lease Costs</t>
  </si>
  <si>
    <t>Inflationary Nutrition/Food Costs</t>
  </si>
  <si>
    <t>Inflationary Staff salaries and benefits</t>
  </si>
  <si>
    <t>Cost of audited financial statements for the licensed child care portion of your business</t>
  </si>
  <si>
    <t>Special purpose expenses</t>
  </si>
  <si>
    <t>Administrative Expenses associated with existing EYCCS programs (list as needed) :</t>
  </si>
  <si>
    <t>Total TOG Expenditure</t>
  </si>
  <si>
    <r>
      <t xml:space="preserve">Canada-Wide Early Learning and Child Care 
Workforce Compensation Funding (WCF)
RECE Wage Increase and Floor
</t>
    </r>
    <r>
      <rPr>
        <b/>
        <sz val="20"/>
        <color theme="9" tint="0.59999389629810485"/>
        <rFont val="Calibri"/>
        <family val="2"/>
        <scheme val="minor"/>
      </rPr>
      <t>Please complete all fields highlighted in green</t>
    </r>
    <r>
      <rPr>
        <b/>
        <sz val="30"/>
        <color theme="0"/>
        <rFont val="Calibri"/>
        <family val="2"/>
        <scheme val="minor"/>
      </rPr>
      <t xml:space="preserve"> - 
</t>
    </r>
    <r>
      <rPr>
        <b/>
        <sz val="26"/>
        <color theme="0"/>
        <rFont val="Calibri"/>
        <family val="2"/>
        <scheme val="minor"/>
      </rPr>
      <t>Do NOT include or report wage increases related to the Oct 1, 2023 minimum wage increase.</t>
    </r>
  </si>
  <si>
    <t>Funding allocation</t>
  </si>
  <si>
    <t>Base Fees Reimbursement</t>
  </si>
  <si>
    <t>Registration Fees Reimbursement</t>
  </si>
  <si>
    <t>Total Fee Reimbursement</t>
  </si>
  <si>
    <t>Other</t>
  </si>
  <si>
    <t>Other fixed expenses</t>
  </si>
  <si>
    <t>Staff wages and benefits</t>
  </si>
  <si>
    <t>Maintenance, minor improvements</t>
  </si>
  <si>
    <t>Awarded Budget</t>
  </si>
  <si>
    <t>Budget Category in GovGrants</t>
  </si>
  <si>
    <t>TOG - Part A (including top up)</t>
  </si>
  <si>
    <t xml:space="preserve">TOG - Part B </t>
  </si>
  <si>
    <t>Budget Categories in GovGrants:</t>
  </si>
  <si>
    <t>Impact of October 1, 2023 Minimum Wage on WCF:</t>
  </si>
  <si>
    <t>Example</t>
  </si>
  <si>
    <t>1 - Before Oct 1</t>
  </si>
  <si>
    <t>2 - After Oct 1</t>
  </si>
  <si>
    <t>Hourly Base Wage (employer)</t>
  </si>
  <si>
    <t>WEG per hour</t>
  </si>
  <si>
    <t>Subtotal</t>
  </si>
  <si>
    <t>Total Hourly Wage</t>
  </si>
  <si>
    <t>Total Hourly WCF</t>
  </si>
  <si>
    <t>By submitting this file, I/we attest that the information provided in this template is true, accurate and complete.</t>
  </si>
  <si>
    <t xml:space="preserve">*In the green cell above, please enter the total amount of base fees reimbursed, as a result of the 52.75%  CWELCC reduction during 2023. </t>
  </si>
  <si>
    <t>I/we attest that the expenses in this reconciliation report is permissible as per the terms defined in the awarded agreement and that it has not been claimed through other government funding programs.</t>
  </si>
  <si>
    <t xml:space="preserve">Canada-Wide Early Learning and Child Care 
FULL FEE CHILDREN REIMBURSEMENT </t>
  </si>
  <si>
    <t>Expenses</t>
  </si>
  <si>
    <t>(You must complete this tab even if you do not charge Registration fees, in order to track the unique number of new children registered)</t>
  </si>
  <si>
    <t>Viability Funding</t>
  </si>
  <si>
    <t>Resources</t>
  </si>
  <si>
    <t xml:space="preserve">Please refer to the applicable budget categories as shown in GovGrants (with the print screen below) and fill in the "Awarded Budget" column below.  </t>
  </si>
  <si>
    <r>
      <t xml:space="preserve">**Please include February 17, 2023 </t>
    </r>
    <r>
      <rPr>
        <b/>
        <sz val="14"/>
        <color theme="1"/>
        <rFont val="Calibri"/>
        <family val="2"/>
        <scheme val="minor"/>
      </rPr>
      <t>Professional Learning Day</t>
    </r>
    <r>
      <rPr>
        <sz val="14"/>
        <color theme="1"/>
        <rFont val="Calibri"/>
        <family val="2"/>
        <scheme val="minor"/>
      </rPr>
      <t xml:space="preserve"> CWELCC portion (52.75% fee reduction) reimbursement in the green cell above</t>
    </r>
  </si>
  <si>
    <t>***Please provide a copy of your working documentation that shows the calculation of the number entered in the green cell above.</t>
  </si>
  <si>
    <t>Daily rate per CWELCC Letter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</si>
</sst>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quot;$&quot;#,##0.00"/>
    <numFmt numFmtId="44" formatCode="_-&quot;$&quot;* #,##0.00_-;\-&quot;$&quot;* #,##0.00_-;_-&quot;$&quot;* &quot;-&quot;??_-;_-@_-"/>
    <numFmt numFmtId="43" formatCode="_-* #,##0.00_-;\-* #,##0.00_-;_-* &quot;-&quot;??_-;_-@_-"/>
    <numFmt numFmtId="164" formatCode="[$-F800]dddd\,\ mmmm\ dd\,\ yyyy"/>
    <numFmt numFmtId="165" formatCode="&quot;$&quot;#,##0.00"/>
    <numFmt numFmtId="166" formatCode="_-* #,##0_-;\-* #,##0_-;_-* &quot;-&quot;??_-;_-@_-"/>
    <numFmt numFmtId="167" formatCode="_(* #,##0.00_);_(* \(#,##0.00\);_(* &quot;-&quot;??_);_(@_)"/>
    <numFmt numFmtId="168" formatCode="_(&quot;$&quot;* #,##0.00_);_(&quot;$&quot;* \(#,##0.00\);_(&quot;$&quot;* &quot;-&quot;??_);_(@_)"/>
  </numFmts>
  <fonts count="57" x14ac:knownFonts="1">
    <font>
      <sz val="11"/>
      <color theme="1"/>
      <name val="Calibri"/>
      <family val="2"/>
      <scheme val="minor"/>
    </font>
    <font>
      <sz val="11"/>
      <color theme="1"/>
      <name val="Calibri"/>
      <family val="2"/>
      <scheme val="minor"/>
    </font>
    <font>
      <sz val="18"/>
      <color theme="3"/>
      <name val="Calibri Light"/>
      <family val="2"/>
      <scheme val="major"/>
    </font>
    <font>
      <b/>
      <sz val="11"/>
      <color theme="0"/>
      <name val="Calibri"/>
      <family val="2"/>
      <scheme val="minor"/>
    </font>
    <font>
      <b/>
      <sz val="11"/>
      <color theme="1"/>
      <name val="Calibri"/>
      <family val="2"/>
      <scheme val="minor"/>
    </font>
    <font>
      <sz val="11"/>
      <color theme="0"/>
      <name val="Calibri"/>
      <family val="2"/>
      <scheme val="minor"/>
    </font>
    <font>
      <b/>
      <sz val="30"/>
      <color theme="0"/>
      <name val="Calibri"/>
      <family val="2"/>
      <scheme val="minor"/>
    </font>
    <font>
      <b/>
      <sz val="18"/>
      <color theme="3"/>
      <name val="Arial"/>
      <family val="2"/>
    </font>
    <font>
      <sz val="13"/>
      <color theme="1"/>
      <name val="Calibri"/>
      <family val="2"/>
      <scheme val="minor"/>
    </font>
    <font>
      <i/>
      <sz val="10"/>
      <color indexed="8"/>
      <name val="Calibri"/>
      <family val="2"/>
    </font>
    <font>
      <b/>
      <sz val="13"/>
      <color theme="1"/>
      <name val="Calibri"/>
      <family val="2"/>
      <scheme val="minor"/>
    </font>
    <font>
      <b/>
      <sz val="15"/>
      <color theme="3"/>
      <name val="Arial"/>
      <family val="2"/>
    </font>
    <font>
      <i/>
      <sz val="11"/>
      <color theme="1"/>
      <name val="Calibri"/>
      <family val="2"/>
      <scheme val="minor"/>
    </font>
    <font>
      <b/>
      <sz val="14"/>
      <color theme="1"/>
      <name val="Calibri"/>
      <family val="2"/>
      <scheme val="minor"/>
    </font>
    <font>
      <b/>
      <sz val="11"/>
      <color theme="3"/>
      <name val="Calibri"/>
      <family val="2"/>
      <scheme val="minor"/>
    </font>
    <font>
      <sz val="11"/>
      <color indexed="8"/>
      <name val="Calibri"/>
      <family val="2"/>
    </font>
    <font>
      <b/>
      <sz val="18"/>
      <color theme="3"/>
      <name val="Calibri Light"/>
      <family val="2"/>
      <scheme val="major"/>
    </font>
    <font>
      <sz val="8"/>
      <name val="Calibri"/>
      <family val="2"/>
      <scheme val="minor"/>
    </font>
    <font>
      <b/>
      <sz val="12"/>
      <color rgb="FF242424"/>
      <name val="Calibri"/>
      <family val="2"/>
      <scheme val="minor"/>
    </font>
    <font>
      <b/>
      <sz val="14"/>
      <color rgb="FF242424"/>
      <name val="Calibri"/>
      <family val="2"/>
      <scheme val="minor"/>
    </font>
    <font>
      <b/>
      <i/>
      <sz val="11"/>
      <color theme="1"/>
      <name val="Calibri"/>
      <family val="2"/>
      <scheme val="minor"/>
    </font>
    <font>
      <b/>
      <sz val="20"/>
      <color theme="0"/>
      <name val="Calibri"/>
      <family val="2"/>
      <scheme val="minor"/>
    </font>
    <font>
      <b/>
      <sz val="16"/>
      <color theme="9" tint="0.59999389629810485"/>
      <name val="Calibri"/>
      <family val="2"/>
      <scheme val="minor"/>
    </font>
    <font>
      <b/>
      <sz val="20"/>
      <color theme="3"/>
      <name val="Calibri"/>
      <family val="2"/>
      <scheme val="minor"/>
    </font>
    <font>
      <b/>
      <sz val="11"/>
      <color rgb="FF00B0F0"/>
      <name val="Calibri"/>
      <family val="2"/>
      <scheme val="minor"/>
    </font>
    <font>
      <i/>
      <sz val="14"/>
      <color theme="1"/>
      <name val="Calibri"/>
      <family val="2"/>
      <scheme val="minor"/>
    </font>
    <font>
      <b/>
      <sz val="20"/>
      <color theme="9" tint="0.59999389629810485"/>
      <name val="Calibri"/>
      <family val="2"/>
      <scheme val="minor"/>
    </font>
    <font>
      <b/>
      <sz val="12"/>
      <color theme="1"/>
      <name val="Calibri"/>
      <family val="2"/>
      <scheme val="minor"/>
    </font>
    <font>
      <b/>
      <sz val="11"/>
      <name val="Calibri"/>
      <family val="2"/>
      <scheme val="minor"/>
    </font>
    <font>
      <b/>
      <sz val="14"/>
      <name val="Calibri"/>
      <family val="2"/>
      <scheme val="minor"/>
    </font>
    <font>
      <sz val="11"/>
      <color rgb="FFFF0000"/>
      <name val="Calibri"/>
      <family val="2"/>
      <scheme val="minor"/>
    </font>
    <font>
      <b/>
      <sz val="11"/>
      <color rgb="FFFF0000"/>
      <name val="Calibri"/>
      <family val="2"/>
      <scheme val="minor"/>
    </font>
    <font>
      <u/>
      <sz val="11"/>
      <color theme="10"/>
      <name val="Calibri"/>
      <family val="2"/>
      <scheme val="minor"/>
    </font>
    <font>
      <b/>
      <sz val="16"/>
      <color theme="1"/>
      <name val="Calibri"/>
      <family val="2"/>
      <scheme val="minor"/>
    </font>
    <font>
      <sz val="10"/>
      <name val="Arial"/>
      <family val="2"/>
    </font>
    <font>
      <sz val="10"/>
      <name val="MS Sans Serif"/>
    </font>
    <font>
      <b/>
      <sz val="11"/>
      <color rgb="FF7030A0"/>
      <name val="Calibri"/>
      <family val="2"/>
      <scheme val="minor"/>
    </font>
    <font>
      <b/>
      <sz val="16"/>
      <color rgb="FF242424"/>
      <name val="Calibri"/>
      <family val="2"/>
      <scheme val="minor"/>
    </font>
    <font>
      <b/>
      <sz val="24"/>
      <color theme="0"/>
      <name val="Calibri"/>
      <family val="2"/>
      <scheme val="minor"/>
    </font>
    <font>
      <b/>
      <sz val="12"/>
      <color theme="1"/>
      <name val="Arial"/>
      <family val="2"/>
    </font>
    <font>
      <b/>
      <sz val="12"/>
      <name val="Arial"/>
      <family val="2"/>
    </font>
    <font>
      <sz val="11"/>
      <color indexed="8"/>
      <name val="Arial"/>
      <family val="2"/>
    </font>
    <font>
      <sz val="11"/>
      <name val="Arial"/>
      <family val="2"/>
    </font>
    <font>
      <sz val="11"/>
      <color theme="1"/>
      <name val="Arial"/>
      <family val="2"/>
    </font>
    <font>
      <sz val="11"/>
      <color rgb="FF000000"/>
      <name val="Arial"/>
      <family val="2"/>
    </font>
    <font>
      <i/>
      <sz val="11"/>
      <name val="Arial"/>
      <family val="2"/>
    </font>
    <font>
      <sz val="11"/>
      <color rgb="FF242424"/>
      <name val="Arial"/>
      <family val="2"/>
    </font>
    <font>
      <b/>
      <u/>
      <sz val="11"/>
      <color theme="1"/>
      <name val="Calibri"/>
      <family val="2"/>
      <scheme val="minor"/>
    </font>
    <font>
      <b/>
      <i/>
      <sz val="11"/>
      <name val="Calibri"/>
      <family val="2"/>
      <scheme val="minor"/>
    </font>
    <font>
      <b/>
      <sz val="14"/>
      <color rgb="FFFF0000"/>
      <name val="Calibri"/>
      <family val="2"/>
      <scheme val="minor"/>
    </font>
    <font>
      <b/>
      <u/>
      <sz val="14"/>
      <color theme="1"/>
      <name val="Calibri"/>
      <family val="2"/>
      <scheme val="minor"/>
    </font>
    <font>
      <b/>
      <sz val="18"/>
      <color rgb="FFFF0000"/>
      <name val="Arial"/>
      <family val="2"/>
    </font>
    <font>
      <b/>
      <sz val="26"/>
      <color theme="0"/>
      <name val="Calibri"/>
      <family val="2"/>
      <scheme val="minor"/>
    </font>
    <font>
      <sz val="11"/>
      <color rgb="FF7030A0"/>
      <name val="Calibri"/>
      <family val="2"/>
      <scheme val="minor"/>
    </font>
    <font>
      <b/>
      <sz val="11"/>
      <color rgb="FF0070C0"/>
      <name val="Calibri"/>
      <family val="2"/>
      <scheme val="minor"/>
    </font>
    <font>
      <sz val="11"/>
      <color rgb="FF0070C0"/>
      <name val="Calibri"/>
      <family val="2"/>
      <scheme val="minor"/>
    </font>
    <font>
      <sz val="14"/>
      <color theme="1"/>
      <name val="Calibri"/>
      <family val="2"/>
      <scheme val="minor"/>
    </font>
  </fonts>
  <fills count="17">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1" tint="0.499984740745262"/>
        <bgColor indexed="64"/>
      </patternFill>
    </fill>
  </fills>
  <borders count="64">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right/>
      <top/>
      <bottom style="double">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16">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14" fillId="0" borderId="0" applyNumberForma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7" fontId="1" fillId="0" borderId="0" applyFont="0" applyFill="0" applyBorder="0" applyAlignment="0" applyProtection="0"/>
    <xf numFmtId="0" fontId="32" fillId="0" borderId="0" applyNumberFormat="0" applyFill="0" applyBorder="0" applyAlignment="0" applyProtection="0"/>
    <xf numFmtId="0" fontId="34" fillId="0" borderId="0"/>
    <xf numFmtId="0" fontId="35" fillId="0" borderId="0"/>
    <xf numFmtId="168" fontId="34" fillId="0" borderId="0" applyFont="0" applyFill="0" applyBorder="0" applyAlignment="0" applyProtection="0"/>
    <xf numFmtId="43" fontId="34" fillId="0" borderId="0" applyFont="0" applyFill="0" applyBorder="0" applyAlignment="0" applyProtection="0"/>
  </cellStyleXfs>
  <cellXfs count="407">
    <xf numFmtId="0" fontId="0" fillId="0" borderId="0" xfId="0"/>
    <xf numFmtId="0" fontId="0" fillId="0" borderId="0" xfId="0" applyBorder="1"/>
    <xf numFmtId="0" fontId="7" fillId="3" borderId="0" xfId="2" applyFont="1" applyFill="1" applyBorder="1" applyAlignment="1" applyProtection="1">
      <alignment horizontal="left"/>
    </xf>
    <xf numFmtId="7" fontId="0" fillId="9" borderId="5" xfId="1" applyNumberFormat="1" applyFont="1" applyFill="1" applyBorder="1" applyProtection="1">
      <protection locked="0"/>
    </xf>
    <xf numFmtId="7" fontId="0" fillId="9" borderId="6" xfId="1" applyNumberFormat="1" applyFont="1" applyFill="1" applyBorder="1" applyProtection="1">
      <protection locked="0"/>
    </xf>
    <xf numFmtId="0" fontId="0" fillId="9" borderId="7" xfId="0" applyNumberFormat="1" applyFill="1" applyBorder="1" applyAlignment="1" applyProtection="1">
      <alignment horizontal="center"/>
      <protection locked="0"/>
    </xf>
    <xf numFmtId="0" fontId="0" fillId="9" borderId="8" xfId="0" applyFill="1" applyBorder="1" applyAlignment="1" applyProtection="1">
      <alignment horizontal="left"/>
      <protection locked="0"/>
    </xf>
    <xf numFmtId="0" fontId="0" fillId="9" borderId="8" xfId="0" applyNumberFormat="1" applyFill="1" applyBorder="1" applyAlignment="1" applyProtection="1">
      <alignment horizontal="left"/>
      <protection locked="0"/>
    </xf>
    <xf numFmtId="0" fontId="0" fillId="0" borderId="0" xfId="0" applyProtection="1"/>
    <xf numFmtId="0" fontId="4" fillId="0" borderId="0" xfId="0" applyFont="1" applyProtection="1"/>
    <xf numFmtId="0" fontId="11" fillId="3" borderId="0" xfId="2" applyFont="1" applyFill="1" applyBorder="1" applyAlignment="1" applyProtection="1">
      <alignment horizontal="left"/>
    </xf>
    <xf numFmtId="0" fontId="8" fillId="0" borderId="0" xfId="0" applyFont="1" applyAlignment="1" applyProtection="1">
      <alignment horizontal="right"/>
    </xf>
    <xf numFmtId="0" fontId="10" fillId="0" borderId="0" xfId="0" applyFont="1" applyAlignment="1" applyProtection="1">
      <alignment horizontal="right"/>
    </xf>
    <xf numFmtId="0" fontId="5" fillId="3" borderId="0" xfId="0" applyFont="1" applyFill="1" applyProtection="1"/>
    <xf numFmtId="0" fontId="4" fillId="5" borderId="20" xfId="0" applyFont="1" applyFill="1" applyBorder="1" applyAlignment="1" applyProtection="1">
      <alignment horizontal="center" vertical="center" wrapText="1"/>
    </xf>
    <xf numFmtId="0" fontId="4" fillId="5" borderId="22" xfId="0" applyFont="1" applyFill="1" applyBorder="1" applyAlignment="1" applyProtection="1">
      <alignment horizontal="center" vertical="center" wrapText="1"/>
    </xf>
    <xf numFmtId="0" fontId="4" fillId="6" borderId="22" xfId="0" applyFont="1" applyFill="1" applyBorder="1" applyAlignment="1" applyProtection="1">
      <alignment horizontal="center" vertical="center" wrapText="1"/>
    </xf>
    <xf numFmtId="0" fontId="0" fillId="0" borderId="0" xfId="0" applyBorder="1" applyProtection="1"/>
    <xf numFmtId="0" fontId="2" fillId="3" borderId="0" xfId="2" applyFill="1" applyBorder="1" applyProtection="1"/>
    <xf numFmtId="0" fontId="0" fillId="3" borderId="0" xfId="0" applyFill="1" applyBorder="1" applyProtection="1"/>
    <xf numFmtId="0" fontId="4" fillId="3" borderId="0" xfId="0" applyFont="1" applyFill="1" applyBorder="1" applyAlignment="1" applyProtection="1">
      <alignment horizontal="left" indent="1"/>
    </xf>
    <xf numFmtId="0" fontId="4" fillId="3" borderId="0" xfId="0" applyFont="1" applyFill="1" applyBorder="1" applyAlignment="1" applyProtection="1">
      <alignment horizontal="left" wrapText="1" indent="1"/>
    </xf>
    <xf numFmtId="0" fontId="13" fillId="0" borderId="0" xfId="0" applyFont="1" applyProtection="1"/>
    <xf numFmtId="0" fontId="0" fillId="3" borderId="0" xfId="0" applyFill="1" applyProtection="1"/>
    <xf numFmtId="0" fontId="0" fillId="3" borderId="0" xfId="0" applyFill="1" applyAlignment="1" applyProtection="1">
      <alignment horizontal="left"/>
    </xf>
    <xf numFmtId="0" fontId="4" fillId="3" borderId="0" xfId="0" applyFont="1" applyFill="1" applyAlignment="1" applyProtection="1">
      <alignment horizontal="left" indent="1"/>
    </xf>
    <xf numFmtId="0" fontId="3" fillId="3" borderId="30" xfId="0" applyFont="1" applyFill="1" applyBorder="1" applyAlignment="1" applyProtection="1">
      <alignment horizontal="left" vertical="center"/>
    </xf>
    <xf numFmtId="0" fontId="5" fillId="3" borderId="0" xfId="0" applyFont="1" applyFill="1" applyBorder="1" applyProtection="1"/>
    <xf numFmtId="0" fontId="3" fillId="3" borderId="31" xfId="0" applyFont="1" applyFill="1" applyBorder="1" applyAlignment="1" applyProtection="1">
      <alignment horizontal="left" vertical="center"/>
    </xf>
    <xf numFmtId="44" fontId="3" fillId="3" borderId="6" xfId="1" applyFont="1" applyFill="1" applyBorder="1" applyProtection="1"/>
    <xf numFmtId="0" fontId="13" fillId="5" borderId="22" xfId="0" applyFont="1" applyFill="1" applyBorder="1" applyAlignment="1" applyProtection="1">
      <alignment horizontal="center" vertical="center" wrapText="1"/>
    </xf>
    <xf numFmtId="0" fontId="3" fillId="3" borderId="26" xfId="0" applyFont="1" applyFill="1" applyBorder="1" applyAlignment="1" applyProtection="1">
      <alignment horizontal="left" vertical="center"/>
    </xf>
    <xf numFmtId="0" fontId="3" fillId="3" borderId="29" xfId="0" applyFont="1" applyFill="1" applyBorder="1" applyAlignment="1" applyProtection="1">
      <alignment horizontal="center"/>
    </xf>
    <xf numFmtId="0" fontId="3" fillId="3" borderId="27" xfId="0" applyFont="1" applyFill="1" applyBorder="1" applyAlignment="1" applyProtection="1">
      <alignment horizontal="center" vertical="center"/>
    </xf>
    <xf numFmtId="4" fontId="3" fillId="3" borderId="26" xfId="0" applyNumberFormat="1" applyFont="1" applyFill="1" applyBorder="1" applyAlignment="1" applyProtection="1">
      <alignment horizontal="center" vertical="center"/>
    </xf>
    <xf numFmtId="4" fontId="3" fillId="3" borderId="28" xfId="0" applyNumberFormat="1" applyFont="1" applyFill="1" applyBorder="1" applyAlignment="1" applyProtection="1">
      <alignment horizontal="center" vertical="center"/>
    </xf>
    <xf numFmtId="44" fontId="3" fillId="3" borderId="30" xfId="1" applyFont="1" applyFill="1" applyBorder="1" applyProtection="1"/>
    <xf numFmtId="0" fontId="5" fillId="3" borderId="12" xfId="0" applyFont="1" applyFill="1" applyBorder="1" applyProtection="1"/>
    <xf numFmtId="0" fontId="23" fillId="3" borderId="0" xfId="3" applyFont="1" applyFill="1" applyBorder="1" applyProtection="1"/>
    <xf numFmtId="0" fontId="23" fillId="3" borderId="0" xfId="3" applyFont="1" applyFill="1" applyProtection="1"/>
    <xf numFmtId="164" fontId="0" fillId="9" borderId="44" xfId="0" applyNumberFormat="1" applyFill="1" applyBorder="1" applyAlignment="1" applyProtection="1">
      <alignment horizontal="left" vertical="center"/>
      <protection locked="0"/>
    </xf>
    <xf numFmtId="164" fontId="0" fillId="9" borderId="45" xfId="0" applyNumberFormat="1" applyFill="1" applyBorder="1" applyAlignment="1" applyProtection="1">
      <alignment horizontal="left" vertical="center"/>
      <protection locked="0"/>
    </xf>
    <xf numFmtId="0" fontId="3" fillId="3" borderId="0" xfId="0" applyFont="1" applyFill="1" applyBorder="1" applyAlignment="1" applyProtection="1">
      <alignment horizontal="left" vertical="center"/>
    </xf>
    <xf numFmtId="0" fontId="3" fillId="3" borderId="43" xfId="0" applyFont="1" applyFill="1" applyBorder="1" applyAlignment="1" applyProtection="1">
      <alignment horizontal="left" vertical="center"/>
    </xf>
    <xf numFmtId="0" fontId="0" fillId="9" borderId="5" xfId="0" applyNumberFormat="1" applyFill="1" applyBorder="1" applyAlignment="1" applyProtection="1">
      <alignment horizontal="left" vertical="center"/>
      <protection locked="0"/>
    </xf>
    <xf numFmtId="0" fontId="0" fillId="9" borderId="9" xfId="0" applyNumberFormat="1" applyFill="1" applyBorder="1" applyAlignment="1" applyProtection="1">
      <alignment horizontal="left" vertical="center"/>
      <protection locked="0"/>
    </xf>
    <xf numFmtId="0" fontId="0" fillId="9" borderId="25" xfId="0" applyNumberFormat="1" applyFill="1" applyBorder="1" applyAlignment="1" applyProtection="1">
      <alignment horizontal="left" vertical="center"/>
      <protection locked="0"/>
    </xf>
    <xf numFmtId="0" fontId="0" fillId="10" borderId="0" xfId="0" applyFill="1"/>
    <xf numFmtId="0" fontId="4" fillId="3" borderId="0" xfId="0" applyFont="1" applyFill="1" applyBorder="1" applyProtection="1"/>
    <xf numFmtId="165" fontId="4" fillId="3" borderId="35" xfId="1" applyNumberFormat="1" applyFont="1" applyFill="1" applyBorder="1" applyProtection="1"/>
    <xf numFmtId="165" fontId="0" fillId="3" borderId="6" xfId="1" applyNumberFormat="1" applyFont="1" applyFill="1" applyBorder="1" applyProtection="1"/>
    <xf numFmtId="166" fontId="0" fillId="3" borderId="35" xfId="7" applyNumberFormat="1" applyFont="1" applyFill="1" applyBorder="1" applyProtection="1"/>
    <xf numFmtId="1" fontId="0" fillId="11" borderId="13" xfId="0" applyNumberFormat="1" applyFill="1" applyBorder="1" applyAlignment="1" applyProtection="1">
      <alignment horizontal="left" vertical="center"/>
    </xf>
    <xf numFmtId="0" fontId="0" fillId="3" borderId="13" xfId="0" applyFill="1" applyBorder="1" applyAlignment="1" applyProtection="1">
      <alignment horizontal="left" vertical="center"/>
    </xf>
    <xf numFmtId="166" fontId="4" fillId="3" borderId="11" xfId="7" applyNumberFormat="1" applyFont="1" applyFill="1" applyBorder="1" applyProtection="1"/>
    <xf numFmtId="0" fontId="0" fillId="3" borderId="32" xfId="0" applyFill="1" applyBorder="1" applyAlignment="1" applyProtection="1">
      <alignment horizontal="left" vertical="center"/>
    </xf>
    <xf numFmtId="0" fontId="0" fillId="3" borderId="33" xfId="0" applyFill="1" applyBorder="1" applyAlignment="1" applyProtection="1">
      <alignment horizontal="left" vertical="center"/>
    </xf>
    <xf numFmtId="166" fontId="4" fillId="3" borderId="34" xfId="7" applyNumberFormat="1" applyFont="1" applyFill="1" applyBorder="1" applyProtection="1"/>
    <xf numFmtId="0" fontId="0" fillId="3" borderId="4" xfId="0" applyFill="1" applyBorder="1" applyAlignment="1" applyProtection="1">
      <alignment horizontal="left" vertical="center"/>
    </xf>
    <xf numFmtId="14" fontId="0" fillId="3" borderId="4" xfId="0" applyNumberFormat="1" applyFill="1" applyBorder="1" applyAlignment="1" applyProtection="1">
      <alignment horizontal="left" vertical="center"/>
    </xf>
    <xf numFmtId="14" fontId="0" fillId="3" borderId="8" xfId="0" applyNumberFormat="1" applyFill="1" applyBorder="1" applyProtection="1"/>
    <xf numFmtId="0" fontId="0" fillId="3" borderId="7" xfId="0" applyNumberFormat="1" applyFill="1" applyBorder="1" applyAlignment="1" applyProtection="1">
      <alignment horizontal="center"/>
    </xf>
    <xf numFmtId="43" fontId="4" fillId="3" borderId="10" xfId="7" applyFont="1" applyFill="1" applyBorder="1" applyProtection="1"/>
    <xf numFmtId="43" fontId="0" fillId="3" borderId="35" xfId="7" applyFont="1" applyFill="1" applyBorder="1" applyProtection="1"/>
    <xf numFmtId="0" fontId="0" fillId="3" borderId="0" xfId="0" applyFill="1"/>
    <xf numFmtId="0" fontId="0" fillId="12" borderId="0" xfId="0" applyFill="1"/>
    <xf numFmtId="0" fontId="0" fillId="0" borderId="18" xfId="0" applyBorder="1"/>
    <xf numFmtId="0" fontId="0" fillId="0" borderId="19" xfId="0" applyBorder="1"/>
    <xf numFmtId="43" fontId="0" fillId="9" borderId="37" xfId="7" applyFont="1" applyFill="1" applyBorder="1" applyProtection="1">
      <protection locked="0"/>
    </xf>
    <xf numFmtId="43" fontId="0" fillId="9" borderId="8" xfId="7" applyFont="1" applyFill="1" applyBorder="1" applyProtection="1">
      <protection locked="0"/>
    </xf>
    <xf numFmtId="2" fontId="0" fillId="9" borderId="5" xfId="0" applyNumberFormat="1" applyFill="1" applyBorder="1" applyAlignment="1" applyProtection="1">
      <alignment horizontal="left" vertical="center"/>
      <protection locked="0"/>
    </xf>
    <xf numFmtId="2" fontId="0" fillId="9" borderId="9" xfId="0" applyNumberFormat="1" applyFill="1" applyBorder="1" applyAlignment="1" applyProtection="1">
      <alignment horizontal="left" vertical="center"/>
      <protection locked="0"/>
    </xf>
    <xf numFmtId="2" fontId="0" fillId="9" borderId="25" xfId="0" applyNumberFormat="1" applyFill="1" applyBorder="1" applyAlignment="1" applyProtection="1">
      <alignment horizontal="left" vertical="center"/>
      <protection locked="0"/>
    </xf>
    <xf numFmtId="0" fontId="0" fillId="0" borderId="0" xfId="0" applyFill="1" applyProtection="1"/>
    <xf numFmtId="0" fontId="0" fillId="0" borderId="0" xfId="0"/>
    <xf numFmtId="0" fontId="0" fillId="9" borderId="36" xfId="0" applyFill="1" applyBorder="1" applyProtection="1">
      <protection locked="0"/>
    </xf>
    <xf numFmtId="0" fontId="0" fillId="9" borderId="37" xfId="0" applyFill="1" applyBorder="1" applyProtection="1">
      <protection locked="0"/>
    </xf>
    <xf numFmtId="165" fontId="0" fillId="9" borderId="37" xfId="0" applyNumberFormat="1" applyFill="1" applyBorder="1" applyProtection="1">
      <protection locked="0"/>
    </xf>
    <xf numFmtId="2" fontId="0" fillId="9" borderId="37" xfId="0" applyNumberFormat="1" applyFill="1" applyBorder="1" applyProtection="1">
      <protection locked="0"/>
    </xf>
    <xf numFmtId="0" fontId="0" fillId="9" borderId="13" xfId="0" applyFill="1" applyBorder="1" applyProtection="1">
      <protection locked="0"/>
    </xf>
    <xf numFmtId="0" fontId="0" fillId="9" borderId="8" xfId="0" applyFill="1" applyBorder="1" applyProtection="1">
      <protection locked="0"/>
    </xf>
    <xf numFmtId="165" fontId="0" fillId="9" borderId="8" xfId="0" applyNumberFormat="1" applyFill="1" applyBorder="1" applyProtection="1">
      <protection locked="0"/>
    </xf>
    <xf numFmtId="2" fontId="0" fillId="9" borderId="8" xfId="0" applyNumberFormat="1" applyFill="1" applyBorder="1" applyProtection="1">
      <protection locked="0"/>
    </xf>
    <xf numFmtId="0" fontId="0" fillId="9" borderId="38" xfId="0" applyFill="1" applyBorder="1" applyProtection="1">
      <protection locked="0"/>
    </xf>
    <xf numFmtId="0" fontId="0" fillId="9" borderId="39" xfId="0" applyFill="1" applyBorder="1" applyProtection="1">
      <protection locked="0"/>
    </xf>
    <xf numFmtId="165" fontId="0" fillId="9" borderId="39" xfId="0" applyNumberFormat="1" applyFill="1" applyBorder="1" applyProtection="1">
      <protection locked="0"/>
    </xf>
    <xf numFmtId="2" fontId="0" fillId="9" borderId="39" xfId="0" applyNumberFormat="1" applyFill="1" applyBorder="1" applyProtection="1">
      <protection locked="0"/>
    </xf>
    <xf numFmtId="0" fontId="13" fillId="0" borderId="0" xfId="0" applyFont="1"/>
    <xf numFmtId="0" fontId="4" fillId="3" borderId="0" xfId="0" applyFont="1" applyFill="1" applyBorder="1" applyAlignment="1" applyProtection="1">
      <alignment vertical="top"/>
    </xf>
    <xf numFmtId="0" fontId="4" fillId="7" borderId="0" xfId="0" applyFont="1" applyFill="1" applyBorder="1" applyProtection="1"/>
    <xf numFmtId="0" fontId="28" fillId="3" borderId="0" xfId="0" applyFont="1" applyFill="1" applyBorder="1" applyAlignment="1" applyProtection="1"/>
    <xf numFmtId="0" fontId="29" fillId="3" borderId="0" xfId="0" applyFont="1" applyFill="1" applyBorder="1" applyAlignment="1" applyProtection="1"/>
    <xf numFmtId="0" fontId="0" fillId="0" borderId="24" xfId="0" applyBorder="1"/>
    <xf numFmtId="0" fontId="30" fillId="0" borderId="0" xfId="0" applyFont="1" applyProtection="1"/>
    <xf numFmtId="0" fontId="0" fillId="0" borderId="0" xfId="0" applyFill="1"/>
    <xf numFmtId="0" fontId="4" fillId="0" borderId="52" xfId="7" applyNumberFormat="1" applyFont="1" applyBorder="1" applyProtection="1"/>
    <xf numFmtId="0" fontId="3" fillId="0" borderId="0" xfId="0" applyFont="1" applyFill="1" applyAlignment="1">
      <alignment wrapText="1"/>
    </xf>
    <xf numFmtId="0" fontId="0" fillId="0" borderId="0" xfId="0" applyFill="1" applyBorder="1"/>
    <xf numFmtId="0" fontId="0" fillId="0" borderId="0" xfId="0" applyBorder="1" applyAlignment="1">
      <alignment vertical="top" wrapText="1"/>
    </xf>
    <xf numFmtId="0" fontId="0" fillId="0" borderId="16" xfId="0" applyFill="1" applyBorder="1"/>
    <xf numFmtId="0" fontId="0" fillId="0" borderId="21" xfId="0" applyFill="1" applyBorder="1"/>
    <xf numFmtId="0" fontId="0" fillId="0" borderId="17" xfId="0" applyFill="1" applyBorder="1"/>
    <xf numFmtId="0" fontId="0" fillId="0" borderId="28" xfId="0" applyBorder="1" applyAlignment="1">
      <alignment horizontal="left" vertical="top" wrapText="1" indent="1"/>
    </xf>
    <xf numFmtId="0" fontId="32" fillId="0" borderId="0" xfId="11" applyAlignment="1" applyProtection="1">
      <protection locked="0"/>
    </xf>
    <xf numFmtId="0" fontId="0" fillId="0" borderId="0" xfId="0" applyBorder="1" applyAlignment="1" applyProtection="1">
      <alignment vertical="top" wrapText="1"/>
      <protection locked="0"/>
    </xf>
    <xf numFmtId="0" fontId="36" fillId="0" borderId="0" xfId="0" applyFont="1" applyBorder="1"/>
    <xf numFmtId="0" fontId="0" fillId="0" borderId="0" xfId="0" applyBorder="1" applyAlignment="1" applyProtection="1">
      <alignment horizontal="left" vertical="top" wrapText="1" indent="2"/>
      <protection locked="0"/>
    </xf>
    <xf numFmtId="0" fontId="0" fillId="0" borderId="0" xfId="0" applyBorder="1" applyAlignment="1">
      <alignment horizontal="left" vertical="top" wrapText="1" indent="2"/>
    </xf>
    <xf numFmtId="0" fontId="0" fillId="0" borderId="0" xfId="0" applyBorder="1" applyAlignment="1">
      <alignment horizontal="left" vertical="top" wrapText="1" indent="1"/>
    </xf>
    <xf numFmtId="0" fontId="32" fillId="0" borderId="30" xfId="11" applyBorder="1" applyAlignment="1">
      <alignment horizontal="left" vertical="center" indent="1"/>
    </xf>
    <xf numFmtId="0" fontId="31" fillId="0" borderId="0" xfId="0" applyFont="1" applyProtection="1"/>
    <xf numFmtId="165" fontId="4" fillId="9" borderId="8" xfId="0" applyNumberFormat="1" applyFont="1" applyFill="1" applyBorder="1" applyProtection="1">
      <protection locked="0"/>
    </xf>
    <xf numFmtId="0" fontId="32" fillId="0" borderId="0" xfId="11" applyFill="1" applyAlignment="1">
      <alignment vertical="center"/>
    </xf>
    <xf numFmtId="0" fontId="0" fillId="0" borderId="0" xfId="0" applyFill="1" applyBorder="1" applyAlignment="1" applyProtection="1">
      <alignment horizontal="center" vertical="top" wrapText="1"/>
      <protection locked="0"/>
    </xf>
    <xf numFmtId="0" fontId="0" fillId="0" borderId="15" xfId="0" applyFill="1" applyBorder="1" applyAlignment="1" applyProtection="1">
      <alignment horizontal="center" vertical="top" wrapText="1"/>
      <protection locked="0"/>
    </xf>
    <xf numFmtId="0" fontId="32" fillId="0" borderId="18" xfId="11" applyFill="1" applyBorder="1" applyAlignment="1" applyProtection="1">
      <alignment horizontal="center"/>
      <protection locked="0"/>
    </xf>
    <xf numFmtId="0" fontId="32" fillId="0" borderId="24" xfId="11" applyFill="1" applyBorder="1" applyAlignment="1" applyProtection="1">
      <alignment horizontal="center"/>
      <protection locked="0"/>
    </xf>
    <xf numFmtId="0" fontId="32" fillId="0" borderId="19" xfId="11" applyFill="1" applyBorder="1" applyAlignment="1" applyProtection="1">
      <alignment horizontal="center"/>
      <protection locked="0"/>
    </xf>
    <xf numFmtId="0" fontId="0" fillId="9" borderId="44" xfId="0" applyFill="1" applyBorder="1" applyAlignment="1" applyProtection="1">
      <alignment horizontal="left" vertical="center"/>
      <protection locked="0"/>
    </xf>
    <xf numFmtId="0" fontId="0" fillId="9" borderId="45" xfId="0" applyFill="1" applyBorder="1" applyAlignment="1" applyProtection="1">
      <alignment horizontal="left" vertical="center"/>
      <protection locked="0"/>
    </xf>
    <xf numFmtId="7" fontId="0" fillId="9" borderId="23" xfId="1" applyNumberFormat="1" applyFont="1" applyFill="1" applyBorder="1" applyProtection="1">
      <protection locked="0"/>
    </xf>
    <xf numFmtId="165" fontId="0" fillId="3" borderId="23" xfId="1" applyNumberFormat="1" applyFont="1" applyFill="1" applyBorder="1" applyProtection="1"/>
    <xf numFmtId="0" fontId="6" fillId="0" borderId="1"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4" fillId="0" borderId="0" xfId="0" applyFont="1" applyFill="1"/>
    <xf numFmtId="0" fontId="0" fillId="13" borderId="0" xfId="0" applyFill="1"/>
    <xf numFmtId="0" fontId="39" fillId="7" borderId="0" xfId="0" applyFont="1" applyFill="1" applyAlignment="1">
      <alignment horizontal="center" vertical="center" wrapText="1"/>
    </xf>
    <xf numFmtId="0" fontId="40" fillId="7" borderId="8" xfId="12" applyFont="1" applyFill="1" applyBorder="1" applyAlignment="1">
      <alignment horizontal="center" vertical="center" wrapText="1"/>
    </xf>
    <xf numFmtId="0" fontId="40" fillId="7" borderId="8" xfId="12" applyFont="1" applyFill="1" applyBorder="1" applyAlignment="1">
      <alignment horizontal="center" vertical="center"/>
    </xf>
    <xf numFmtId="0" fontId="40" fillId="7" borderId="41" xfId="12" applyFont="1" applyFill="1" applyBorder="1" applyAlignment="1">
      <alignment horizontal="center" vertical="center" wrapText="1"/>
    </xf>
    <xf numFmtId="1" fontId="41" fillId="0" borderId="8" xfId="13" applyNumberFormat="1" applyFont="1" applyBorder="1" applyAlignment="1">
      <alignment horizontal="left" vertical="center"/>
    </xf>
    <xf numFmtId="168" fontId="42" fillId="0" borderId="8" xfId="14" applyFont="1" applyFill="1" applyBorder="1" applyAlignment="1">
      <alignment horizontal="center" vertical="center" wrapText="1"/>
    </xf>
    <xf numFmtId="0" fontId="42" fillId="0" borderId="8" xfId="14" applyNumberFormat="1" applyFont="1" applyFill="1" applyBorder="1" applyAlignment="1">
      <alignment horizontal="center" vertical="center" wrapText="1"/>
    </xf>
    <xf numFmtId="168" fontId="42" fillId="0" borderId="8" xfId="14" applyFont="1" applyFill="1" applyBorder="1" applyAlignment="1">
      <alignment horizontal="center" vertical="center"/>
    </xf>
    <xf numFmtId="0" fontId="43" fillId="0" borderId="0" xfId="0" applyFont="1" applyAlignment="1">
      <alignment horizontal="left" wrapText="1"/>
    </xf>
    <xf numFmtId="0" fontId="42" fillId="0" borderId="8" xfId="12" applyFont="1" applyBorder="1" applyAlignment="1">
      <alignment horizontal="center" vertical="center" wrapText="1"/>
    </xf>
    <xf numFmtId="0" fontId="42" fillId="0" borderId="8" xfId="12" applyFont="1" applyBorder="1" applyAlignment="1">
      <alignment horizontal="center" vertical="center"/>
    </xf>
    <xf numFmtId="0" fontId="42" fillId="0" borderId="8" xfId="0" applyFont="1" applyBorder="1" applyAlignment="1">
      <alignment horizontal="center" vertical="center" wrapText="1"/>
    </xf>
    <xf numFmtId="0" fontId="42" fillId="0" borderId="8" xfId="0" applyFont="1" applyBorder="1" applyAlignment="1">
      <alignment horizontal="center" vertical="center"/>
    </xf>
    <xf numFmtId="0" fontId="43" fillId="0" borderId="8" xfId="0" applyFont="1" applyBorder="1" applyAlignment="1">
      <alignment horizontal="center" wrapText="1"/>
    </xf>
    <xf numFmtId="0" fontId="43" fillId="0" borderId="8" xfId="0" applyFont="1" applyBorder="1" applyAlignment="1">
      <alignment horizontal="center"/>
    </xf>
    <xf numFmtId="43" fontId="42" fillId="0" borderId="8" xfId="15" applyFont="1" applyFill="1" applyBorder="1" applyAlignment="1">
      <alignment horizontal="center" vertical="center" wrapText="1"/>
    </xf>
    <xf numFmtId="43" fontId="42" fillId="0" borderId="8" xfId="15" applyFont="1" applyFill="1" applyBorder="1" applyAlignment="1">
      <alignment horizontal="center" vertical="center"/>
    </xf>
    <xf numFmtId="0" fontId="42" fillId="0" borderId="0" xfId="12" applyFont="1" applyAlignment="1">
      <alignment horizontal="center" vertical="center"/>
    </xf>
    <xf numFmtId="0" fontId="43" fillId="0" borderId="8" xfId="0" applyFont="1" applyBorder="1" applyAlignment="1">
      <alignment horizontal="center" vertical="center" wrapText="1"/>
    </xf>
    <xf numFmtId="0" fontId="43" fillId="0" borderId="8" xfId="0" applyFont="1" applyBorder="1" applyAlignment="1">
      <alignment horizontal="center" vertical="center"/>
    </xf>
    <xf numFmtId="0" fontId="44" fillId="0" borderId="8" xfId="0" applyFont="1" applyBorder="1" applyAlignment="1">
      <alignment horizontal="center" vertical="center"/>
    </xf>
    <xf numFmtId="0" fontId="43" fillId="0" borderId="0" xfId="0" applyFont="1" applyAlignment="1">
      <alignment horizontal="center" vertical="center"/>
    </xf>
    <xf numFmtId="0" fontId="42" fillId="0" borderId="8" xfId="12" applyFont="1" applyBorder="1" applyAlignment="1">
      <alignment horizontal="center"/>
    </xf>
    <xf numFmtId="0" fontId="43" fillId="0" borderId="0" xfId="0" applyFont="1" applyAlignment="1">
      <alignment horizontal="center"/>
    </xf>
    <xf numFmtId="0" fontId="46" fillId="0" borderId="0" xfId="0" applyFont="1" applyAlignment="1">
      <alignment horizontal="center"/>
    </xf>
    <xf numFmtId="0" fontId="41" fillId="0" borderId="8" xfId="13" applyFont="1" applyBorder="1" applyAlignment="1">
      <alignment horizontal="left" vertical="center"/>
    </xf>
    <xf numFmtId="0" fontId="42" fillId="0" borderId="0" xfId="12" applyFont="1" applyAlignment="1">
      <alignment horizontal="center" vertical="center" wrapText="1"/>
    </xf>
    <xf numFmtId="0" fontId="42" fillId="0" borderId="41" xfId="12" applyFont="1" applyBorder="1" applyAlignment="1">
      <alignment horizontal="center" vertical="center"/>
    </xf>
    <xf numFmtId="1" fontId="41" fillId="0" borderId="41" xfId="13" applyNumberFormat="1" applyFont="1" applyBorder="1" applyAlignment="1">
      <alignment horizontal="left" vertical="center"/>
    </xf>
    <xf numFmtId="0" fontId="42" fillId="0" borderId="41" xfId="12" applyFont="1" applyBorder="1" applyAlignment="1">
      <alignment horizontal="center" vertical="center" wrapText="1"/>
    </xf>
    <xf numFmtId="0" fontId="0" fillId="13" borderId="0" xfId="0" applyFill="1" applyBorder="1"/>
    <xf numFmtId="0" fontId="10" fillId="0" borderId="24" xfId="0" applyFont="1" applyFill="1" applyBorder="1" applyAlignment="1" applyProtection="1"/>
    <xf numFmtId="0" fontId="0" fillId="9" borderId="42" xfId="0" applyFill="1" applyBorder="1" applyProtection="1">
      <protection locked="0"/>
    </xf>
    <xf numFmtId="0" fontId="0" fillId="9" borderId="7" xfId="0" applyFill="1" applyBorder="1" applyProtection="1">
      <protection locked="0"/>
    </xf>
    <xf numFmtId="0" fontId="0" fillId="9" borderId="59" xfId="0" applyFill="1" applyBorder="1" applyProtection="1">
      <protection locked="0"/>
    </xf>
    <xf numFmtId="0" fontId="0" fillId="9" borderId="46" xfId="0" applyFill="1" applyBorder="1" applyProtection="1">
      <protection locked="0"/>
    </xf>
    <xf numFmtId="43" fontId="0" fillId="9" borderId="46" xfId="7" applyFont="1" applyFill="1" applyBorder="1" applyProtection="1">
      <protection locked="0"/>
    </xf>
    <xf numFmtId="165" fontId="0" fillId="9" borderId="46" xfId="0" applyNumberFormat="1" applyFill="1" applyBorder="1" applyProtection="1">
      <protection locked="0"/>
    </xf>
    <xf numFmtId="165" fontId="4" fillId="9" borderId="46" xfId="0" applyNumberFormat="1" applyFont="1" applyFill="1" applyBorder="1" applyProtection="1">
      <protection locked="0"/>
    </xf>
    <xf numFmtId="165" fontId="4" fillId="3" borderId="8" xfId="1" applyNumberFormat="1" applyFont="1" applyFill="1" applyBorder="1" applyProtection="1"/>
    <xf numFmtId="0" fontId="4" fillId="3" borderId="10" xfId="7" applyNumberFormat="1" applyFont="1" applyFill="1" applyBorder="1" applyProtection="1"/>
    <xf numFmtId="165" fontId="4" fillId="0" borderId="49" xfId="7" applyNumberFormat="1" applyFont="1" applyFill="1" applyBorder="1" applyProtection="1"/>
    <xf numFmtId="0" fontId="13" fillId="0" borderId="56" xfId="0" applyFont="1" applyFill="1" applyBorder="1" applyProtection="1"/>
    <xf numFmtId="44" fontId="0" fillId="0" borderId="0" xfId="1" applyFont="1" applyFill="1" applyBorder="1" applyProtection="1"/>
    <xf numFmtId="0" fontId="20" fillId="0" borderId="0" xfId="0" applyFont="1" applyFill="1" applyBorder="1" applyProtection="1"/>
    <xf numFmtId="0" fontId="0" fillId="0" borderId="0" xfId="0" applyFill="1" applyBorder="1" applyProtection="1"/>
    <xf numFmtId="0" fontId="4" fillId="0" borderId="56" xfId="0" applyFont="1" applyBorder="1" applyProtection="1"/>
    <xf numFmtId="0" fontId="13" fillId="0" borderId="0" xfId="0" applyFont="1" applyBorder="1" applyAlignment="1" applyProtection="1">
      <alignment horizontal="center" vertical="center" wrapText="1"/>
    </xf>
    <xf numFmtId="0" fontId="0" fillId="0" borderId="12" xfId="0" applyBorder="1" applyProtection="1"/>
    <xf numFmtId="0" fontId="0" fillId="0" borderId="0" xfId="0" applyBorder="1" applyAlignment="1" applyProtection="1">
      <alignment wrapText="1"/>
    </xf>
    <xf numFmtId="0" fontId="4" fillId="0" borderId="56" xfId="0" applyFont="1" applyFill="1" applyBorder="1" applyProtection="1"/>
    <xf numFmtId="0" fontId="4" fillId="0" borderId="26" xfId="0" applyFont="1" applyFill="1" applyBorder="1" applyProtection="1"/>
    <xf numFmtId="0" fontId="0" fillId="0" borderId="28" xfId="0" applyBorder="1" applyProtection="1"/>
    <xf numFmtId="0" fontId="0" fillId="0" borderId="29" xfId="0" applyBorder="1" applyProtection="1"/>
    <xf numFmtId="44" fontId="0" fillId="9" borderId="0" xfId="1" applyFont="1" applyFill="1" applyBorder="1" applyProtection="1">
      <protection locked="0"/>
    </xf>
    <xf numFmtId="44" fontId="0" fillId="14" borderId="8" xfId="0" applyNumberFormat="1" applyFill="1" applyBorder="1" applyProtection="1"/>
    <xf numFmtId="165" fontId="4" fillId="9" borderId="27" xfId="0" applyNumberFormat="1" applyFont="1" applyFill="1" applyBorder="1" applyProtection="1">
      <protection locked="0"/>
    </xf>
    <xf numFmtId="44" fontId="0" fillId="9" borderId="39" xfId="1" applyFont="1" applyFill="1" applyBorder="1" applyProtection="1">
      <protection locked="0"/>
    </xf>
    <xf numFmtId="0" fontId="4" fillId="0" borderId="0" xfId="0" applyFont="1" applyFill="1" applyBorder="1" applyAlignment="1" applyProtection="1">
      <alignment horizontal="left" indent="1"/>
    </xf>
    <xf numFmtId="0" fontId="4" fillId="0" borderId="0" xfId="0" applyFont="1" applyBorder="1" applyProtection="1"/>
    <xf numFmtId="165" fontId="4" fillId="3" borderId="49" xfId="7" applyNumberFormat="1" applyFont="1" applyFill="1" applyBorder="1" applyProtection="1"/>
    <xf numFmtId="0" fontId="27" fillId="0" borderId="0" xfId="0" applyFont="1" applyProtection="1"/>
    <xf numFmtId="165" fontId="1" fillId="0" borderId="49" xfId="7" applyNumberFormat="1" applyFont="1" applyFill="1" applyBorder="1" applyProtection="1"/>
    <xf numFmtId="0" fontId="56" fillId="0" borderId="12" xfId="0" applyFont="1" applyBorder="1" applyProtection="1"/>
    <xf numFmtId="0" fontId="49" fillId="0" borderId="0" xfId="0" applyFont="1" applyFill="1"/>
    <xf numFmtId="0" fontId="30" fillId="0" borderId="0" xfId="0" applyFont="1" applyFill="1" applyProtection="1"/>
    <xf numFmtId="165" fontId="4" fillId="9" borderId="39" xfId="0" applyNumberFormat="1" applyFont="1" applyFill="1" applyBorder="1" applyProtection="1">
      <protection locked="0"/>
    </xf>
    <xf numFmtId="0" fontId="4" fillId="0" borderId="53" xfId="7" applyNumberFormat="1" applyFont="1" applyBorder="1" applyProtection="1"/>
    <xf numFmtId="0" fontId="4" fillId="5" borderId="20" xfId="0" applyFont="1" applyFill="1" applyBorder="1" applyAlignment="1" applyProtection="1">
      <alignment horizontal="center" vertical="center" wrapText="1"/>
    </xf>
    <xf numFmtId="0" fontId="0" fillId="0" borderId="7" xfId="0" applyBorder="1" applyProtection="1"/>
    <xf numFmtId="0" fontId="50" fillId="0" borderId="56" xfId="0" applyFont="1" applyBorder="1" applyAlignment="1" applyProtection="1">
      <alignment horizontal="left" vertical="center" wrapText="1"/>
    </xf>
    <xf numFmtId="0" fontId="0" fillId="0" borderId="56" xfId="0" applyBorder="1" applyAlignment="1" applyProtection="1">
      <alignment wrapText="1"/>
    </xf>
    <xf numFmtId="0" fontId="0" fillId="0" borderId="0" xfId="0" applyFill="1" applyBorder="1" applyAlignment="1" applyProtection="1">
      <alignment wrapText="1"/>
    </xf>
    <xf numFmtId="44" fontId="3" fillId="3" borderId="15" xfId="1" applyFont="1" applyFill="1" applyBorder="1" applyProtection="1"/>
    <xf numFmtId="44" fontId="3" fillId="3" borderId="28" xfId="1" applyFont="1" applyFill="1" applyBorder="1" applyProtection="1"/>
    <xf numFmtId="44" fontId="3" fillId="3" borderId="1" xfId="1" applyFont="1" applyFill="1" applyBorder="1" applyProtection="1"/>
    <xf numFmtId="44" fontId="3" fillId="3" borderId="27" xfId="1" applyFont="1" applyFill="1" applyBorder="1" applyProtection="1"/>
    <xf numFmtId="165" fontId="4" fillId="0" borderId="0" xfId="0" applyNumberFormat="1" applyFont="1" applyProtection="1"/>
    <xf numFmtId="0" fontId="4" fillId="5" borderId="37" xfId="0" applyFont="1" applyFill="1" applyBorder="1" applyAlignment="1" applyProtection="1">
      <alignment horizontal="center" vertical="center" wrapText="1"/>
    </xf>
    <xf numFmtId="0" fontId="0" fillId="0" borderId="8" xfId="0" applyBorder="1" applyProtection="1"/>
    <xf numFmtId="0" fontId="0" fillId="3" borderId="8" xfId="0" applyFill="1" applyBorder="1" applyProtection="1"/>
    <xf numFmtId="165" fontId="0" fillId="14" borderId="8" xfId="0" applyNumberFormat="1" applyFill="1" applyBorder="1" applyProtection="1"/>
    <xf numFmtId="0" fontId="4" fillId="3" borderId="40" xfId="0" applyFont="1" applyFill="1" applyBorder="1" applyProtection="1"/>
    <xf numFmtId="165" fontId="0" fillId="3" borderId="40" xfId="0" applyNumberFormat="1" applyFill="1" applyBorder="1" applyProtection="1"/>
    <xf numFmtId="10" fontId="0" fillId="11" borderId="37" xfId="1" applyNumberFormat="1" applyFont="1" applyFill="1" applyBorder="1" applyProtection="1"/>
    <xf numFmtId="10" fontId="0" fillId="11" borderId="8" xfId="1" applyNumberFormat="1" applyFont="1" applyFill="1" applyBorder="1" applyProtection="1"/>
    <xf numFmtId="0" fontId="4" fillId="0" borderId="0" xfId="0" applyFont="1" applyFill="1" applyBorder="1" applyProtection="1"/>
    <xf numFmtId="0" fontId="28" fillId="5" borderId="12" xfId="0" applyFont="1" applyFill="1" applyBorder="1" applyProtection="1"/>
    <xf numFmtId="0" fontId="28" fillId="5" borderId="12" xfId="0" applyFont="1" applyFill="1" applyBorder="1" applyAlignment="1" applyProtection="1">
      <alignment wrapText="1"/>
    </xf>
    <xf numFmtId="0" fontId="28" fillId="5" borderId="41" xfId="0" applyFont="1" applyFill="1" applyBorder="1" applyAlignment="1" applyProtection="1">
      <alignment wrapText="1"/>
    </xf>
    <xf numFmtId="0" fontId="28" fillId="5" borderId="54" xfId="0" applyFont="1" applyFill="1" applyBorder="1" applyAlignment="1" applyProtection="1">
      <alignment wrapText="1"/>
    </xf>
    <xf numFmtId="0" fontId="28" fillId="5" borderId="56" xfId="0" applyFont="1" applyFill="1" applyBorder="1" applyAlignment="1" applyProtection="1">
      <alignment wrapText="1"/>
    </xf>
    <xf numFmtId="0" fontId="28" fillId="5" borderId="56" xfId="0" applyFont="1" applyFill="1" applyBorder="1" applyAlignment="1" applyProtection="1">
      <alignment horizontal="center" wrapText="1"/>
    </xf>
    <xf numFmtId="0" fontId="28" fillId="5" borderId="22" xfId="0" applyFont="1" applyFill="1" applyBorder="1" applyAlignment="1" applyProtection="1">
      <alignment wrapText="1"/>
    </xf>
    <xf numFmtId="0" fontId="0" fillId="15" borderId="37" xfId="0" applyFill="1" applyBorder="1" applyProtection="1"/>
    <xf numFmtId="44" fontId="0" fillId="3" borderId="37" xfId="1" applyFont="1" applyFill="1" applyBorder="1" applyProtection="1"/>
    <xf numFmtId="44" fontId="0" fillId="3" borderId="8" xfId="1" applyFont="1" applyFill="1" applyBorder="1" applyProtection="1"/>
    <xf numFmtId="0" fontId="0" fillId="0" borderId="57" xfId="0" applyBorder="1" applyProtection="1"/>
    <xf numFmtId="165" fontId="4" fillId="0" borderId="58" xfId="7" applyNumberFormat="1" applyFont="1" applyBorder="1" applyProtection="1"/>
    <xf numFmtId="0" fontId="0" fillId="15" borderId="8" xfId="0" applyFill="1" applyBorder="1" applyProtection="1"/>
    <xf numFmtId="0" fontId="0" fillId="0" borderId="4" xfId="0" applyBorder="1" applyProtection="1"/>
    <xf numFmtId="0" fontId="0" fillId="15" borderId="46" xfId="0" applyFill="1" applyBorder="1" applyProtection="1"/>
    <xf numFmtId="44" fontId="0" fillId="3" borderId="46" xfId="1" applyFont="1" applyFill="1" applyBorder="1" applyProtection="1"/>
    <xf numFmtId="10" fontId="0" fillId="11" borderId="46" xfId="1" applyNumberFormat="1" applyFont="1" applyFill="1" applyBorder="1" applyProtection="1"/>
    <xf numFmtId="0" fontId="0" fillId="0" borderId="49" xfId="0" applyBorder="1" applyProtection="1"/>
    <xf numFmtId="0" fontId="33" fillId="0" borderId="16" xfId="0" applyFont="1" applyBorder="1" applyProtection="1"/>
    <xf numFmtId="0" fontId="0" fillId="0" borderId="21" xfId="0" applyBorder="1" applyProtection="1"/>
    <xf numFmtId="0" fontId="0" fillId="3" borderId="21" xfId="0" applyFill="1" applyBorder="1" applyProtection="1"/>
    <xf numFmtId="0" fontId="0" fillId="0" borderId="17" xfId="0" applyBorder="1" applyProtection="1"/>
    <xf numFmtId="0" fontId="0" fillId="0" borderId="1" xfId="0" applyBorder="1" applyProtection="1"/>
    <xf numFmtId="0" fontId="0" fillId="0" borderId="15" xfId="0" applyBorder="1" applyProtection="1"/>
    <xf numFmtId="0" fontId="31" fillId="0" borderId="13" xfId="0" applyFont="1" applyBorder="1" applyAlignment="1" applyProtection="1">
      <alignment horizontal="left"/>
    </xf>
    <xf numFmtId="0" fontId="4" fillId="0" borderId="8" xfId="0" applyFont="1" applyBorder="1" applyAlignment="1" applyProtection="1">
      <alignment horizontal="center"/>
    </xf>
    <xf numFmtId="0" fontId="36" fillId="0" borderId="8" xfId="0" applyFont="1" applyBorder="1" applyAlignment="1" applyProtection="1">
      <alignment horizontal="center"/>
    </xf>
    <xf numFmtId="0" fontId="54" fillId="0" borderId="8" xfId="0" applyFont="1" applyBorder="1" applyAlignment="1" applyProtection="1">
      <alignment horizontal="center"/>
    </xf>
    <xf numFmtId="0" fontId="4" fillId="0" borderId="8" xfId="0" applyFont="1" applyBorder="1" applyProtection="1"/>
    <xf numFmtId="0" fontId="4" fillId="0" borderId="52" xfId="0" applyFont="1" applyBorder="1" applyProtection="1"/>
    <xf numFmtId="0" fontId="0" fillId="0" borderId="13" xfId="0" applyBorder="1" applyProtection="1"/>
    <xf numFmtId="44" fontId="0" fillId="0" borderId="8" xfId="1" applyFont="1" applyBorder="1" applyProtection="1"/>
    <xf numFmtId="44" fontId="53" fillId="0" borderId="8" xfId="0" applyNumberFormat="1" applyFont="1" applyBorder="1" applyProtection="1"/>
    <xf numFmtId="44" fontId="55" fillId="0" borderId="8" xfId="1" applyFont="1" applyBorder="1" applyProtection="1"/>
    <xf numFmtId="44" fontId="0" fillId="0" borderId="8" xfId="0" applyNumberFormat="1" applyBorder="1" applyProtection="1"/>
    <xf numFmtId="44" fontId="0" fillId="0" borderId="52" xfId="0" applyNumberFormat="1" applyBorder="1" applyProtection="1"/>
    <xf numFmtId="0" fontId="0" fillId="0" borderId="38" xfId="0" applyBorder="1" applyProtection="1"/>
    <xf numFmtId="44" fontId="0" fillId="0" borderId="39" xfId="1" applyFont="1" applyBorder="1" applyProtection="1"/>
    <xf numFmtId="44" fontId="53" fillId="0" borderId="39" xfId="0" applyNumberFormat="1" applyFont="1" applyBorder="1" applyProtection="1"/>
    <xf numFmtId="44" fontId="55" fillId="0" borderId="39" xfId="1" applyFont="1" applyBorder="1" applyProtection="1"/>
    <xf numFmtId="44" fontId="0" fillId="0" borderId="39" xfId="0" applyNumberFormat="1" applyBorder="1" applyProtection="1"/>
    <xf numFmtId="44" fontId="0" fillId="0" borderId="53" xfId="0" applyNumberFormat="1" applyBorder="1" applyProtection="1"/>
    <xf numFmtId="165" fontId="4" fillId="3" borderId="37" xfId="0" applyNumberFormat="1" applyFont="1" applyFill="1" applyBorder="1" applyProtection="1"/>
    <xf numFmtId="165" fontId="4" fillId="3" borderId="8" xfId="0" applyNumberFormat="1" applyFont="1" applyFill="1" applyBorder="1" applyProtection="1"/>
    <xf numFmtId="165" fontId="4" fillId="3" borderId="39" xfId="0" applyNumberFormat="1" applyFont="1" applyFill="1" applyBorder="1" applyProtection="1"/>
    <xf numFmtId="0" fontId="13" fillId="0" borderId="0" xfId="0" applyFont="1" applyBorder="1" applyProtection="1"/>
    <xf numFmtId="165" fontId="0" fillId="0" borderId="0" xfId="0" applyNumberFormat="1" applyProtection="1"/>
    <xf numFmtId="0" fontId="19" fillId="4" borderId="21" xfId="0" applyFont="1" applyFill="1" applyBorder="1" applyAlignment="1" applyProtection="1">
      <alignment vertical="top"/>
    </xf>
    <xf numFmtId="0" fontId="28" fillId="5" borderId="12" xfId="0" applyFont="1" applyFill="1" applyBorder="1" applyAlignment="1" applyProtection="1">
      <alignment horizontal="center"/>
    </xf>
    <xf numFmtId="0" fontId="28" fillId="5" borderId="41" xfId="0" applyFont="1" applyFill="1" applyBorder="1" applyAlignment="1" applyProtection="1">
      <alignment horizontal="center" wrapText="1"/>
    </xf>
    <xf numFmtId="0" fontId="28" fillId="5" borderId="18" xfId="0" applyFont="1" applyFill="1" applyBorder="1" applyAlignment="1" applyProtection="1">
      <alignment horizontal="center" wrapText="1"/>
    </xf>
    <xf numFmtId="0" fontId="28" fillId="5" borderId="54" xfId="0" applyFont="1" applyFill="1" applyBorder="1" applyAlignment="1" applyProtection="1">
      <alignment horizontal="center" wrapText="1"/>
    </xf>
    <xf numFmtId="0" fontId="28" fillId="5" borderId="43" xfId="0" applyFont="1" applyFill="1" applyBorder="1" applyAlignment="1" applyProtection="1">
      <alignment horizontal="center" wrapText="1"/>
    </xf>
    <xf numFmtId="0" fontId="28" fillId="5" borderId="22" xfId="0" applyFont="1" applyFill="1" applyBorder="1" applyAlignment="1" applyProtection="1">
      <alignment horizontal="center" wrapText="1"/>
    </xf>
    <xf numFmtId="0" fontId="28" fillId="5" borderId="41" xfId="0" applyFont="1" applyFill="1" applyBorder="1" applyAlignment="1" applyProtection="1">
      <alignment horizontal="center"/>
    </xf>
    <xf numFmtId="0" fontId="28" fillId="5" borderId="50" xfId="0" applyFont="1" applyFill="1" applyBorder="1" applyAlignment="1" applyProtection="1">
      <alignment wrapText="1"/>
    </xf>
    <xf numFmtId="165" fontId="0" fillId="3" borderId="37" xfId="0" applyNumberFormat="1" applyFill="1" applyBorder="1" applyProtection="1"/>
    <xf numFmtId="10" fontId="0" fillId="15" borderId="37" xfId="0" applyNumberFormat="1" applyFill="1" applyBorder="1" applyProtection="1"/>
    <xf numFmtId="0" fontId="0" fillId="0" borderId="51" xfId="0" applyBorder="1" applyProtection="1"/>
    <xf numFmtId="165" fontId="4" fillId="0" borderId="35" xfId="7" applyNumberFormat="1" applyFont="1" applyBorder="1" applyProtection="1"/>
    <xf numFmtId="165" fontId="0" fillId="3" borderId="8" xfId="0" applyNumberFormat="1" applyFill="1" applyBorder="1" applyProtection="1"/>
    <xf numFmtId="10" fontId="0" fillId="15" borderId="8" xfId="0" applyNumberFormat="1" applyFill="1" applyBorder="1" applyProtection="1"/>
    <xf numFmtId="0" fontId="0" fillId="0" borderId="52" xfId="0" applyBorder="1" applyProtection="1"/>
    <xf numFmtId="165" fontId="0" fillId="3" borderId="39" xfId="0" applyNumberFormat="1" applyFill="1" applyBorder="1" applyProtection="1"/>
    <xf numFmtId="10" fontId="0" fillId="15" borderId="39" xfId="0" applyNumberFormat="1" applyFill="1" applyBorder="1" applyProtection="1"/>
    <xf numFmtId="0" fontId="0" fillId="0" borderId="53" xfId="0" applyBorder="1" applyProtection="1"/>
    <xf numFmtId="0" fontId="4" fillId="0" borderId="0" xfId="0" applyFont="1" applyFill="1" applyProtection="1"/>
    <xf numFmtId="0" fontId="4" fillId="14" borderId="8" xfId="0" applyFont="1" applyFill="1" applyBorder="1" applyProtection="1"/>
    <xf numFmtId="0" fontId="4" fillId="14" borderId="8" xfId="0" applyFont="1" applyFill="1" applyBorder="1" applyAlignment="1" applyProtection="1">
      <alignment horizontal="center"/>
    </xf>
    <xf numFmtId="44" fontId="0" fillId="14" borderId="27" xfId="1" applyFont="1" applyFill="1" applyBorder="1" applyProtection="1"/>
    <xf numFmtId="0" fontId="20" fillId="0" borderId="0" xfId="0" applyFont="1" applyProtection="1"/>
    <xf numFmtId="0" fontId="4" fillId="5" borderId="33" xfId="0" applyFont="1" applyFill="1" applyBorder="1" applyProtection="1"/>
    <xf numFmtId="0" fontId="4" fillId="5" borderId="47" xfId="0" applyFont="1" applyFill="1" applyBorder="1" applyAlignment="1" applyProtection="1">
      <alignment horizontal="center" wrapText="1"/>
    </xf>
    <xf numFmtId="0" fontId="4" fillId="5" borderId="48" xfId="0" applyFont="1" applyFill="1" applyBorder="1" applyAlignment="1" applyProtection="1">
      <alignment horizontal="center"/>
    </xf>
    <xf numFmtId="0" fontId="4" fillId="5" borderId="2" xfId="0" applyFont="1" applyFill="1" applyBorder="1" applyAlignment="1" applyProtection="1">
      <alignment horizontal="center" wrapText="1"/>
    </xf>
    <xf numFmtId="0" fontId="4" fillId="5" borderId="51" xfId="0" applyFont="1" applyFill="1" applyBorder="1" applyAlignment="1" applyProtection="1">
      <alignment horizontal="center" wrapText="1"/>
    </xf>
    <xf numFmtId="0" fontId="0" fillId="0" borderId="31" xfId="0" applyBorder="1" applyProtection="1"/>
    <xf numFmtId="165" fontId="0" fillId="10" borderId="27" xfId="0" applyNumberFormat="1" applyFill="1" applyBorder="1" applyProtection="1"/>
    <xf numFmtId="165" fontId="0" fillId="0" borderId="26" xfId="0" applyNumberFormat="1" applyFont="1" applyBorder="1" applyProtection="1"/>
    <xf numFmtId="165" fontId="0" fillId="10" borderId="30" xfId="0" applyNumberFormat="1" applyFill="1" applyBorder="1" applyProtection="1"/>
    <xf numFmtId="0" fontId="4" fillId="0" borderId="31" xfId="0" applyFont="1" applyBorder="1" applyProtection="1"/>
    <xf numFmtId="165" fontId="4" fillId="0" borderId="26" xfId="0" applyNumberFormat="1" applyFont="1" applyBorder="1" applyProtection="1"/>
    <xf numFmtId="165" fontId="4" fillId="0" borderId="30" xfId="0" applyNumberFormat="1" applyFont="1" applyBorder="1" applyProtection="1"/>
    <xf numFmtId="0" fontId="4" fillId="0" borderId="13" xfId="0" applyFont="1" applyBorder="1" applyProtection="1"/>
    <xf numFmtId="165" fontId="4" fillId="3" borderId="4" xfId="0" applyNumberFormat="1" applyFont="1" applyFill="1" applyBorder="1" applyProtection="1"/>
    <xf numFmtId="165" fontId="4" fillId="3" borderId="44" xfId="0" applyNumberFormat="1" applyFont="1" applyFill="1" applyBorder="1" applyProtection="1"/>
    <xf numFmtId="0" fontId="4" fillId="0" borderId="32" xfId="0" applyFont="1" applyBorder="1" applyProtection="1"/>
    <xf numFmtId="0" fontId="0" fillId="0" borderId="32" xfId="0" applyBorder="1" applyProtection="1"/>
    <xf numFmtId="165" fontId="0" fillId="10" borderId="8" xfId="0" applyNumberFormat="1" applyFill="1" applyBorder="1" applyProtection="1"/>
    <xf numFmtId="165" fontId="4" fillId="16" borderId="46" xfId="0" applyNumberFormat="1" applyFont="1" applyFill="1" applyBorder="1" applyProtection="1"/>
    <xf numFmtId="165" fontId="4" fillId="3" borderId="30" xfId="0" applyNumberFormat="1" applyFont="1" applyFill="1" applyBorder="1" applyProtection="1"/>
    <xf numFmtId="0" fontId="4" fillId="0" borderId="39" xfId="0" applyFont="1" applyBorder="1" applyProtection="1"/>
    <xf numFmtId="0" fontId="4" fillId="5" borderId="61" xfId="0" applyFont="1" applyFill="1" applyBorder="1" applyProtection="1"/>
    <xf numFmtId="165" fontId="4" fillId="0" borderId="40" xfId="0" applyNumberFormat="1" applyFont="1" applyBorder="1" applyProtection="1"/>
    <xf numFmtId="165" fontId="4" fillId="0" borderId="62" xfId="0" applyNumberFormat="1" applyFont="1" applyBorder="1" applyProtection="1"/>
    <xf numFmtId="0" fontId="4" fillId="0" borderId="63" xfId="0" applyFont="1" applyBorder="1" applyProtection="1"/>
    <xf numFmtId="165" fontId="4" fillId="9" borderId="8" xfId="7" applyNumberFormat="1" applyFont="1" applyFill="1" applyBorder="1" applyProtection="1">
      <protection locked="0"/>
    </xf>
    <xf numFmtId="165" fontId="4" fillId="9" borderId="39" xfId="7" applyNumberFormat="1" applyFont="1" applyFill="1" applyBorder="1" applyProtection="1">
      <protection locked="0"/>
    </xf>
    <xf numFmtId="0" fontId="4" fillId="5" borderId="37" xfId="0" applyFont="1" applyFill="1" applyBorder="1" applyAlignment="1" applyProtection="1">
      <alignment vertical="center"/>
    </xf>
    <xf numFmtId="0" fontId="0" fillId="0" borderId="0" xfId="0" quotePrefix="1" applyFill="1" applyProtection="1"/>
    <xf numFmtId="44" fontId="0" fillId="3" borderId="8" xfId="1" applyNumberFormat="1" applyFont="1" applyFill="1" applyBorder="1" applyProtection="1"/>
    <xf numFmtId="0" fontId="0" fillId="0" borderId="4" xfId="0" applyFill="1" applyBorder="1" applyProtection="1"/>
    <xf numFmtId="165" fontId="0" fillId="3" borderId="8" xfId="1" applyNumberFormat="1" applyFont="1" applyFill="1" applyBorder="1" applyProtection="1"/>
    <xf numFmtId="165" fontId="0" fillId="9" borderId="8" xfId="0" applyNumberFormat="1" applyFill="1" applyBorder="1" applyProtection="1"/>
    <xf numFmtId="0" fontId="3" fillId="8" borderId="0" xfId="0" applyFont="1" applyFill="1" applyAlignment="1">
      <alignment horizontal="center" wrapText="1"/>
    </xf>
    <xf numFmtId="0" fontId="0" fillId="0" borderId="1" xfId="0" applyFill="1" applyBorder="1" applyAlignment="1" applyProtection="1">
      <alignment horizontal="center" vertical="top" wrapText="1"/>
      <protection locked="0"/>
    </xf>
    <xf numFmtId="0" fontId="0" fillId="0" borderId="0" xfId="0" applyFill="1" applyBorder="1" applyAlignment="1" applyProtection="1">
      <alignment horizontal="center" vertical="top" wrapText="1"/>
      <protection locked="0"/>
    </xf>
    <xf numFmtId="0" fontId="0" fillId="0" borderId="15" xfId="0" applyFill="1" applyBorder="1" applyAlignment="1" applyProtection="1">
      <alignment horizontal="center" vertical="top" wrapText="1"/>
      <protection locked="0"/>
    </xf>
    <xf numFmtId="0" fontId="6" fillId="8" borderId="0" xfId="0" applyFont="1" applyFill="1" applyAlignment="1" applyProtection="1">
      <alignment horizontal="center" wrapText="1"/>
    </xf>
    <xf numFmtId="0" fontId="13" fillId="0" borderId="0" xfId="0" applyFont="1" applyAlignment="1">
      <alignment horizontal="left" wrapText="1"/>
    </xf>
    <xf numFmtId="0" fontId="0" fillId="0" borderId="18" xfId="0" applyBorder="1" applyAlignment="1">
      <alignment horizontal="left" vertical="top" wrapText="1"/>
    </xf>
    <xf numFmtId="0" fontId="0" fillId="0" borderId="24" xfId="0" applyBorder="1" applyAlignment="1">
      <alignment horizontal="left" vertical="top" wrapText="1"/>
    </xf>
    <xf numFmtId="0" fontId="0" fillId="0" borderId="19" xfId="0" applyBorder="1" applyAlignment="1">
      <alignment horizontal="left" vertical="top" wrapText="1"/>
    </xf>
    <xf numFmtId="14" fontId="0" fillId="9" borderId="8" xfId="0" applyNumberFormat="1" applyFill="1" applyBorder="1" applyAlignment="1" applyProtection="1">
      <alignment horizontal="center"/>
      <protection locked="0"/>
    </xf>
    <xf numFmtId="0" fontId="28" fillId="3" borderId="0" xfId="0" applyFont="1" applyFill="1" applyBorder="1" applyAlignment="1" applyProtection="1">
      <alignment horizontal="left" wrapText="1"/>
    </xf>
    <xf numFmtId="0" fontId="0" fillId="9" borderId="8" xfId="0" applyFill="1" applyBorder="1" applyAlignment="1" applyProtection="1">
      <alignment horizontal="center"/>
      <protection locked="0"/>
    </xf>
    <xf numFmtId="0" fontId="13" fillId="0" borderId="4"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56" fillId="0" borderId="56" xfId="0" applyFont="1" applyBorder="1" applyAlignment="1" applyProtection="1">
      <alignment horizontal="left" vertical="center" wrapText="1"/>
    </xf>
    <xf numFmtId="0" fontId="56" fillId="0" borderId="0" xfId="0" applyFont="1" applyBorder="1" applyAlignment="1" applyProtection="1">
      <alignment horizontal="left" vertical="center" wrapText="1"/>
    </xf>
    <xf numFmtId="0" fontId="56" fillId="5" borderId="56" xfId="0" applyFont="1" applyFill="1" applyBorder="1" applyAlignment="1" applyProtection="1">
      <alignment horizontal="left"/>
    </xf>
    <xf numFmtId="0" fontId="56" fillId="5" borderId="0" xfId="0" applyFont="1" applyFill="1" applyBorder="1" applyAlignment="1" applyProtection="1">
      <alignment horizontal="left"/>
    </xf>
    <xf numFmtId="0" fontId="56" fillId="5" borderId="12" xfId="0" applyFont="1" applyFill="1" applyBorder="1" applyAlignment="1" applyProtection="1">
      <alignment horizontal="left"/>
    </xf>
    <xf numFmtId="0" fontId="6" fillId="2" borderId="49" xfId="0" applyFont="1" applyFill="1" applyBorder="1" applyAlignment="1" applyProtection="1">
      <alignment horizontal="center" vertical="center" wrapText="1"/>
    </xf>
    <xf numFmtId="0" fontId="6" fillId="2" borderId="55" xfId="0" applyFont="1" applyFill="1" applyBorder="1" applyAlignment="1" applyProtection="1">
      <alignment horizontal="center" vertical="center" wrapText="1"/>
    </xf>
    <xf numFmtId="0" fontId="6" fillId="2" borderId="59" xfId="0" applyFont="1" applyFill="1" applyBorder="1" applyAlignment="1" applyProtection="1">
      <alignment horizontal="center" vertical="center" wrapText="1"/>
    </xf>
    <xf numFmtId="0" fontId="6" fillId="2" borderId="56"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56" fillId="0" borderId="12" xfId="0" applyFont="1" applyBorder="1" applyAlignment="1" applyProtection="1">
      <alignment horizontal="left" vertical="center" wrapText="1"/>
    </xf>
    <xf numFmtId="0" fontId="13" fillId="5" borderId="2" xfId="0" applyFont="1" applyFill="1" applyBorder="1" applyAlignment="1" applyProtection="1">
      <alignment horizontal="center" vertical="center" wrapText="1"/>
    </xf>
    <xf numFmtId="0" fontId="13" fillId="5" borderId="14" xfId="0" applyFont="1" applyFill="1" applyBorder="1" applyAlignment="1" applyProtection="1">
      <alignment horizontal="center" vertical="center" wrapText="1"/>
    </xf>
    <xf numFmtId="0" fontId="13" fillId="5" borderId="17" xfId="0" applyFont="1" applyFill="1" applyBorder="1" applyAlignment="1" applyProtection="1">
      <alignment horizontal="center" vertical="center" wrapText="1"/>
    </xf>
    <xf numFmtId="0" fontId="25" fillId="4" borderId="2" xfId="0" applyFont="1" applyFill="1" applyBorder="1" applyAlignment="1" applyProtection="1">
      <alignment horizontal="center" vertical="center" wrapText="1"/>
    </xf>
    <xf numFmtId="0" fontId="25" fillId="4" borderId="14" xfId="0" applyFont="1" applyFill="1" applyBorder="1" applyAlignment="1" applyProtection="1">
      <alignment horizontal="center" vertical="center" wrapText="1"/>
    </xf>
    <xf numFmtId="0" fontId="25" fillId="4" borderId="3" xfId="0" applyFont="1" applyFill="1" applyBorder="1" applyAlignment="1" applyProtection="1">
      <alignment horizontal="center" vertical="center" wrapText="1"/>
    </xf>
    <xf numFmtId="0" fontId="6" fillId="2" borderId="1" xfId="0" applyFont="1" applyFill="1" applyBorder="1" applyAlignment="1" applyProtection="1">
      <alignment horizontal="center" wrapText="1"/>
    </xf>
    <xf numFmtId="0" fontId="6" fillId="2" borderId="0" xfId="0" applyFont="1" applyFill="1" applyBorder="1" applyAlignment="1" applyProtection="1">
      <alignment horizontal="center" wrapText="1"/>
    </xf>
    <xf numFmtId="0" fontId="4" fillId="5" borderId="60" xfId="0" applyFont="1" applyFill="1" applyBorder="1" applyAlignment="1" applyProtection="1">
      <alignment horizontal="center" vertical="center" wrapText="1"/>
    </xf>
    <xf numFmtId="0" fontId="4" fillId="5" borderId="45" xfId="0" applyFont="1" applyFill="1" applyBorder="1" applyAlignment="1" applyProtection="1">
      <alignment horizontal="center" vertical="center" wrapText="1"/>
    </xf>
    <xf numFmtId="0" fontId="4" fillId="5" borderId="20" xfId="0" applyFont="1" applyFill="1" applyBorder="1" applyAlignment="1" applyProtection="1">
      <alignment horizontal="center" vertical="center" wrapText="1"/>
    </xf>
    <xf numFmtId="0" fontId="4" fillId="5" borderId="23" xfId="0" applyFont="1" applyFill="1" applyBorder="1" applyAlignment="1" applyProtection="1">
      <alignment horizontal="center" vertical="center" wrapText="1"/>
    </xf>
    <xf numFmtId="0" fontId="4" fillId="5" borderId="17" xfId="0" applyFont="1" applyFill="1" applyBorder="1" applyAlignment="1" applyProtection="1">
      <alignment horizontal="center" vertical="center" wrapText="1"/>
    </xf>
    <xf numFmtId="0" fontId="4" fillId="5" borderId="19" xfId="0" applyFont="1" applyFill="1" applyBorder="1" applyAlignment="1" applyProtection="1">
      <alignment horizontal="center" vertical="center" wrapText="1"/>
    </xf>
    <xf numFmtId="0" fontId="4" fillId="5" borderId="8" xfId="0" applyFont="1" applyFill="1" applyBorder="1" applyAlignment="1" applyProtection="1">
      <alignment horizontal="center" vertical="center" wrapText="1"/>
    </xf>
    <xf numFmtId="0" fontId="4" fillId="5" borderId="39" xfId="0" applyFont="1" applyFill="1" applyBorder="1" applyAlignment="1" applyProtection="1">
      <alignment horizontal="center" vertical="center" wrapText="1"/>
    </xf>
    <xf numFmtId="0" fontId="18" fillId="4" borderId="16" xfId="0" applyFont="1" applyFill="1" applyBorder="1" applyAlignment="1" applyProtection="1">
      <alignment horizontal="center" vertical="top" wrapText="1"/>
    </xf>
    <xf numFmtId="0" fontId="18" fillId="4" borderId="21" xfId="0" applyFont="1" applyFill="1" applyBorder="1" applyAlignment="1" applyProtection="1">
      <alignment horizontal="center" vertical="top" wrapText="1"/>
    </xf>
    <xf numFmtId="0" fontId="18" fillId="4" borderId="17" xfId="0" applyFont="1" applyFill="1" applyBorder="1" applyAlignment="1" applyProtection="1">
      <alignment horizontal="center" vertical="top" wrapText="1"/>
    </xf>
    <xf numFmtId="0" fontId="19" fillId="5" borderId="2" xfId="0" applyFont="1" applyFill="1" applyBorder="1" applyAlignment="1" applyProtection="1">
      <alignment horizontal="center" vertical="center" wrapText="1"/>
    </xf>
    <xf numFmtId="0" fontId="19" fillId="5" borderId="14" xfId="0" applyFont="1" applyFill="1" applyBorder="1" applyAlignment="1" applyProtection="1">
      <alignment horizontal="center" vertical="center" wrapText="1"/>
    </xf>
    <xf numFmtId="0" fontId="19" fillId="5" borderId="3" xfId="0" applyFont="1" applyFill="1" applyBorder="1" applyAlignment="1" applyProtection="1">
      <alignment horizontal="center" vertical="center" wrapText="1"/>
    </xf>
    <xf numFmtId="0" fontId="51" fillId="3" borderId="0" xfId="2" applyFont="1" applyFill="1" applyBorder="1" applyAlignment="1" applyProtection="1">
      <alignment horizontal="center" wrapText="1"/>
    </xf>
    <xf numFmtId="0" fontId="6" fillId="2" borderId="0" xfId="0" applyFont="1" applyFill="1" applyAlignment="1" applyProtection="1">
      <alignment horizontal="center" vertical="center" wrapText="1"/>
    </xf>
    <xf numFmtId="0" fontId="6" fillId="2" borderId="0" xfId="0" applyFont="1" applyFill="1" applyAlignment="1" applyProtection="1">
      <alignment horizontal="center" wrapText="1"/>
    </xf>
    <xf numFmtId="0" fontId="0" fillId="0" borderId="0" xfId="0" applyFill="1" applyBorder="1" applyAlignment="1" applyProtection="1">
      <alignment horizontal="center"/>
    </xf>
    <xf numFmtId="0" fontId="19" fillId="4" borderId="16" xfId="0" applyFont="1" applyFill="1" applyBorder="1" applyAlignment="1" applyProtection="1">
      <alignment horizontal="center" vertical="top"/>
    </xf>
    <xf numFmtId="0" fontId="19" fillId="4" borderId="21" xfId="0" applyFont="1" applyFill="1" applyBorder="1" applyAlignment="1" applyProtection="1">
      <alignment horizontal="center" vertical="top"/>
    </xf>
    <xf numFmtId="0" fontId="19" fillId="4" borderId="17" xfId="0" applyFont="1" applyFill="1" applyBorder="1" applyAlignment="1" applyProtection="1">
      <alignment horizontal="center" vertical="top"/>
    </xf>
    <xf numFmtId="0" fontId="19" fillId="4" borderId="16" xfId="0" applyFont="1" applyFill="1" applyBorder="1" applyAlignment="1" applyProtection="1">
      <alignment horizontal="center" vertical="center" wrapText="1"/>
    </xf>
    <xf numFmtId="0" fontId="19" fillId="4" borderId="21" xfId="0" applyFont="1" applyFill="1" applyBorder="1" applyAlignment="1" applyProtection="1">
      <alignment horizontal="center" vertical="center" wrapText="1"/>
    </xf>
    <xf numFmtId="0" fontId="19" fillId="4" borderId="18" xfId="0" applyFont="1" applyFill="1" applyBorder="1" applyAlignment="1" applyProtection="1">
      <alignment horizontal="center" vertical="center" wrapText="1"/>
    </xf>
    <xf numFmtId="0" fontId="19" fillId="4" borderId="24" xfId="0" applyFont="1" applyFill="1" applyBorder="1" applyAlignment="1" applyProtection="1">
      <alignment horizontal="center" vertical="center" wrapText="1"/>
    </xf>
    <xf numFmtId="0" fontId="19" fillId="4" borderId="17" xfId="0" applyFont="1" applyFill="1" applyBorder="1" applyAlignment="1" applyProtection="1">
      <alignment horizontal="center" vertical="center" wrapText="1"/>
    </xf>
    <xf numFmtId="0" fontId="19" fillId="4" borderId="19" xfId="0" applyFont="1" applyFill="1" applyBorder="1" applyAlignment="1" applyProtection="1">
      <alignment horizontal="center" vertical="center" wrapText="1"/>
    </xf>
    <xf numFmtId="0" fontId="19" fillId="4" borderId="21" xfId="0" applyFont="1" applyFill="1" applyBorder="1" applyAlignment="1" applyProtection="1">
      <alignment horizontal="center" vertical="center"/>
    </xf>
    <xf numFmtId="0" fontId="19" fillId="4" borderId="17" xfId="0" applyFont="1" applyFill="1" applyBorder="1" applyAlignment="1" applyProtection="1">
      <alignment horizontal="center" vertical="center"/>
    </xf>
    <xf numFmtId="0" fontId="19" fillId="4" borderId="24" xfId="0" applyFont="1" applyFill="1" applyBorder="1" applyAlignment="1" applyProtection="1">
      <alignment horizontal="center" vertical="center"/>
    </xf>
    <xf numFmtId="0" fontId="19" fillId="4" borderId="19" xfId="0" applyFont="1" applyFill="1" applyBorder="1" applyAlignment="1" applyProtection="1">
      <alignment horizontal="center" vertical="center"/>
    </xf>
    <xf numFmtId="0" fontId="19" fillId="4" borderId="20" xfId="0" applyFont="1" applyFill="1" applyBorder="1" applyAlignment="1" applyProtection="1">
      <alignment horizontal="center" vertical="center"/>
    </xf>
    <xf numFmtId="0" fontId="19" fillId="4" borderId="23" xfId="0" applyFont="1" applyFill="1" applyBorder="1" applyAlignment="1" applyProtection="1">
      <alignment horizontal="center" vertical="center"/>
    </xf>
    <xf numFmtId="0" fontId="19" fillId="4" borderId="18" xfId="0" applyFont="1" applyFill="1" applyBorder="1" applyAlignment="1" applyProtection="1">
      <alignment horizontal="center" vertical="top" wrapText="1"/>
    </xf>
    <xf numFmtId="0" fontId="19" fillId="4" borderId="24" xfId="0" applyFont="1" applyFill="1" applyBorder="1" applyAlignment="1" applyProtection="1">
      <alignment horizontal="center" vertical="top" wrapText="1"/>
    </xf>
    <xf numFmtId="0" fontId="19" fillId="4" borderId="19" xfId="0" applyFont="1" applyFill="1" applyBorder="1" applyAlignment="1" applyProtection="1">
      <alignment horizontal="center" vertical="top" wrapText="1"/>
    </xf>
    <xf numFmtId="0" fontId="19" fillId="4" borderId="16" xfId="0" applyFont="1" applyFill="1" applyBorder="1" applyAlignment="1" applyProtection="1">
      <alignment horizontal="center" vertical="top" wrapText="1"/>
    </xf>
    <xf numFmtId="0" fontId="19" fillId="4" borderId="21" xfId="0" applyFont="1" applyFill="1" applyBorder="1" applyAlignment="1" applyProtection="1">
      <alignment horizontal="center" vertical="top" wrapText="1"/>
    </xf>
    <xf numFmtId="0" fontId="13" fillId="4" borderId="20" xfId="0" applyFont="1" applyFill="1" applyBorder="1" applyAlignment="1" applyProtection="1">
      <alignment horizontal="center" vertical="center"/>
    </xf>
    <xf numFmtId="0" fontId="13" fillId="4" borderId="23" xfId="0" applyFont="1" applyFill="1" applyBorder="1" applyAlignment="1" applyProtection="1">
      <alignment horizontal="center" vertical="center"/>
    </xf>
    <xf numFmtId="0" fontId="12" fillId="4" borderId="2" xfId="0" applyFont="1" applyFill="1" applyBorder="1" applyAlignment="1" applyProtection="1">
      <alignment horizontal="left" wrapText="1"/>
    </xf>
    <xf numFmtId="0" fontId="12" fillId="4" borderId="14" xfId="0" applyFont="1" applyFill="1" applyBorder="1" applyAlignment="1" applyProtection="1">
      <alignment horizontal="left" wrapText="1"/>
    </xf>
    <xf numFmtId="0" fontId="12" fillId="4" borderId="3" xfId="0" applyFont="1" applyFill="1" applyBorder="1" applyAlignment="1" applyProtection="1">
      <alignment horizontal="left" wrapText="1"/>
    </xf>
    <xf numFmtId="0" fontId="4" fillId="14" borderId="4" xfId="0" applyFont="1" applyFill="1" applyBorder="1" applyAlignment="1" applyProtection="1">
      <alignment horizontal="left" vertical="center" wrapText="1"/>
    </xf>
    <xf numFmtId="0" fontId="4" fillId="14" borderId="7" xfId="0" applyFont="1" applyFill="1" applyBorder="1" applyAlignment="1" applyProtection="1">
      <alignment horizontal="left" vertical="center" wrapText="1"/>
    </xf>
    <xf numFmtId="0" fontId="4" fillId="14" borderId="8" xfId="0" applyFont="1" applyFill="1" applyBorder="1" applyAlignment="1" applyProtection="1">
      <alignment horizontal="left" vertical="center" wrapText="1"/>
    </xf>
    <xf numFmtId="0" fontId="6" fillId="2" borderId="1" xfId="0" applyFont="1" applyFill="1" applyBorder="1" applyAlignment="1" applyProtection="1">
      <alignment horizontal="center" vertical="center" wrapText="1"/>
    </xf>
    <xf numFmtId="0" fontId="12" fillId="4" borderId="1" xfId="0" applyFont="1" applyFill="1" applyBorder="1" applyAlignment="1" applyProtection="1">
      <alignment horizontal="center" wrapText="1"/>
    </xf>
    <xf numFmtId="0" fontId="12" fillId="4" borderId="0" xfId="0" applyFont="1" applyFill="1" applyBorder="1" applyAlignment="1" applyProtection="1">
      <alignment horizontal="center" wrapText="1"/>
    </xf>
    <xf numFmtId="0" fontId="27" fillId="0" borderId="24" xfId="0" applyFont="1" applyBorder="1" applyAlignment="1" applyProtection="1">
      <alignment horizontal="left" vertical="center" wrapText="1"/>
    </xf>
    <xf numFmtId="0" fontId="4" fillId="4" borderId="2" xfId="0" applyFont="1" applyFill="1" applyBorder="1" applyAlignment="1" applyProtection="1">
      <alignment horizontal="center" wrapText="1"/>
    </xf>
    <xf numFmtId="0" fontId="4" fillId="4" borderId="14" xfId="0" applyFont="1" applyFill="1" applyBorder="1" applyAlignment="1" applyProtection="1">
      <alignment horizontal="center" wrapText="1"/>
    </xf>
    <xf numFmtId="0" fontId="4" fillId="4" borderId="3" xfId="0" applyFont="1" applyFill="1" applyBorder="1" applyAlignment="1" applyProtection="1">
      <alignment horizontal="center" wrapText="1"/>
    </xf>
    <xf numFmtId="0" fontId="13" fillId="5" borderId="3" xfId="0" applyFont="1" applyFill="1" applyBorder="1" applyAlignment="1" applyProtection="1">
      <alignment horizontal="center" vertical="center" wrapText="1"/>
    </xf>
    <xf numFmtId="0" fontId="4" fillId="5" borderId="5" xfId="0" applyFont="1" applyFill="1" applyBorder="1" applyAlignment="1" applyProtection="1">
      <alignment horizontal="center" vertical="center" wrapText="1"/>
    </xf>
    <xf numFmtId="0" fontId="4" fillId="5" borderId="25" xfId="0" applyFont="1" applyFill="1" applyBorder="1" applyAlignment="1" applyProtection="1">
      <alignment horizontal="center" vertical="center" wrapText="1"/>
    </xf>
  </cellXfs>
  <cellStyles count="16">
    <cellStyle name="Comma" xfId="7" builtinId="3"/>
    <cellStyle name="Comma 2" xfId="5" xr:uid="{98DC0DBA-78AF-449C-B386-7D26DE6AD9E7}"/>
    <cellStyle name="Comma 2 2" xfId="15" xr:uid="{D0B36E7D-62F3-4D8F-96F4-51FF39E45287}"/>
    <cellStyle name="Comma 3" xfId="8" xr:uid="{79531E0C-D252-4080-A532-0EC0716DA42D}"/>
    <cellStyle name="Comma 4" xfId="10" xr:uid="{60BC386D-490B-47D0-AACC-CB20E588249F}"/>
    <cellStyle name="Currency" xfId="1" builtinId="4"/>
    <cellStyle name="Currency 2" xfId="4" xr:uid="{9AA7B4D6-034B-4860-9542-03E924DA7832}"/>
    <cellStyle name="Currency 2 2" xfId="14" xr:uid="{A2611D8A-A5C3-4424-A244-6592FFD0554A}"/>
    <cellStyle name="Currency 3" xfId="9" xr:uid="{043FF233-AB08-4789-9270-021FB42AA6FF}"/>
    <cellStyle name="Heading 4" xfId="3" builtinId="19"/>
    <cellStyle name="Hyperlink" xfId="11" builtinId="8"/>
    <cellStyle name="Normal" xfId="0" builtinId="0"/>
    <cellStyle name="Normal 2" xfId="13" xr:uid="{0CF7D902-88BB-4459-A36A-C995339B6F9A}"/>
    <cellStyle name="Normal 4" xfId="12" xr:uid="{EBBD4D16-C19F-4C05-8F60-338A0A764C2E}"/>
    <cellStyle name="Title" xfId="2" builtinId="15"/>
    <cellStyle name="Title 2" xfId="6" xr:uid="{343A2191-9442-41D9-A143-F0A958746EEC}"/>
  </cellStyles>
  <dxfs count="93">
    <dxf>
      <font>
        <b/>
        <i val="0"/>
        <strike val="0"/>
        <condense val="0"/>
        <extend val="0"/>
        <outline val="0"/>
        <shadow val="0"/>
        <u val="none"/>
        <vertAlign val="baseline"/>
        <sz val="11"/>
        <color theme="1"/>
        <name val="Calibri"/>
        <family val="2"/>
        <scheme val="minor"/>
      </font>
      <fill>
        <patternFill patternType="solid">
          <fgColor indexed="64"/>
          <bgColor theme="0"/>
        </patternFill>
      </fill>
      <border diagonalUp="0" diagonalDown="0" outline="0">
        <left style="thin">
          <color indexed="64"/>
        </left>
        <right style="medium">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protection locked="1" hidden="0"/>
    </dxf>
    <dxf>
      <numFmt numFmtId="19" formatCode="yyyy/mm/dd"/>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1" hidden="0"/>
    </dxf>
    <dxf>
      <numFmt numFmtId="19" formatCode="yyyy/mm/dd"/>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numFmt numFmtId="0" formatCode="General"/>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font>
        <strike val="0"/>
        <outline val="0"/>
        <shadow val="0"/>
        <u val="none"/>
        <vertAlign val="baseline"/>
        <sz val="11"/>
        <color theme="0"/>
        <name val="Calibri"/>
        <family val="2"/>
        <scheme val="minor"/>
      </font>
      <fill>
        <patternFill>
          <fgColor indexed="64"/>
          <bgColor theme="0"/>
        </patternFill>
      </fill>
      <border>
        <right style="thin">
          <color indexed="64"/>
        </right>
      </border>
      <protection locked="1" hidden="0"/>
    </dxf>
    <dxf>
      <border outline="0">
        <right style="thin">
          <color rgb="FF000000"/>
        </right>
      </border>
    </dxf>
    <dxf>
      <protection locked="1" hidden="0"/>
    </dxf>
    <dxf>
      <protection locked="1" hidden="0"/>
    </dxf>
    <dxf>
      <fill>
        <patternFill patternType="solid">
          <fgColor indexed="64"/>
          <bgColor theme="0"/>
        </patternFill>
      </fill>
      <protection locked="1" hidden="0"/>
    </dxf>
    <dxf>
      <fill>
        <patternFill patternType="solid">
          <fgColor indexed="64"/>
          <bgColor theme="0"/>
        </patternFill>
      </fill>
      <protection locked="1" hidden="0"/>
    </dxf>
    <dxf>
      <font>
        <b/>
        <i val="0"/>
        <strike val="0"/>
        <condense val="0"/>
        <extend val="0"/>
        <outline val="0"/>
        <shadow val="0"/>
        <u val="none"/>
        <vertAlign val="baseline"/>
        <sz val="11"/>
        <color theme="1"/>
        <name val="Calibri"/>
        <family val="2"/>
        <scheme val="minor"/>
      </font>
      <numFmt numFmtId="166" formatCode="_-* #,##0_-;\-* #,##0_-;_-* &quot;-&quot;??_-;_-@_-"/>
      <fill>
        <patternFill patternType="solid">
          <fgColor indexed="64"/>
          <bgColor theme="0"/>
        </patternFill>
      </fill>
      <border diagonalUp="0" diagonalDown="0" outline="0">
        <left style="thin">
          <color indexed="64"/>
        </left>
        <right style="medium">
          <color indexed="64"/>
        </right>
        <top style="thin">
          <color indexed="64"/>
        </top>
        <bottom style="thin">
          <color indexed="64"/>
        </bottom>
      </border>
      <protection locked="1" hidden="0"/>
    </dxf>
    <dxf>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theme="0"/>
        <name val="Calibri"/>
        <family val="2"/>
        <scheme val="minor"/>
      </font>
      <fill>
        <patternFill>
          <fgColor indexed="64"/>
          <bgColor theme="0"/>
        </patternFill>
      </fill>
      <border>
        <right style="medium">
          <color indexed="64"/>
        </right>
      </border>
      <protection locked="1" hidden="0"/>
    </dxf>
    <dxf>
      <border outline="0">
        <right style="thin">
          <color rgb="FF000000"/>
        </right>
      </border>
    </dxf>
    <dxf>
      <protection locked="1" hidden="0"/>
    </dxf>
    <dxf>
      <protection locked="1" hidden="0"/>
    </dxf>
    <dxf>
      <numFmt numFmtId="164" formatCode="[$-F800]dddd\,\ mmmm\ dd\,\ yyyy"/>
      <fill>
        <patternFill patternType="solid">
          <fgColor indexed="64"/>
          <bgColor theme="9" tint="0.59999389629810485"/>
        </patternFill>
      </fill>
      <alignment horizontal="left" vertical="center" textRotation="0" wrapText="0" indent="0" justifyLastLine="0" shrinkToFit="0" readingOrder="0"/>
      <border diagonalUp="0" diagonalDown="0">
        <left style="medium">
          <color indexed="64"/>
        </left>
        <right style="medium">
          <color indexed="64"/>
        </right>
        <top style="thin">
          <color indexed="64"/>
        </top>
        <bottom style="thin">
          <color indexed="64"/>
        </bottom>
      </border>
      <protection locked="0" hidden="0"/>
    </dxf>
    <dxf>
      <numFmt numFmtId="2" formatCode="0.00"/>
      <fill>
        <patternFill patternType="solid">
          <fgColor indexed="64"/>
          <bgColor theme="9" tint="0.59999389629810485"/>
        </patternFill>
      </fill>
      <alignment horizontal="left" vertical="center" textRotation="0" wrapText="0" indent="0" justifyLastLine="0" shrinkToFit="0" readingOrder="0"/>
      <border diagonalUp="0" diagonalDown="0">
        <left style="medium">
          <color indexed="64"/>
        </left>
        <right style="medium">
          <color indexed="64"/>
        </right>
        <top style="thin">
          <color indexed="64"/>
        </top>
        <bottom style="thin">
          <color indexed="64"/>
        </bottom>
      </border>
      <protection locked="0" hidden="0"/>
    </dxf>
    <dxf>
      <numFmt numFmtId="0" formatCode="General"/>
      <fill>
        <patternFill patternType="solid">
          <fgColor indexed="64"/>
          <bgColor theme="9" tint="0.59999389629810485"/>
        </patternFill>
      </fill>
      <alignment horizontal="left" vertical="center" textRotation="0" wrapText="0" indent="0" justifyLastLine="0" shrinkToFit="0" readingOrder="0"/>
      <border diagonalUp="0" diagonalDown="0">
        <left style="medium">
          <color indexed="64"/>
        </left>
        <right style="medium">
          <color indexed="64"/>
        </right>
        <top style="thin">
          <color indexed="64"/>
        </top>
        <bottom style="thin">
          <color indexed="64"/>
        </bottom>
      </border>
      <protection locked="0" hidden="0"/>
    </dxf>
    <dxf>
      <font>
        <strike val="0"/>
        <outline val="0"/>
        <shadow val="0"/>
        <u val="none"/>
        <vertAlign val="baseline"/>
        <sz val="11"/>
        <color theme="0"/>
        <name val="Calibri"/>
        <family val="2"/>
        <scheme val="minor"/>
      </font>
      <fill>
        <patternFill>
          <fgColor indexed="64"/>
          <bgColor theme="0"/>
        </patternFill>
      </fill>
      <border>
        <right style="thin">
          <color indexed="64"/>
        </right>
      </border>
      <protection locked="1" hidden="0"/>
    </dxf>
    <dxf>
      <border outline="0">
        <right style="thin">
          <color rgb="FF000000"/>
        </right>
      </border>
    </dxf>
    <dxf>
      <protection locked="1" hidden="0"/>
    </dxf>
    <dxf>
      <protection locked="1" hidden="0"/>
    </dxf>
    <dxf>
      <border diagonalUp="0" diagonalDown="0">
        <left style="thin">
          <color indexed="64"/>
        </left>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numFmt numFmtId="165" formatCode="&quot;$&quot;#,##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1" hidden="0"/>
    </dxf>
    <dxf>
      <numFmt numFmtId="14" formatCode="0.00%"/>
      <fill>
        <patternFill patternType="solid">
          <fgColor indexed="64"/>
          <bgColor theme="0" tint="-0.249977111117893"/>
        </patternFill>
      </fill>
      <border diagonalUp="0" diagonalDown="0" outline="0">
        <left style="thin">
          <color indexed="64"/>
        </left>
        <right style="thin">
          <color indexed="64"/>
        </right>
        <top style="thin">
          <color indexed="64"/>
        </top>
        <bottom style="thin">
          <color indexed="64"/>
        </bottom>
      </border>
      <protection locked="1" hidden="0"/>
    </dxf>
    <dxf>
      <numFmt numFmtId="165" formatCode="&quot;$&quot;#,##0.00"/>
      <fill>
        <patternFill patternType="solid">
          <fgColor indexed="64"/>
          <bgColor theme="9" tint="0.59999389629810485"/>
        </patternFill>
      </fill>
      <border diagonalUp="0" diagonalDown="0" outline="0">
        <left style="thin">
          <color indexed="64"/>
        </left>
        <right style="thin">
          <color indexed="64"/>
        </right>
        <top style="thin">
          <color indexed="64"/>
        </top>
        <bottom style="thin">
          <color indexed="64"/>
        </bottom>
      </border>
      <protection locked="1" hidden="0"/>
    </dxf>
    <dxf>
      <numFmt numFmtId="165" formatCode="&quot;$&quot;#,##0.0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numFmt numFmtId="165" formatCode="&quot;$&quot;#,##0.0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numFmt numFmtId="165" formatCode="&quot;$&quot;#,##0.0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numFmt numFmtId="165" formatCode="&quot;$&quot;#,##0.0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numFmt numFmtId="2" formatCode="0.00"/>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protection locked="1" hidden="0"/>
    </dxf>
    <dxf>
      <numFmt numFmtId="165" formatCode="&quot;$&quot;#,##0.00"/>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protection locked="1" hidden="0"/>
    </dxf>
    <dxf>
      <numFmt numFmtId="165" formatCode="&quot;$&quot;#,##0.00"/>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9" tint="0.59999389629810485"/>
        </patternFill>
      </fill>
      <border diagonalUp="0" diagonalDown="0">
        <left/>
        <right style="thin">
          <color indexed="64"/>
        </right>
        <top style="thin">
          <color indexed="64"/>
        </top>
        <bottom style="thin">
          <color indexed="64"/>
        </bottom>
        <vertical/>
        <horizontal/>
      </border>
      <protection locked="1" hidden="0"/>
    </dxf>
    <dxf>
      <border outline="0">
        <left style="medium">
          <color indexed="64"/>
        </left>
        <right style="medium">
          <color indexed="64"/>
        </right>
        <top style="medium">
          <color indexed="64"/>
        </top>
        <bottom style="medium">
          <color indexed="64"/>
        </bottom>
      </border>
    </dxf>
    <dxf>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center" vertical="bottom" textRotation="0" wrapText="1" indent="0" justifyLastLine="0" shrinkToFit="0" readingOrder="0"/>
      <protection locked="1" hidden="0"/>
    </dxf>
    <dxf>
      <font>
        <color rgb="FFFF0000"/>
      </font>
    </dxf>
    <dxf>
      <fill>
        <patternFill patternType="none">
          <fgColor indexed="64"/>
          <bgColor auto="1"/>
        </patternFill>
      </fill>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0"/>
        </patternFill>
      </fill>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14" formatCode="0.00%"/>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horizontal/>
      </border>
      <protection locked="1" hidden="0"/>
    </dxf>
    <dxf>
      <numFmt numFmtId="165" formatCode="&quot;$&quot;#,##0.00"/>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numFmt numFmtId="165" formatCode="&quot;$&quot;#,##0.00"/>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0" tint="-0.249977111117893"/>
        </patternFill>
      </fill>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9" tint="0.59999389629810485"/>
        </patternFill>
      </fill>
      <border diagonalUp="0" diagonalDown="0">
        <left/>
        <right style="thin">
          <color indexed="64"/>
        </right>
        <top style="thin">
          <color indexed="64"/>
        </top>
        <bottom style="thin">
          <color indexed="64"/>
        </bottom>
        <vertical/>
        <horizontal/>
      </border>
      <protection locked="0" hidden="0"/>
    </dxf>
    <dxf>
      <border outline="0">
        <left style="medium">
          <color indexed="64"/>
        </left>
        <right style="medium">
          <color indexed="64"/>
        </right>
        <top style="medium">
          <color indexed="64"/>
        </top>
        <bottom style="medium">
          <color indexed="64"/>
        </bottom>
      </border>
    </dxf>
    <dxf>
      <protection locked="1" hidden="0"/>
    </dxf>
    <dxf>
      <font>
        <b/>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bottom/>
      </border>
      <protection locked="1" hidden="0"/>
    </dxf>
    <dxf>
      <font>
        <color rgb="FFFF0000"/>
      </font>
    </dxf>
    <dxf>
      <font>
        <b/>
        <i val="0"/>
        <strike val="0"/>
        <condense val="0"/>
        <extend val="0"/>
        <outline val="0"/>
        <shadow val="0"/>
        <u val="none"/>
        <vertAlign val="baseline"/>
        <sz val="11"/>
        <color theme="1"/>
        <name val="Calibri"/>
        <family val="2"/>
        <scheme val="minor"/>
      </font>
      <numFmt numFmtId="165" formatCode="&quot;$&quot;#,##0.00"/>
      <fill>
        <patternFill patternType="solid">
          <fgColor indexed="64"/>
          <bgColor theme="0"/>
        </patternFill>
      </fill>
      <border diagonalUp="0" diagonalDown="0">
        <left style="thin">
          <color indexed="64"/>
        </left>
        <right style="thin">
          <color indexed="64"/>
        </right>
        <top style="thin">
          <color indexed="64"/>
        </top>
        <bottom style="thin">
          <color indexed="64"/>
        </bottom>
        <vertical/>
      </border>
      <protection locked="1" hidden="0"/>
    </dxf>
    <dxf>
      <font>
        <b/>
        <i val="0"/>
        <strike val="0"/>
        <condense val="0"/>
        <extend val="0"/>
        <outline val="0"/>
        <shadow val="0"/>
        <u val="none"/>
        <vertAlign val="baseline"/>
        <sz val="11"/>
        <color theme="1"/>
        <name val="Calibri"/>
        <family val="2"/>
        <scheme val="minor"/>
      </font>
      <numFmt numFmtId="165" formatCode="&quot;$&quot;#,##0.00"/>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numFmt numFmtId="0" formatCode="General"/>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9" tint="0.5999938962981048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5" formatCode="&quot;$&quot;#,##0.00"/>
      <fill>
        <patternFill patternType="solid">
          <fgColor indexed="64"/>
          <bgColor theme="9" tint="0.59999389629810485"/>
        </patternFill>
      </fill>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5" formatCode="&quot;$&quot;#,##0.00"/>
      <fill>
        <patternFill patternType="solid">
          <fgColor indexed="64"/>
          <bgColor theme="9" tint="0.59999389629810485"/>
        </patternFill>
      </fill>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5" formatCode="&quot;$&quot;#,##0.00"/>
      <fill>
        <patternFill patternType="solid">
          <fgColor indexed="64"/>
          <bgColor theme="9" tint="0.59999389629810485"/>
        </patternFill>
      </fill>
      <border diagonalUp="0" diagonalDown="0">
        <left style="medium">
          <color indexed="64"/>
        </left>
        <right style="thin">
          <color indexed="64"/>
        </right>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5" formatCode="&quot;$&quot;#,##0.00"/>
      <fill>
        <patternFill patternType="solid">
          <fgColor indexed="64"/>
          <bgColor theme="0"/>
        </patternFill>
      </fill>
      <border diagonalUp="0" diagonalDown="0">
        <left style="medium">
          <color indexed="64"/>
        </left>
        <right/>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11" formatCode="&quot;$&quot;#,##0.00;\-&quot;$&quot;#,##0.00"/>
      <fill>
        <patternFill patternType="solid">
          <fgColor indexed="64"/>
          <bgColor theme="9" tint="0.59999389629810485"/>
        </patternFill>
      </fill>
      <border diagonalUp="0" diagonalDown="0">
        <left style="medium">
          <color indexed="64"/>
        </left>
        <right style="medium">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9" tint="0.59999389629810485"/>
        </patternFill>
      </fill>
      <alignment horizontal="left" vertical="center" textRotation="0" wrapText="0" indent="0" justifyLastLine="0" shrinkToFit="0" readingOrder="0"/>
      <border diagonalUp="0" diagonalDown="0">
        <left style="medium">
          <color indexed="64"/>
        </left>
        <right style="thin">
          <color indexed="64"/>
        </right>
        <top style="thin">
          <color indexed="64"/>
        </top>
        <bottom style="thin">
          <color indexed="64"/>
        </bottom>
      </border>
      <protection locked="0" hidden="0"/>
    </dxf>
    <dxf>
      <font>
        <strike val="0"/>
        <outline val="0"/>
        <shadow val="0"/>
        <u val="none"/>
        <vertAlign val="baseline"/>
        <sz val="11"/>
        <color theme="0"/>
        <name val="Calibri"/>
        <family val="2"/>
        <scheme val="minor"/>
      </font>
      <fill>
        <patternFill>
          <fgColor indexed="64"/>
          <bgColor theme="0"/>
        </patternFill>
      </fill>
      <border>
        <right style="thin">
          <color indexed="64"/>
        </right>
      </border>
      <protection locked="1" hidden="0"/>
    </dxf>
    <dxf>
      <border outline="0">
        <right style="thin">
          <color rgb="FF000000"/>
        </right>
      </border>
    </dxf>
    <dxf>
      <protection locked="1" hidden="0"/>
    </dxf>
    <dxf>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9.png"/><Relationship Id="rId13" Type="http://schemas.openxmlformats.org/officeDocument/2006/relationships/customXml" Target="../ink/ink6.xml"/><Relationship Id="rId18" Type="http://schemas.openxmlformats.org/officeDocument/2006/relationships/image" Target="../media/image15.png"/><Relationship Id="rId3" Type="http://schemas.openxmlformats.org/officeDocument/2006/relationships/customXml" Target="../ink/ink1.xml"/><Relationship Id="rId7" Type="http://schemas.openxmlformats.org/officeDocument/2006/relationships/customXml" Target="../ink/ink3.xml"/><Relationship Id="rId12" Type="http://schemas.openxmlformats.org/officeDocument/2006/relationships/image" Target="../media/image21.png"/><Relationship Id="rId17" Type="http://schemas.openxmlformats.org/officeDocument/2006/relationships/customXml" Target="../ink/ink8.xml"/><Relationship Id="rId2" Type="http://schemas.openxmlformats.org/officeDocument/2006/relationships/image" Target="cid:image003.png@01DA0CE0.5B6FC470" TargetMode="External"/><Relationship Id="rId16" Type="http://schemas.openxmlformats.org/officeDocument/2006/relationships/image" Target="../media/image23.png"/><Relationship Id="rId1" Type="http://schemas.openxmlformats.org/officeDocument/2006/relationships/image" Target="../media/image12.png"/><Relationship Id="rId6" Type="http://schemas.openxmlformats.org/officeDocument/2006/relationships/image" Target="../media/image18.png"/><Relationship Id="rId11" Type="http://schemas.openxmlformats.org/officeDocument/2006/relationships/customXml" Target="../ink/ink5.xml"/><Relationship Id="rId5" Type="http://schemas.openxmlformats.org/officeDocument/2006/relationships/customXml" Target="../ink/ink2.xml"/><Relationship Id="rId15" Type="http://schemas.openxmlformats.org/officeDocument/2006/relationships/customXml" Target="../ink/ink7.xml"/><Relationship Id="rId10" Type="http://schemas.openxmlformats.org/officeDocument/2006/relationships/image" Target="../media/image20.png"/><Relationship Id="rId4" Type="http://schemas.openxmlformats.org/officeDocument/2006/relationships/image" Target="../media/image17.png"/><Relationship Id="rId9" Type="http://schemas.openxmlformats.org/officeDocument/2006/relationships/customXml" Target="../ink/ink4.xml"/><Relationship Id="rId14" Type="http://schemas.openxmlformats.org/officeDocument/2006/relationships/image" Target="../media/image2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24</xdr:row>
      <xdr:rowOff>130628</xdr:rowOff>
    </xdr:from>
    <xdr:to>
      <xdr:col>4</xdr:col>
      <xdr:colOff>74675</xdr:colOff>
      <xdr:row>59</xdr:row>
      <xdr:rowOff>17961</xdr:rowOff>
    </xdr:to>
    <xdr:pic>
      <xdr:nvPicPr>
        <xdr:cNvPr id="4" name="Picture 3">
          <a:extLst>
            <a:ext uri="{FF2B5EF4-FFF2-40B4-BE49-F238E27FC236}">
              <a16:creationId xmlns:a16="http://schemas.microsoft.com/office/drawing/2014/main" id="{6EAB20B3-4E70-D69A-3984-2A0E26A434CB}"/>
            </a:ext>
          </a:extLst>
        </xdr:cNvPr>
        <xdr:cNvPicPr>
          <a:picLocks noChangeAspect="1"/>
        </xdr:cNvPicPr>
      </xdr:nvPicPr>
      <xdr:blipFill>
        <a:blip xmlns:r="http://schemas.openxmlformats.org/officeDocument/2006/relationships" r:embed="rId1"/>
        <a:stretch>
          <a:fillRect/>
        </a:stretch>
      </xdr:blipFill>
      <xdr:spPr>
        <a:xfrm>
          <a:off x="0" y="6716485"/>
          <a:ext cx="7716446" cy="6368143"/>
        </a:xfrm>
        <a:prstGeom prst="rect">
          <a:avLst/>
        </a:prstGeom>
      </xdr:spPr>
    </xdr:pic>
    <xdr:clientData/>
  </xdr:twoCellAnchor>
  <xdr:twoCellAnchor editAs="oneCell">
    <xdr:from>
      <xdr:col>0</xdr:col>
      <xdr:colOff>17928</xdr:colOff>
      <xdr:row>215</xdr:row>
      <xdr:rowOff>89646</xdr:rowOff>
    </xdr:from>
    <xdr:to>
      <xdr:col>4</xdr:col>
      <xdr:colOff>88937</xdr:colOff>
      <xdr:row>233</xdr:row>
      <xdr:rowOff>169115</xdr:rowOff>
    </xdr:to>
    <xdr:pic>
      <xdr:nvPicPr>
        <xdr:cNvPr id="15" name="Picture 14">
          <a:extLst>
            <a:ext uri="{FF2B5EF4-FFF2-40B4-BE49-F238E27FC236}">
              <a16:creationId xmlns:a16="http://schemas.microsoft.com/office/drawing/2014/main" id="{2752DBD5-A666-2EB4-7C99-EB5F13F99ADB}"/>
            </a:ext>
          </a:extLst>
        </xdr:cNvPr>
        <xdr:cNvPicPr>
          <a:picLocks noChangeAspect="1"/>
        </xdr:cNvPicPr>
      </xdr:nvPicPr>
      <xdr:blipFill>
        <a:blip xmlns:r="http://schemas.openxmlformats.org/officeDocument/2006/relationships" r:embed="rId2"/>
        <a:stretch>
          <a:fillRect/>
        </a:stretch>
      </xdr:blipFill>
      <xdr:spPr>
        <a:xfrm>
          <a:off x="17928" y="41004564"/>
          <a:ext cx="7700683" cy="3310573"/>
        </a:xfrm>
        <a:prstGeom prst="rect">
          <a:avLst/>
        </a:prstGeom>
      </xdr:spPr>
    </xdr:pic>
    <xdr:clientData/>
  </xdr:twoCellAnchor>
  <xdr:twoCellAnchor editAs="oneCell">
    <xdr:from>
      <xdr:col>0</xdr:col>
      <xdr:colOff>35858</xdr:colOff>
      <xdr:row>122</xdr:row>
      <xdr:rowOff>44823</xdr:rowOff>
    </xdr:from>
    <xdr:to>
      <xdr:col>3</xdr:col>
      <xdr:colOff>751612</xdr:colOff>
      <xdr:row>158</xdr:row>
      <xdr:rowOff>35860</xdr:rowOff>
    </xdr:to>
    <xdr:pic>
      <xdr:nvPicPr>
        <xdr:cNvPr id="3" name="Picture 2">
          <a:extLst>
            <a:ext uri="{FF2B5EF4-FFF2-40B4-BE49-F238E27FC236}">
              <a16:creationId xmlns:a16="http://schemas.microsoft.com/office/drawing/2014/main" id="{44C8615E-A835-EC60-402B-710D21CE54D2}"/>
            </a:ext>
          </a:extLst>
        </xdr:cNvPr>
        <xdr:cNvPicPr>
          <a:picLocks noChangeAspect="1"/>
        </xdr:cNvPicPr>
      </xdr:nvPicPr>
      <xdr:blipFill>
        <a:blip xmlns:r="http://schemas.openxmlformats.org/officeDocument/2006/relationships" r:embed="rId3"/>
        <a:stretch>
          <a:fillRect/>
        </a:stretch>
      </xdr:blipFill>
      <xdr:spPr>
        <a:xfrm>
          <a:off x="35858" y="24285388"/>
          <a:ext cx="7441188" cy="6499412"/>
        </a:xfrm>
        <a:prstGeom prst="rect">
          <a:avLst/>
        </a:prstGeom>
      </xdr:spPr>
    </xdr:pic>
    <xdr:clientData/>
  </xdr:twoCellAnchor>
  <xdr:twoCellAnchor editAs="oneCell">
    <xdr:from>
      <xdr:col>0</xdr:col>
      <xdr:colOff>134470</xdr:colOff>
      <xdr:row>76</xdr:row>
      <xdr:rowOff>8966</xdr:rowOff>
    </xdr:from>
    <xdr:to>
      <xdr:col>3</xdr:col>
      <xdr:colOff>715273</xdr:colOff>
      <xdr:row>109</xdr:row>
      <xdr:rowOff>55179</xdr:rowOff>
    </xdr:to>
    <xdr:pic>
      <xdr:nvPicPr>
        <xdr:cNvPr id="9" name="Picture 8">
          <a:extLst>
            <a:ext uri="{FF2B5EF4-FFF2-40B4-BE49-F238E27FC236}">
              <a16:creationId xmlns:a16="http://schemas.microsoft.com/office/drawing/2014/main" id="{D53C4B09-2A2E-8963-A3B7-8711378B1CC6}"/>
            </a:ext>
          </a:extLst>
        </xdr:cNvPr>
        <xdr:cNvPicPr>
          <a:picLocks noChangeAspect="1"/>
        </xdr:cNvPicPr>
      </xdr:nvPicPr>
      <xdr:blipFill>
        <a:blip xmlns:r="http://schemas.openxmlformats.org/officeDocument/2006/relationships" r:embed="rId4"/>
        <a:stretch>
          <a:fillRect/>
        </a:stretch>
      </xdr:blipFill>
      <xdr:spPr>
        <a:xfrm>
          <a:off x="134470" y="16002001"/>
          <a:ext cx="7306237" cy="6012897"/>
        </a:xfrm>
        <a:prstGeom prst="rect">
          <a:avLst/>
        </a:prstGeom>
      </xdr:spPr>
    </xdr:pic>
    <xdr:clientData/>
  </xdr:twoCellAnchor>
  <xdr:twoCellAnchor editAs="oneCell">
    <xdr:from>
      <xdr:col>0</xdr:col>
      <xdr:colOff>0</xdr:colOff>
      <xdr:row>234</xdr:row>
      <xdr:rowOff>31712</xdr:rowOff>
    </xdr:from>
    <xdr:to>
      <xdr:col>4</xdr:col>
      <xdr:colOff>123228</xdr:colOff>
      <xdr:row>239</xdr:row>
      <xdr:rowOff>11206</xdr:rowOff>
    </xdr:to>
    <xdr:pic>
      <xdr:nvPicPr>
        <xdr:cNvPr id="11" name="Picture 10">
          <a:extLst>
            <a:ext uri="{FF2B5EF4-FFF2-40B4-BE49-F238E27FC236}">
              <a16:creationId xmlns:a16="http://schemas.microsoft.com/office/drawing/2014/main" id="{BA87719D-0364-32C7-0A45-2B54C566308F}"/>
            </a:ext>
          </a:extLst>
        </xdr:cNvPr>
        <xdr:cNvPicPr>
          <a:picLocks noChangeAspect="1"/>
        </xdr:cNvPicPr>
      </xdr:nvPicPr>
      <xdr:blipFill>
        <a:blip xmlns:r="http://schemas.openxmlformats.org/officeDocument/2006/relationships" r:embed="rId5"/>
        <a:stretch>
          <a:fillRect/>
        </a:stretch>
      </xdr:blipFill>
      <xdr:spPr>
        <a:xfrm>
          <a:off x="0" y="44451830"/>
          <a:ext cx="7776846" cy="875964"/>
        </a:xfrm>
        <a:prstGeom prst="rect">
          <a:avLst/>
        </a:prstGeom>
      </xdr:spPr>
    </xdr:pic>
    <xdr:clientData/>
  </xdr:twoCellAnchor>
  <xdr:twoCellAnchor editAs="oneCell">
    <xdr:from>
      <xdr:col>0</xdr:col>
      <xdr:colOff>0</xdr:colOff>
      <xdr:row>59</xdr:row>
      <xdr:rowOff>35858</xdr:rowOff>
    </xdr:from>
    <xdr:to>
      <xdr:col>4</xdr:col>
      <xdr:colOff>22843</xdr:colOff>
      <xdr:row>73</xdr:row>
      <xdr:rowOff>179293</xdr:rowOff>
    </xdr:to>
    <xdr:pic>
      <xdr:nvPicPr>
        <xdr:cNvPr id="5" name="Picture 4">
          <a:extLst>
            <a:ext uri="{FF2B5EF4-FFF2-40B4-BE49-F238E27FC236}">
              <a16:creationId xmlns:a16="http://schemas.microsoft.com/office/drawing/2014/main" id="{6C422C09-B16E-9DA2-CBC2-DD5179350F3D}"/>
            </a:ext>
          </a:extLst>
        </xdr:cNvPr>
        <xdr:cNvPicPr>
          <a:picLocks noChangeAspect="1"/>
        </xdr:cNvPicPr>
      </xdr:nvPicPr>
      <xdr:blipFill>
        <a:blip xmlns:r="http://schemas.openxmlformats.org/officeDocument/2006/relationships" r:embed="rId6"/>
        <a:stretch>
          <a:fillRect/>
        </a:stretch>
      </xdr:blipFill>
      <xdr:spPr>
        <a:xfrm>
          <a:off x="0" y="12980893"/>
          <a:ext cx="7660772" cy="2653553"/>
        </a:xfrm>
        <a:prstGeom prst="rect">
          <a:avLst/>
        </a:prstGeom>
      </xdr:spPr>
    </xdr:pic>
    <xdr:clientData/>
  </xdr:twoCellAnchor>
  <xdr:twoCellAnchor editAs="oneCell">
    <xdr:from>
      <xdr:col>0</xdr:col>
      <xdr:colOff>134470</xdr:colOff>
      <xdr:row>109</xdr:row>
      <xdr:rowOff>26896</xdr:rowOff>
    </xdr:from>
    <xdr:to>
      <xdr:col>3</xdr:col>
      <xdr:colOff>663389</xdr:colOff>
      <xdr:row>122</xdr:row>
      <xdr:rowOff>38127</xdr:rowOff>
    </xdr:to>
    <xdr:pic>
      <xdr:nvPicPr>
        <xdr:cNvPr id="7" name="Picture 6">
          <a:extLst>
            <a:ext uri="{FF2B5EF4-FFF2-40B4-BE49-F238E27FC236}">
              <a16:creationId xmlns:a16="http://schemas.microsoft.com/office/drawing/2014/main" id="{826AD4AC-092C-0518-3C6B-5575859F950F}"/>
            </a:ext>
          </a:extLst>
        </xdr:cNvPr>
        <xdr:cNvPicPr>
          <a:picLocks noChangeAspect="1"/>
        </xdr:cNvPicPr>
      </xdr:nvPicPr>
      <xdr:blipFill>
        <a:blip xmlns:r="http://schemas.openxmlformats.org/officeDocument/2006/relationships" r:embed="rId7"/>
        <a:stretch>
          <a:fillRect/>
        </a:stretch>
      </xdr:blipFill>
      <xdr:spPr>
        <a:xfrm>
          <a:off x="134470" y="21990425"/>
          <a:ext cx="7252448" cy="2342055"/>
        </a:xfrm>
        <a:prstGeom prst="rect">
          <a:avLst/>
        </a:prstGeom>
      </xdr:spPr>
    </xdr:pic>
    <xdr:clientData/>
  </xdr:twoCellAnchor>
  <xdr:twoCellAnchor editAs="oneCell">
    <xdr:from>
      <xdr:col>0</xdr:col>
      <xdr:colOff>0</xdr:colOff>
      <xdr:row>159</xdr:row>
      <xdr:rowOff>21773</xdr:rowOff>
    </xdr:from>
    <xdr:to>
      <xdr:col>3</xdr:col>
      <xdr:colOff>884145</xdr:colOff>
      <xdr:row>193</xdr:row>
      <xdr:rowOff>119744</xdr:rowOff>
    </xdr:to>
    <xdr:pic>
      <xdr:nvPicPr>
        <xdr:cNvPr id="6" name="Picture 5">
          <a:extLst>
            <a:ext uri="{FF2B5EF4-FFF2-40B4-BE49-F238E27FC236}">
              <a16:creationId xmlns:a16="http://schemas.microsoft.com/office/drawing/2014/main" id="{5304FC90-41E8-CBB1-819C-EA71E5A4BEC6}"/>
            </a:ext>
          </a:extLst>
        </xdr:cNvPr>
        <xdr:cNvPicPr>
          <a:picLocks noChangeAspect="1"/>
        </xdr:cNvPicPr>
      </xdr:nvPicPr>
      <xdr:blipFill>
        <a:blip xmlns:r="http://schemas.openxmlformats.org/officeDocument/2006/relationships" r:embed="rId8"/>
        <a:stretch>
          <a:fillRect/>
        </a:stretch>
      </xdr:blipFill>
      <xdr:spPr>
        <a:xfrm>
          <a:off x="0" y="31895144"/>
          <a:ext cx="7611516" cy="6389914"/>
        </a:xfrm>
        <a:prstGeom prst="rect">
          <a:avLst/>
        </a:prstGeom>
      </xdr:spPr>
    </xdr:pic>
    <xdr:clientData/>
  </xdr:twoCellAnchor>
  <xdr:twoCellAnchor editAs="oneCell">
    <xdr:from>
      <xdr:col>0</xdr:col>
      <xdr:colOff>0</xdr:colOff>
      <xdr:row>194</xdr:row>
      <xdr:rowOff>21772</xdr:rowOff>
    </xdr:from>
    <xdr:to>
      <xdr:col>4</xdr:col>
      <xdr:colOff>139523</xdr:colOff>
      <xdr:row>213</xdr:row>
      <xdr:rowOff>97971</xdr:rowOff>
    </xdr:to>
    <xdr:pic>
      <xdr:nvPicPr>
        <xdr:cNvPr id="8" name="Picture 7">
          <a:extLst>
            <a:ext uri="{FF2B5EF4-FFF2-40B4-BE49-F238E27FC236}">
              <a16:creationId xmlns:a16="http://schemas.microsoft.com/office/drawing/2014/main" id="{00352C47-0D3A-7C8C-702E-30A1C02C66CE}"/>
            </a:ext>
          </a:extLst>
        </xdr:cNvPr>
        <xdr:cNvPicPr>
          <a:picLocks noChangeAspect="1"/>
        </xdr:cNvPicPr>
      </xdr:nvPicPr>
      <xdr:blipFill>
        <a:blip xmlns:r="http://schemas.openxmlformats.org/officeDocument/2006/relationships" r:embed="rId9"/>
        <a:stretch>
          <a:fillRect/>
        </a:stretch>
      </xdr:blipFill>
      <xdr:spPr>
        <a:xfrm>
          <a:off x="0" y="38372143"/>
          <a:ext cx="7781294" cy="35922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18</xdr:row>
      <xdr:rowOff>18586</xdr:rowOff>
    </xdr:from>
    <xdr:to>
      <xdr:col>5</xdr:col>
      <xdr:colOff>410609</xdr:colOff>
      <xdr:row>33</xdr:row>
      <xdr:rowOff>1</xdr:rowOff>
    </xdr:to>
    <xdr:pic>
      <xdr:nvPicPr>
        <xdr:cNvPr id="3" name="Picture 2">
          <a:extLst>
            <a:ext uri="{FF2B5EF4-FFF2-40B4-BE49-F238E27FC236}">
              <a16:creationId xmlns:a16="http://schemas.microsoft.com/office/drawing/2014/main" id="{AF5CDFDE-17C1-F653-5E99-EA392794DF83}"/>
            </a:ext>
          </a:extLst>
        </xdr:cNvPr>
        <xdr:cNvPicPr>
          <a:picLocks noChangeAspect="1"/>
        </xdr:cNvPicPr>
      </xdr:nvPicPr>
      <xdr:blipFill>
        <a:blip xmlns:r="http://schemas.openxmlformats.org/officeDocument/2006/relationships" r:embed="rId1"/>
        <a:stretch>
          <a:fillRect/>
        </a:stretch>
      </xdr:blipFill>
      <xdr:spPr>
        <a:xfrm>
          <a:off x="0" y="6328318"/>
          <a:ext cx="5828243" cy="27692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158750</xdr:colOff>
      <xdr:row>23</xdr:row>
      <xdr:rowOff>47625</xdr:rowOff>
    </xdr:from>
    <xdr:to>
      <xdr:col>1</xdr:col>
      <xdr:colOff>857250</xdr:colOff>
      <xdr:row>45</xdr:row>
      <xdr:rowOff>0</xdr:rowOff>
    </xdr:to>
    <xdr:pic>
      <xdr:nvPicPr>
        <xdr:cNvPr id="3" name="Picture 2">
          <a:extLst>
            <a:ext uri="{FF2B5EF4-FFF2-40B4-BE49-F238E27FC236}">
              <a16:creationId xmlns:a16="http://schemas.microsoft.com/office/drawing/2014/main" id="{9349DE59-DA36-D8FE-2633-87195324CE95}"/>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58750" y="10496550"/>
          <a:ext cx="2955925" cy="393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114120</xdr:colOff>
      <xdr:row>25</xdr:row>
      <xdr:rowOff>27150</xdr:rowOff>
    </xdr:from>
    <xdr:to>
      <xdr:col>0</xdr:col>
      <xdr:colOff>1006770</xdr:colOff>
      <xdr:row>25</xdr:row>
      <xdr:rowOff>53580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9" name="Ink 8">
              <a:extLst>
                <a:ext uri="{FF2B5EF4-FFF2-40B4-BE49-F238E27FC236}">
                  <a16:creationId xmlns:a16="http://schemas.microsoft.com/office/drawing/2014/main" id="{D09E6AA1-3586-B1FF-512E-F2AF032BE4D2}"/>
                </a:ext>
              </a:extLst>
            </xdr14:cNvPr>
            <xdr14:cNvContentPartPr/>
          </xdr14:nvContentPartPr>
          <xdr14:nvPr macro=""/>
          <xdr14:xfrm>
            <a:off x="114120" y="6675600"/>
            <a:ext cx="888840" cy="30240"/>
          </xdr14:xfrm>
        </xdr:contentPart>
      </mc:Choice>
      <mc:Fallback xmlns="">
        <xdr:pic>
          <xdr:nvPicPr>
            <xdr:cNvPr id="9" name="Ink 8">
              <a:extLst>
                <a:ext uri="{FF2B5EF4-FFF2-40B4-BE49-F238E27FC236}">
                  <a16:creationId xmlns:a16="http://schemas.microsoft.com/office/drawing/2014/main" id="{D09E6AA1-3586-B1FF-512E-F2AF032BE4D2}"/>
                </a:ext>
              </a:extLst>
            </xdr:cNvPr>
            <xdr:cNvPicPr/>
          </xdr:nvPicPr>
          <xdr:blipFill>
            <a:blip xmlns:r="http://schemas.openxmlformats.org/officeDocument/2006/relationships" r:embed="rId4"/>
            <a:stretch>
              <a:fillRect/>
            </a:stretch>
          </xdr:blipFill>
          <xdr:spPr>
            <a:xfrm>
              <a:off x="60120" y="6567960"/>
              <a:ext cx="996480" cy="245880"/>
            </a:xfrm>
            <a:prstGeom prst="rect">
              <a:avLst/>
            </a:prstGeom>
          </xdr:spPr>
        </xdr:pic>
      </mc:Fallback>
    </mc:AlternateContent>
    <xdr:clientData/>
  </xdr:twoCellAnchor>
  <xdr:twoCellAnchor editAs="oneCell">
    <xdr:from>
      <xdr:col>0</xdr:col>
      <xdr:colOff>190080</xdr:colOff>
      <xdr:row>37</xdr:row>
      <xdr:rowOff>56850</xdr:rowOff>
    </xdr:from>
    <xdr:to>
      <xdr:col>0</xdr:col>
      <xdr:colOff>1016175</xdr:colOff>
      <xdr:row>37</xdr:row>
      <xdr:rowOff>65025</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10" name="Ink 9">
              <a:extLst>
                <a:ext uri="{FF2B5EF4-FFF2-40B4-BE49-F238E27FC236}">
                  <a16:creationId xmlns:a16="http://schemas.microsoft.com/office/drawing/2014/main" id="{22FC58C9-35D0-B64A-DEED-3603C5BF9254}"/>
                </a:ext>
              </a:extLst>
            </xdr14:cNvPr>
            <xdr14:cNvContentPartPr/>
          </xdr14:nvContentPartPr>
          <xdr14:nvPr macro=""/>
          <xdr14:xfrm>
            <a:off x="190080" y="8877000"/>
            <a:ext cx="828000" cy="10080"/>
          </xdr14:xfrm>
        </xdr:contentPart>
      </mc:Choice>
      <mc:Fallback xmlns="">
        <xdr:pic>
          <xdr:nvPicPr>
            <xdr:cNvPr id="10" name="Ink 9">
              <a:extLst>
                <a:ext uri="{FF2B5EF4-FFF2-40B4-BE49-F238E27FC236}">
                  <a16:creationId xmlns:a16="http://schemas.microsoft.com/office/drawing/2014/main" id="{22FC58C9-35D0-B64A-DEED-3603C5BF9254}"/>
                </a:ext>
              </a:extLst>
            </xdr:cNvPr>
            <xdr:cNvPicPr/>
          </xdr:nvPicPr>
          <xdr:blipFill>
            <a:blip xmlns:r="http://schemas.openxmlformats.org/officeDocument/2006/relationships" r:embed="rId6"/>
            <a:stretch>
              <a:fillRect/>
            </a:stretch>
          </xdr:blipFill>
          <xdr:spPr>
            <a:xfrm>
              <a:off x="136440" y="8769360"/>
              <a:ext cx="935640" cy="225720"/>
            </a:xfrm>
            <a:prstGeom prst="rect">
              <a:avLst/>
            </a:prstGeom>
          </xdr:spPr>
        </xdr:pic>
      </mc:Fallback>
    </mc:AlternateContent>
    <xdr:clientData/>
  </xdr:twoCellAnchor>
  <xdr:twoCellAnchor editAs="oneCell">
    <xdr:from>
      <xdr:col>0</xdr:col>
      <xdr:colOff>151920</xdr:colOff>
      <xdr:row>41</xdr:row>
      <xdr:rowOff>99780</xdr:rowOff>
    </xdr:from>
    <xdr:to>
      <xdr:col>0</xdr:col>
      <xdr:colOff>761760</xdr:colOff>
      <xdr:row>41</xdr:row>
      <xdr:rowOff>152700</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11" name="Ink 10">
              <a:extLst>
                <a:ext uri="{FF2B5EF4-FFF2-40B4-BE49-F238E27FC236}">
                  <a16:creationId xmlns:a16="http://schemas.microsoft.com/office/drawing/2014/main" id="{3B8A443E-2035-D606-37BF-CFAB9C2AA118}"/>
                </a:ext>
              </a:extLst>
            </xdr14:cNvPr>
            <xdr14:cNvContentPartPr/>
          </xdr14:nvContentPartPr>
          <xdr14:nvPr macro=""/>
          <xdr14:xfrm>
            <a:off x="151920" y="9643830"/>
            <a:ext cx="609840" cy="52920"/>
          </xdr14:xfrm>
        </xdr:contentPart>
      </mc:Choice>
      <mc:Fallback xmlns="">
        <xdr:pic>
          <xdr:nvPicPr>
            <xdr:cNvPr id="11" name="Ink 10">
              <a:extLst>
                <a:ext uri="{FF2B5EF4-FFF2-40B4-BE49-F238E27FC236}">
                  <a16:creationId xmlns:a16="http://schemas.microsoft.com/office/drawing/2014/main" id="{3B8A443E-2035-D606-37BF-CFAB9C2AA118}"/>
                </a:ext>
              </a:extLst>
            </xdr:cNvPr>
            <xdr:cNvPicPr/>
          </xdr:nvPicPr>
          <xdr:blipFill>
            <a:blip xmlns:r="http://schemas.openxmlformats.org/officeDocument/2006/relationships" r:embed="rId8"/>
            <a:stretch>
              <a:fillRect/>
            </a:stretch>
          </xdr:blipFill>
          <xdr:spPr>
            <a:xfrm>
              <a:off x="97920" y="9536190"/>
              <a:ext cx="717480" cy="268560"/>
            </a:xfrm>
            <a:prstGeom prst="rect">
              <a:avLst/>
            </a:prstGeom>
          </xdr:spPr>
        </xdr:pic>
      </mc:Fallback>
    </mc:AlternateContent>
    <xdr:clientData/>
  </xdr:twoCellAnchor>
  <xdr:twoCellAnchor editAs="oneCell">
    <xdr:from>
      <xdr:col>0</xdr:col>
      <xdr:colOff>190080</xdr:colOff>
      <xdr:row>43</xdr:row>
      <xdr:rowOff>18270</xdr:rowOff>
    </xdr:from>
    <xdr:to>
      <xdr:col>0</xdr:col>
      <xdr:colOff>965495</xdr:colOff>
      <xdr:row>43</xdr:row>
      <xdr:rowOff>38790</xdr:rowOff>
    </xdr:to>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12" name="Ink 11">
              <a:extLst>
                <a:ext uri="{FF2B5EF4-FFF2-40B4-BE49-F238E27FC236}">
                  <a16:creationId xmlns:a16="http://schemas.microsoft.com/office/drawing/2014/main" id="{33D5270C-EE73-8925-2D11-2D6072B5E514}"/>
                </a:ext>
              </a:extLst>
            </xdr14:cNvPr>
            <xdr14:cNvContentPartPr/>
          </xdr14:nvContentPartPr>
          <xdr14:nvPr macro=""/>
          <xdr14:xfrm>
            <a:off x="190080" y="9924270"/>
            <a:ext cx="767160" cy="20520"/>
          </xdr14:xfrm>
        </xdr:contentPart>
      </mc:Choice>
      <mc:Fallback xmlns="">
        <xdr:pic>
          <xdr:nvPicPr>
            <xdr:cNvPr id="12" name="Ink 11">
              <a:extLst>
                <a:ext uri="{FF2B5EF4-FFF2-40B4-BE49-F238E27FC236}">
                  <a16:creationId xmlns:a16="http://schemas.microsoft.com/office/drawing/2014/main" id="{33D5270C-EE73-8925-2D11-2D6072B5E514}"/>
                </a:ext>
              </a:extLst>
            </xdr:cNvPr>
            <xdr:cNvPicPr/>
          </xdr:nvPicPr>
          <xdr:blipFill>
            <a:blip xmlns:r="http://schemas.openxmlformats.org/officeDocument/2006/relationships" r:embed="rId10"/>
            <a:stretch>
              <a:fillRect/>
            </a:stretch>
          </xdr:blipFill>
          <xdr:spPr>
            <a:xfrm>
              <a:off x="136440" y="9816270"/>
              <a:ext cx="874800" cy="236160"/>
            </a:xfrm>
            <a:prstGeom prst="rect">
              <a:avLst/>
            </a:prstGeom>
          </xdr:spPr>
        </xdr:pic>
      </mc:Fallback>
    </mc:AlternateContent>
    <xdr:clientData/>
  </xdr:twoCellAnchor>
  <xdr:twoCellAnchor editAs="oneCell">
    <xdr:from>
      <xdr:col>0</xdr:col>
      <xdr:colOff>95040</xdr:colOff>
      <xdr:row>44</xdr:row>
      <xdr:rowOff>9015</xdr:rowOff>
    </xdr:from>
    <xdr:to>
      <xdr:col>0</xdr:col>
      <xdr:colOff>483145</xdr:colOff>
      <xdr:row>44</xdr:row>
      <xdr:rowOff>50880</xdr:rowOff>
    </xdr:to>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13" name="Ink 12">
              <a:extLst>
                <a:ext uri="{FF2B5EF4-FFF2-40B4-BE49-F238E27FC236}">
                  <a16:creationId xmlns:a16="http://schemas.microsoft.com/office/drawing/2014/main" id="{F60A3340-29BF-BCF8-3A41-0B67DF2121F0}"/>
                </a:ext>
              </a:extLst>
            </xdr14:cNvPr>
            <xdr14:cNvContentPartPr/>
          </xdr14:nvContentPartPr>
          <xdr14:nvPr macro=""/>
          <xdr14:xfrm>
            <a:off x="95040" y="10095990"/>
            <a:ext cx="396360" cy="39960"/>
          </xdr14:xfrm>
        </xdr:contentPart>
      </mc:Choice>
      <mc:Fallback xmlns="">
        <xdr:pic>
          <xdr:nvPicPr>
            <xdr:cNvPr id="13" name="Ink 12">
              <a:extLst>
                <a:ext uri="{FF2B5EF4-FFF2-40B4-BE49-F238E27FC236}">
                  <a16:creationId xmlns:a16="http://schemas.microsoft.com/office/drawing/2014/main" id="{F60A3340-29BF-BCF8-3A41-0B67DF2121F0}"/>
                </a:ext>
              </a:extLst>
            </xdr:cNvPr>
            <xdr:cNvPicPr/>
          </xdr:nvPicPr>
          <xdr:blipFill>
            <a:blip xmlns:r="http://schemas.openxmlformats.org/officeDocument/2006/relationships" r:embed="rId12"/>
            <a:stretch>
              <a:fillRect/>
            </a:stretch>
          </xdr:blipFill>
          <xdr:spPr>
            <a:xfrm>
              <a:off x="41400" y="9987990"/>
              <a:ext cx="504000" cy="255600"/>
            </a:xfrm>
            <a:prstGeom prst="rect">
              <a:avLst/>
            </a:prstGeom>
          </xdr:spPr>
        </xdr:pic>
      </mc:Fallback>
    </mc:AlternateContent>
    <xdr:clientData/>
  </xdr:twoCellAnchor>
  <xdr:twoCellAnchor editAs="oneCell">
    <xdr:from>
      <xdr:col>0</xdr:col>
      <xdr:colOff>1028160</xdr:colOff>
      <xdr:row>37</xdr:row>
      <xdr:rowOff>28080</xdr:rowOff>
    </xdr:from>
    <xdr:to>
      <xdr:col>0</xdr:col>
      <xdr:colOff>1510815</xdr:colOff>
      <xdr:row>37</xdr:row>
      <xdr:rowOff>53430</xdr:rowOff>
    </xdr:to>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4" name="Ink 13">
              <a:extLst>
                <a:ext uri="{FF2B5EF4-FFF2-40B4-BE49-F238E27FC236}">
                  <a16:creationId xmlns:a16="http://schemas.microsoft.com/office/drawing/2014/main" id="{F53E56BF-6DB0-328F-9604-E9858E4D9900}"/>
                </a:ext>
              </a:extLst>
            </xdr14:cNvPr>
            <xdr14:cNvContentPartPr/>
          </xdr14:nvContentPartPr>
          <xdr14:nvPr macro=""/>
          <xdr14:xfrm>
            <a:off x="1028160" y="8848230"/>
            <a:ext cx="484560" cy="29160"/>
          </xdr14:xfrm>
        </xdr:contentPart>
      </mc:Choice>
      <mc:Fallback xmlns="">
        <xdr:pic>
          <xdr:nvPicPr>
            <xdr:cNvPr id="14" name="Ink 13">
              <a:extLst>
                <a:ext uri="{FF2B5EF4-FFF2-40B4-BE49-F238E27FC236}">
                  <a16:creationId xmlns:a16="http://schemas.microsoft.com/office/drawing/2014/main" id="{F53E56BF-6DB0-328F-9604-E9858E4D9900}"/>
                </a:ext>
              </a:extLst>
            </xdr:cNvPr>
            <xdr:cNvPicPr/>
          </xdr:nvPicPr>
          <xdr:blipFill>
            <a:blip xmlns:r="http://schemas.openxmlformats.org/officeDocument/2006/relationships" r:embed="rId14"/>
            <a:stretch>
              <a:fillRect/>
            </a:stretch>
          </xdr:blipFill>
          <xdr:spPr>
            <a:xfrm>
              <a:off x="974520" y="8740230"/>
              <a:ext cx="592200" cy="244800"/>
            </a:xfrm>
            <a:prstGeom prst="rect">
              <a:avLst/>
            </a:prstGeom>
          </xdr:spPr>
        </xdr:pic>
      </mc:Fallback>
    </mc:AlternateContent>
    <xdr:clientData/>
  </xdr:twoCellAnchor>
  <xdr:twoCellAnchor editAs="oneCell">
    <xdr:from>
      <xdr:col>0</xdr:col>
      <xdr:colOff>1037880</xdr:colOff>
      <xdr:row>25</xdr:row>
      <xdr:rowOff>56700</xdr:rowOff>
    </xdr:from>
    <xdr:to>
      <xdr:col>0</xdr:col>
      <xdr:colOff>1206615</xdr:colOff>
      <xdr:row>25</xdr:row>
      <xdr:rowOff>60810</xdr:rowOff>
    </xdr:to>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15" name="Ink 14">
              <a:extLst>
                <a:ext uri="{FF2B5EF4-FFF2-40B4-BE49-F238E27FC236}">
                  <a16:creationId xmlns:a16="http://schemas.microsoft.com/office/drawing/2014/main" id="{39485749-2C27-D4DE-C124-A3A3AA275C3D}"/>
                </a:ext>
              </a:extLst>
            </xdr14:cNvPr>
            <xdr14:cNvContentPartPr/>
          </xdr14:nvContentPartPr>
          <xdr14:nvPr macro=""/>
          <xdr14:xfrm>
            <a:off x="1037880" y="6705150"/>
            <a:ext cx="170640" cy="7920"/>
          </xdr14:xfrm>
        </xdr:contentPart>
      </mc:Choice>
      <mc:Fallback xmlns="">
        <xdr:pic>
          <xdr:nvPicPr>
            <xdr:cNvPr id="15" name="Ink 14">
              <a:extLst>
                <a:ext uri="{FF2B5EF4-FFF2-40B4-BE49-F238E27FC236}">
                  <a16:creationId xmlns:a16="http://schemas.microsoft.com/office/drawing/2014/main" id="{39485749-2C27-D4DE-C124-A3A3AA275C3D}"/>
                </a:ext>
              </a:extLst>
            </xdr:cNvPr>
            <xdr:cNvPicPr/>
          </xdr:nvPicPr>
          <xdr:blipFill>
            <a:blip xmlns:r="http://schemas.openxmlformats.org/officeDocument/2006/relationships" r:embed="rId16"/>
            <a:stretch>
              <a:fillRect/>
            </a:stretch>
          </xdr:blipFill>
          <xdr:spPr>
            <a:xfrm>
              <a:off x="984240" y="6597510"/>
              <a:ext cx="278280" cy="223560"/>
            </a:xfrm>
            <a:prstGeom prst="rect">
              <a:avLst/>
            </a:prstGeom>
          </xdr:spPr>
        </xdr:pic>
      </mc:Fallback>
    </mc:AlternateContent>
    <xdr:clientData/>
  </xdr:twoCellAnchor>
  <xdr:twoCellAnchor editAs="oneCell">
    <xdr:from>
      <xdr:col>0</xdr:col>
      <xdr:colOff>145800</xdr:colOff>
      <xdr:row>30</xdr:row>
      <xdr:rowOff>183760</xdr:rowOff>
    </xdr:from>
    <xdr:to>
      <xdr:col>0</xdr:col>
      <xdr:colOff>789375</xdr:colOff>
      <xdr:row>31</xdr:row>
      <xdr:rowOff>92280</xdr:rowOff>
    </xdr:to>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2" name="Ink 1">
              <a:extLst>
                <a:ext uri="{FF2B5EF4-FFF2-40B4-BE49-F238E27FC236}">
                  <a16:creationId xmlns:a16="http://schemas.microsoft.com/office/drawing/2014/main" id="{8ACDCF48-49F2-4829-3EB9-30181EA8224E}"/>
                </a:ext>
              </a:extLst>
            </xdr14:cNvPr>
            <xdr14:cNvContentPartPr/>
          </xdr14:nvContentPartPr>
          <xdr14:nvPr macro=""/>
          <xdr14:xfrm>
            <a:off x="145800" y="7632310"/>
            <a:ext cx="645480" cy="96480"/>
          </xdr14:xfrm>
        </xdr:contentPart>
      </mc:Choice>
      <mc:Fallback xmlns="">
        <xdr:pic>
          <xdr:nvPicPr>
            <xdr:cNvPr id="2" name="Ink 1">
              <a:extLst>
                <a:ext uri="{FF2B5EF4-FFF2-40B4-BE49-F238E27FC236}">
                  <a16:creationId xmlns:a16="http://schemas.microsoft.com/office/drawing/2014/main" id="{8ACDCF48-49F2-4829-3EB9-30181EA8224E}"/>
                </a:ext>
              </a:extLst>
            </xdr:cNvPr>
            <xdr:cNvPicPr/>
          </xdr:nvPicPr>
          <xdr:blipFill>
            <a:blip xmlns:r="http://schemas.openxmlformats.org/officeDocument/2006/relationships" r:embed="rId18"/>
            <a:stretch>
              <a:fillRect/>
            </a:stretch>
          </xdr:blipFill>
          <xdr:spPr>
            <a:xfrm>
              <a:off x="91800" y="7524670"/>
              <a:ext cx="753120" cy="312120"/>
            </a:xfrm>
            <a:prstGeom prst="rect">
              <a:avLst/>
            </a:prstGeom>
          </xdr:spPr>
        </xdr:pic>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OG%20Planning%20Tool/(v2)%202023%20TOG%20+%20WCF%20Tool%20+%20MWO%20Jan%202022%20onward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 TOG Instructions"/>
      <sheetName val="2 - Part A TOG Funding"/>
      <sheetName val="3 - Part B TOG Funding"/>
      <sheetName val="4 - Part B Ineligible Expenses"/>
      <sheetName val="2023 - WCF Instructions"/>
      <sheetName val="Wage Increase and Wage Floor "/>
      <sheetName val="MWO - Jan 2022 onwards"/>
      <sheetName val="Calculator"/>
      <sheetName val="Summary and KPIs"/>
    </sheetNames>
    <sheetDataSet>
      <sheetData sheetId="0"/>
      <sheetData sheetId="1"/>
      <sheetData sheetId="2"/>
      <sheetData sheetId="3"/>
      <sheetData sheetId="4"/>
      <sheetData sheetId="5"/>
      <sheetData sheetId="6"/>
      <sheetData sheetId="7"/>
      <sheetData sheetId="8">
        <row r="55">
          <cell r="E55" t="str">
            <v>RECE Program Staff</v>
          </cell>
          <cell r="F55">
            <v>19</v>
          </cell>
        </row>
        <row r="56">
          <cell r="E56" t="str">
            <v>RECE Child Care Supervisor</v>
          </cell>
          <cell r="F56">
            <v>21</v>
          </cell>
        </row>
        <row r="57">
          <cell r="E57" t="str">
            <v>RECE Home Child Care Visitor</v>
          </cell>
          <cell r="F57">
            <v>21</v>
          </cell>
        </row>
        <row r="58">
          <cell r="E58" t="str">
            <v>Non Program Staff with RECE Designation</v>
          </cell>
          <cell r="F58">
            <v>19</v>
          </cell>
        </row>
      </sheetData>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1-01T21:32:58.728"/>
    </inkml:context>
    <inkml:brush xml:id="br0">
      <inkml:brushProperty name="width" value="0.3" units="cm"/>
      <inkml:brushProperty name="height" value="0.6" units="cm"/>
      <inkml:brushProperty name="color" value="#FFFC00"/>
      <inkml:brushProperty name="tip" value="rectangle"/>
      <inkml:brushProperty name="rasterOp" value="maskPen"/>
      <inkml:brushProperty name="ignorePressure" value="1"/>
    </inkml:brush>
  </inkml:definitions>
  <inkml:trace contextRef="#ctx0" brushRef="#br0">0 3,'218'-2,"284"9,-67 17,75 0,215 3,-684-27,-4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1-01T21:33:01.610"/>
    </inkml:context>
    <inkml:brush xml:id="br0">
      <inkml:brushProperty name="width" value="0.3" units="cm"/>
      <inkml:brushProperty name="height" value="0.6" units="cm"/>
      <inkml:brushProperty name="color" value="#FFFC00"/>
      <inkml:brushProperty name="tip" value="rectangle"/>
      <inkml:brushProperty name="rasterOp" value="maskPen"/>
      <inkml:brushProperty name="ignorePressure" value="1"/>
    </inkml:brush>
  </inkml:definitions>
  <inkml:trace contextRef="#ctx0" brushRef="#br0">1 1,'1482'0,"-1201"13,2 0,-65-14,-184 1</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1-01T21:33:09.346"/>
    </inkml:context>
    <inkml:brush xml:id="br0">
      <inkml:brushProperty name="width" value="0.3" units="cm"/>
      <inkml:brushProperty name="height" value="0.6" units="cm"/>
      <inkml:brushProperty name="color" value="#FFFC00"/>
      <inkml:brushProperty name="tip" value="rectangle"/>
      <inkml:brushProperty name="rasterOp" value="maskPen"/>
      <inkml:brushProperty name="ignorePressure" value="1"/>
    </inkml:brush>
  </inkml:definitions>
  <inkml:trace contextRef="#ctx0" brushRef="#br0">0 13,'0'-1,"0"0,1 1,-1-1,0 1,0-1,0 1,0-1,1 1,-1-1,0 1,1-1,-1 1,0-1,1 1,-1-1,0 1,1 0,-1-1,1 1,-1 0,1-1,-1 1,1 0,-1 0,1-1,-1 1,1 0,-1 0,1 0,-1 0,1 0,0 0,-1 0,1 0,-1 0,1 0,-1 0,1 0,0 0,-1 0,1 0,-1 1,1-1,-1 0,1 0,-1 1,1-1,31 14,-28-12,28 12,0-1,1-1,1-2,58 9,145 7,-121-17,76 9,288-12,-231-34,-164 15,-31 6</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1-01T21:33:11.092"/>
    </inkml:context>
    <inkml:brush xml:id="br0">
      <inkml:brushProperty name="width" value="0.3" units="cm"/>
      <inkml:brushProperty name="height" value="0.6" units="cm"/>
      <inkml:brushProperty name="color" value="#FFFC00"/>
      <inkml:brushProperty name="tip" value="rectangle"/>
      <inkml:brushProperty name="rasterOp" value="maskPen"/>
      <inkml:brushProperty name="ignorePressure" value="1"/>
    </inkml:brush>
  </inkml:definitions>
  <inkml:trace contextRef="#ctx0" brushRef="#br0">1 2,'10'5,"0"1,1-1,0-1,0 0,0 0,1-1,20 2,89 4,-79-7,752 6,-459-11,-252-1,113-19,-116 11,120-3,-60 16,-109-1</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1-01T21:33:12.705"/>
    </inkml:context>
    <inkml:brush xml:id="br0">
      <inkml:brushProperty name="width" value="0.3" units="cm"/>
      <inkml:brushProperty name="height" value="0.6" units="cm"/>
      <inkml:brushProperty name="color" value="#FFFC00"/>
      <inkml:brushProperty name="tip" value="rectangle"/>
      <inkml:brushProperty name="rasterOp" value="maskPen"/>
      <inkml:brushProperty name="ignorePressure" value="1"/>
    </inkml:brush>
  </inkml:definitions>
  <inkml:trace contextRef="#ctx0" brushRef="#br0">1 0,'4'0,"11"5,16 5,16 2,23 3,17 3,13 0,2-5,-3-4,-14-3,-7-3,-8-2,-3-1,-8-1,-5 1,-3-1,-6 0,-9 1</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1-01T21:33:29.628"/>
    </inkml:context>
    <inkml:brush xml:id="br0">
      <inkml:brushProperty name="width" value="0.3" units="cm"/>
      <inkml:brushProperty name="height" value="0.6" units="cm"/>
      <inkml:brushProperty name="color" value="#FFFC00"/>
      <inkml:brushProperty name="tip" value="rectangle"/>
      <inkml:brushProperty name="rasterOp" value="maskPen"/>
      <inkml:brushProperty name="ignorePressure" value="1"/>
    </inkml:brush>
  </inkml:definitions>
  <inkml:trace contextRef="#ctx0" brushRef="#br0">1 81,'74'0,"129"-17,49-11,-188 21,0 2,71 4,19-1,195-17,-299 17</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1-01T21:33:31.239"/>
    </inkml:context>
    <inkml:brush xml:id="br0">
      <inkml:brushProperty name="width" value="0.3" units="cm"/>
      <inkml:brushProperty name="height" value="0.6" units="cm"/>
      <inkml:brushProperty name="color" value="#FFFC00"/>
      <inkml:brushProperty name="tip" value="rectangle"/>
      <inkml:brushProperty name="rasterOp" value="maskPen"/>
      <inkml:brushProperty name="ignorePressure" value="1"/>
    </inkml:brush>
  </inkml:definitions>
  <inkml:trace contextRef="#ctx0" brushRef="#br0">1 1,'4'0,"11"0,7 0,5 0,1 0,2 0,-1 0,0 0,-1 0,-1 0,5 0,0 0,5 4,9 2,1 0,-7-1</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1-08T15:59:33.760"/>
    </inkml:context>
    <inkml:brush xml:id="br0">
      <inkml:brushProperty name="width" value="0.3" units="cm"/>
      <inkml:brushProperty name="height" value="0.6" units="cm"/>
      <inkml:brushProperty name="color" value="#FFFC00"/>
      <inkml:brushProperty name="tip" value="rectangle"/>
      <inkml:brushProperty name="rasterOp" value="maskPen"/>
      <inkml:brushProperty name="ignorePressure" value="1"/>
    </inkml:brush>
  </inkml:definitions>
  <inkml:trace contextRef="#ctx0" brushRef="#br0">0 1,'23'1,"37"7,-24-3,-5 1,-1 1,0 1,42 17,-33-10,-6-6,61 11,-59-14,306 45,-108-17,44 3,-192-27,273 14,-343-24</inkml:trace>
</inkm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D320A38-3DCA-4F67-8BBA-98C8BC81565D}" name="Table6358" displayName="Table6358" ref="A10:R17" totalsRowShown="0" headerRowDxfId="92" dataDxfId="91" tableBorderDxfId="90">
  <tableColumns count="18">
    <tableColumn id="1" xr3:uid="{692222C4-54CB-49F8-AB79-17C5E1C4AC5D}" name="Column1" dataDxfId="89"/>
    <tableColumn id="2" xr3:uid="{7E83A4B6-9C75-4EA0-BF49-057B3B34C914}" name="Column2" dataDxfId="88"/>
    <tableColumn id="3" xr3:uid="{9D083CD0-C023-490E-A1E3-9FD5D3930B85}" name="Column7" dataDxfId="87" dataCellStyle="Currency"/>
    <tableColumn id="15" xr3:uid="{1F5024C4-C9EA-4D46-B405-9865BF89B98A}" name="Column8" dataDxfId="86" dataCellStyle="Currency">
      <calculatedColumnFormula>IFERROR(Table6358[[#This Row],[Column7]]*0.5275,"")</calculatedColumnFormula>
    </tableColumn>
    <tableColumn id="22" xr3:uid="{AB8459A2-83FB-4358-A2DE-149C3E001A63}" name="Column84" dataDxfId="85" dataCellStyle="Currency"/>
    <tableColumn id="20" xr3:uid="{AFD32ABA-EBB1-403C-A4E5-1F7097A03F87}" name="Column83" dataDxfId="84" dataCellStyle="Currency"/>
    <tableColumn id="19" xr3:uid="{7EE18AD1-E241-4987-BD36-18C2B9248B57}" name="Column82" dataDxfId="83" dataCellStyle="Currency"/>
    <tableColumn id="4" xr3:uid="{58180988-1805-42D9-9AFF-66F944EAC962}" name="Column9" dataDxfId="82"/>
    <tableColumn id="5" xr3:uid="{137919AB-8B40-4E7B-8A70-61E66A3E7A5B}" name="Column10" dataDxfId="81"/>
    <tableColumn id="9" xr3:uid="{599D6CE2-9B95-4EE9-9C04-E65ECA508BA3}" name="Column11" dataDxfId="80"/>
    <tableColumn id="6" xr3:uid="{661C2F4B-7AD4-432B-AB47-4A9AC5B47573}" name="Column12" dataDxfId="79"/>
    <tableColumn id="7" xr3:uid="{BC24EE40-5204-43E0-B211-D89BA92170FB}" name="Column13" dataDxfId="78"/>
    <tableColumn id="13" xr3:uid="{22E491BD-38F6-4187-B74F-74CB9E32EDF7}" name="Column14" dataDxfId="77"/>
    <tableColumn id="12" xr3:uid="{70138B14-809E-4AEB-ABB0-EDB38C4A15FC}" name="Column15" dataDxfId="76"/>
    <tableColumn id="18" xr3:uid="{2D18E794-8B45-402B-8140-004B7D0BCA80}" name="Column16" dataDxfId="75"/>
    <tableColumn id="11" xr3:uid="{2F1E5AD5-7580-4D2B-9629-10AA35C4B2D9}" name="Column17" dataDxfId="74"/>
    <tableColumn id="8" xr3:uid="{0B43E7F5-D16F-47A8-9CC9-6EFD38EF5DBF}" name="Column18" dataDxfId="73" dataCellStyle="Currency">
      <calculatedColumnFormula>SUM(E11:P11)</calculatedColumnFormula>
    </tableColumn>
    <tableColumn id="14" xr3:uid="{BA9CF778-1CA6-44D0-AD1C-FC09E5F2C8D4}" name="Column182" dataDxfId="72" dataCellStyle="Currency">
      <calculatedColumnFormula>Table6358[[#This Row],[Column8]]*Table6358[[#This Row],[Column18]]</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DFF6079-3FB3-4F8F-8BBF-7D26FD9B84DC}" name="Table1" displayName="Table1" ref="A10:R802" totalsRowShown="0" headerRowDxfId="70" dataDxfId="69" tableBorderDxfId="68">
  <tableColumns count="18">
    <tableColumn id="1" xr3:uid="{B41A9021-8614-4E92-A095-92BA282BB08E}" name="Staff Initials" dataDxfId="67"/>
    <tableColumn id="2" xr3:uid="{21154F01-1542-4B5D-83B7-BC9DB2C3CABC}" name="**Staff serving CWELCC eligible children (i.e., children under 6 years old) or children not eligible for CWELCC (6 years and older)_x000a_(Select from drop down)" dataDxfId="66"/>
    <tableColumn id="3" xr3:uid="{0B752235-430B-46A3-B89C-C47224C1A281}" name="Position Category_x000a_(Select from drop down)" dataDxfId="65"/>
    <tableColumn id="4" xr3:uid="{07BA785C-DF35-4BEC-BA3E-D9F2147BD057}" name="Wage Floor Rate" dataDxfId="64">
      <calculatedColumnFormula>IF(ISERROR(VLOOKUP(C11,'[1]Summary and KPIs'!$E$55:$F$58,2,FALSE)),"",(VLOOKUP(C11,'[1]Summary and KPIs'!$E$55:$F$58,2,FALSE)))</calculatedColumnFormula>
    </tableColumn>
    <tableColumn id="5" xr3:uid="{0224F454-51D3-4E5B-9954-D51A262EE2C9}" name="Estimated hours worked from Jan to Dec 2023" dataDxfId="63" dataCellStyle="Comma"/>
    <tableColumn id="6" xr3:uid="{9AFA0CA7-4DC7-49D5-ABBC-D8FE2818BFEC}" name="Base Wage per hour as of January 1, 2023" dataDxfId="62"/>
    <tableColumn id="7" xr3:uid="{952C2509-80D6-43FB-8ABF-D51BA89FF500}" name="Wage Enhancement (WEG) per hour" dataDxfId="61"/>
    <tableColumn id="8" xr3:uid="{FA5156C8-A85B-48C5-80C2-4006995313CC}" name="Base Wage + WEG as of January 1, 2023" dataDxfId="60" dataCellStyle="Currency">
      <calculatedColumnFormula>F11+G11</calculatedColumnFormula>
    </tableColumn>
    <tableColumn id="9" xr3:uid="{DBCB2AE1-BC81-4F1E-98E5-2A946E79FF0D}" name="2023 Wage Increase Rate" dataDxfId="59" dataCellStyle="Currency">
      <calculatedColumnFormula array="1">_xlfn.IFS(H11&gt;25,0,H11&gt;=24,25-H11,H11&lt;24,1)</calculatedColumnFormula>
    </tableColumn>
    <tableColumn id="10" xr3:uid="{7730ABA1-C2F6-42D9-B419-8069B2EE822B}" name="Base Wage + WEG +  Wage increase as of Jan 1, 2023" dataDxfId="58" dataCellStyle="Currency">
      <calculatedColumnFormula array="1">_xlfn.IFS(H11=0,0,H11&gt;=0,H11+I11)</calculatedColumnFormula>
    </tableColumn>
    <tableColumn id="11" xr3:uid="{AD5449FF-3CAE-427C-9AEA-C4244A76DE24}" name="2023 Wage Floor Rate" dataDxfId="57" dataCellStyle="Currency">
      <calculatedColumnFormula>IF(ISERROR(IF(J11&lt;D11,D11-J11,0)),"",IF(J11&lt;D11,D11-J11,0))</calculatedColumnFormula>
    </tableColumn>
    <tableColumn id="12" xr3:uid="{7600AAB7-E205-4F1D-B2E8-5D4049B6D2DB}" name="Base Wage + WEG +  Wage increase + Wage floor as of Jan 1, 2023" dataDxfId="56" dataCellStyle="Currency">
      <calculatedColumnFormula array="1">_xlfn.IFS(J11=0,0,J11&gt;=0,J11+K11)</calculatedColumnFormula>
    </tableColumn>
    <tableColumn id="13" xr3:uid="{277D4AA6-158A-488A-AF79-0FCF0B5E0CD0}" name="2023 Total Rate increase for Wage Increase + Wage Floor" dataDxfId="55" dataCellStyle="Currency">
      <calculatedColumnFormula>IFERROR(I11+K11,"")</calculatedColumnFormula>
    </tableColumn>
    <tableColumn id="14" xr3:uid="{469451C1-B7BD-41A5-8E3E-C8BA41C6F223}" name="2023 Total Wage Increase + Wage Floor " dataDxfId="54" dataCellStyle="Currency">
      <calculatedColumnFormula>IFERROR(M11*E11,"")</calculatedColumnFormula>
    </tableColumn>
    <tableColumn id="15" xr3:uid="{9D9EBCB0-B585-4776-8827-C56B5D37419B}" name="Mandatory Benefits" dataDxfId="53"/>
    <tableColumn id="16" xr3:uid="{D4CA5C5E-C29B-4B55-AE54-FEBA1CE5E0C5}" name="Mandatory Benefits %" dataDxfId="52" dataCellStyle="Currency">
      <calculatedColumnFormula>IFERROR(O11/(N11),"")</calculatedColumnFormula>
    </tableColumn>
    <tableColumn id="17" xr3:uid="{9CF6A0E4-E104-417D-AE3D-151401F2AA3A}" name="Annual Wage Increase + Wage Floor + Benefits paid out" dataDxfId="51" dataCellStyle="Currency">
      <calculatedColumnFormula>SUM(N11:O11)</calculatedColumnFormula>
    </tableColumn>
    <tableColumn id="18" xr3:uid="{720CCAC8-17B8-47C1-9239-ADEC5D506F0A}" name="WCF will cover the additional benefits cost up to 17.5%. Benefits cost above 17.5% is ineligible for funding as per CWELCC Guideline." dataDxfId="50">
      <calculatedColumnFormula>IF(O11="","",IF(P11&gt;17.5%,"Benefits should not be more than 17.5% ",""))</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93FC0B4-B7C9-4244-B43C-A5B08A16948A}" name="Table3" displayName="Table3" ref="A10:N804" totalsRowShown="0" headerRowDxfId="48" dataDxfId="47" tableBorderDxfId="46">
  <tableColumns count="14">
    <tableColumn id="1" xr3:uid="{37BD02BA-A8A9-476A-8DF0-1F3D03EAAF3B}" name="Staff Initials" dataDxfId="45"/>
    <tableColumn id="2" xr3:uid="{A312BAD0-647E-4D71-BDD3-602EB9E7920B}" name="**Staff serving CWELCC eligible children (i.e., children under 6 years old) or children not eligible for CWELCC (6 years and older)_x000a_(Select from drop down)" dataDxfId="44"/>
    <tableColumn id="3" xr3:uid="{5E375889-B5E0-42B1-B8EF-76044B65EAD4}" name="Position Category_x000a_(Select from drop down)" dataDxfId="43"/>
    <tableColumn id="4" xr3:uid="{60A5BF45-ABF4-406F-A294-19EDBF370497}" name="2021 Base Wage per hour as of December 31, 2021" dataDxfId="42"/>
    <tableColumn id="5" xr3:uid="{6906CD21-EA12-4B8D-928F-FCCD4BA334B3}" name="2022 Base Wage per hour as of September 30, 2022" dataDxfId="41"/>
    <tableColumn id="6" xr3:uid="{22E3C31E-BC94-49E4-9BE4-9354818448EA}" name="Estimated hours to work from Jan to Dec 2023" dataDxfId="40"/>
    <tableColumn id="7" xr3:uid="{01CDABFE-3194-4859-B0E3-980259F6D2DA}" name="MWO Eligibility Rate" dataDxfId="39">
      <calculatedColumnFormula>IF(D11="",0,IF(D11&lt;15,15-D11,0))</calculatedColumnFormula>
    </tableColumn>
    <tableColumn id="8" xr3:uid="{83A06F99-25CE-4BF3-9A8F-A4F2DA2C2BB2}" name="MWO Eligibility Rate2" dataDxfId="38">
      <calculatedColumnFormula>IF(E11="",0,IF(E11&lt;15.5,15.5-E11,0))</calculatedColumnFormula>
    </tableColumn>
    <tableColumn id="9" xr3:uid="{98C641DD-7CE4-4395-BB7C-ED3540342891}" name="Total MWO Eligibility " dataDxfId="37">
      <calculatedColumnFormula>G11*F11</calculatedColumnFormula>
    </tableColumn>
    <tableColumn id="10" xr3:uid="{BCD43E50-FA52-4733-89AB-DB79BD405E90}" name="Total MWO Eligibility" dataDxfId="36">
      <calculatedColumnFormula>H11*F11</calculatedColumnFormula>
    </tableColumn>
    <tableColumn id="11" xr3:uid="{C28ED7E2-E847-4725-A7E8-15BC13A9D1F4}" name="Mandatory Benefits" dataDxfId="35"/>
    <tableColumn id="12" xr3:uid="{8372F4EB-DE58-4699-93FD-5D66B0E18911}" name="Mandatory Benefits %" dataDxfId="34">
      <calculatedColumnFormula>IFERROR((K11/(I11+J11)),"")</calculatedColumnFormula>
    </tableColumn>
    <tableColumn id="13" xr3:uid="{EC87A0A1-3DFF-44BB-A83E-063E1F33828E}" name="Total MWO + Benefits" dataDxfId="33">
      <calculatedColumnFormula>I11+J11+K11</calculatedColumnFormula>
    </tableColumn>
    <tableColumn id="14" xr3:uid="{31289D2B-A764-4F6F-8C26-7762A32D882F}" name="WCF will cover the additional benefits cost up to 17.5%. Benefits cost above 17.5% is ineligible for funding as per CWELCC Guideline." dataDxfId="32">
      <calculatedColumnFormula>IF(K11="","",IF(L11&gt;17.5%,"Benefits should not be more than 17.5% ",""))</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08074A3-FC5B-4631-BC68-8EBC1A559D43}" name="Table63447" displayName="Table63447" ref="A9:D20" totalsRowShown="0" headerRowDxfId="31" dataDxfId="30" tableBorderDxfId="29">
  <tableColumns count="4">
    <tableColumn id="1" xr3:uid="{2A9896B7-E20B-4C03-BD8B-DB23CA619EEC}" name="Column1" dataDxfId="28"/>
    <tableColumn id="10" xr3:uid="{3063EF57-4452-4277-BEBC-AF7D857A43D5}" name="Column3" dataDxfId="27"/>
    <tableColumn id="2" xr3:uid="{54296F58-0B07-4B28-A689-21446054EF6D}" name="Column4" dataDxfId="26"/>
    <tableColumn id="14" xr3:uid="{7ED4C304-0E37-4E95-B72E-B4795F20E7F8}" name="Column6" dataDxfId="2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531CD31-723B-45F6-9369-68A04407B521}" name="Table63446" displayName="Table63446" ref="A9:E19" totalsRowShown="0" headerRowDxfId="24" dataDxfId="23" tableBorderDxfId="22">
  <tableColumns count="5">
    <tableColumn id="1" xr3:uid="{4F2F82E5-1502-44A0-8E37-DAA757F975DD}" name="Column1" dataDxfId="21"/>
    <tableColumn id="14" xr3:uid="{35262B8F-BB57-4588-8E78-090F6857D0A4}" name="Column6" dataDxfId="20"/>
    <tableColumn id="8" xr3:uid="{B9E1EF5F-36F1-4891-81BC-4E35964A940F}" name="Column18" dataDxfId="19" dataCellStyle="Comma">
      <calculatedColumnFormula>SUM(#REF!)</calculatedColumnFormula>
    </tableColumn>
    <tableColumn id="2" xr3:uid="{B3CBEFD6-2C3C-40FF-8C37-6868CEB66CD4}" name="Column19" dataDxfId="18">
      <calculatedColumnFormula>SUM(C10)</calculatedColumnFormula>
    </tableColumn>
    <tableColumn id="3" xr3:uid="{611C6B3E-8445-4606-9011-19CE43706583}" name="Column20" dataDxfId="1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09F7326-2ADB-4019-B64A-119E44A2B109}" name="Table6344" displayName="Table6344" ref="A8:N27" totalsRowShown="0" headerRowDxfId="16" dataDxfId="15" tableBorderDxfId="14">
  <tableColumns count="14">
    <tableColumn id="1" xr3:uid="{2A9896B7-E20B-4C03-BD8B-DB23CA619EEC}" name="Column1" dataDxfId="13"/>
    <tableColumn id="10" xr3:uid="{3063EF57-4452-4277-BEBC-AF7D857A43D5}" name="Column3" dataDxfId="12">
      <calculatedColumnFormula>'2 - Base Fees Reimbursement'!#REF!</calculatedColumnFormula>
    </tableColumn>
    <tableColumn id="16" xr3:uid="{EC34110A-95DB-4247-8BF2-D055922A3CEE}" name="Column4" dataDxfId="11">
      <calculatedColumnFormula>'2 - Base Fees Reimbursement'!#REF!</calculatedColumnFormula>
    </tableColumn>
    <tableColumn id="17" xr3:uid="{E8652940-642F-4B82-B86B-9582E66778DA}" name="Column5" dataDxfId="10">
      <calculatedColumnFormula>'2 - Base Fees Reimbursement'!#REF!</calculatedColumnFormula>
    </tableColumn>
    <tableColumn id="4" xr3:uid="{CED16BBA-E41C-4570-B487-E44EC31CD696}" name="Column9" dataDxfId="9"/>
    <tableColumn id="5" xr3:uid="{AEC604FC-E798-4679-A68C-B40FD6B96AD0}" name="Column10" dataDxfId="8"/>
    <tableColumn id="9" xr3:uid="{37BC4750-BC76-4E8E-BA62-439686AC3DA7}" name="Column11" dataDxfId="7"/>
    <tableColumn id="6" xr3:uid="{03E7927D-33BE-4010-897F-CA2A3C98F1CA}" name="Column12" dataDxfId="6"/>
    <tableColumn id="7" xr3:uid="{2703C1E4-7BD1-4A57-B717-7C1A9A3F9D75}" name="Column13" dataDxfId="5"/>
    <tableColumn id="13" xr3:uid="{60982CA4-46A4-438F-9EF9-4BE35F0622C5}" name="Column14" dataDxfId="4"/>
    <tableColumn id="12" xr3:uid="{5AD84809-045F-43DA-935A-EF91196AEFB4}" name="Column15" dataDxfId="3"/>
    <tableColumn id="18" xr3:uid="{79A25C17-286E-4E7A-B0EB-644A70CFF6CC}" name="Column16" dataDxfId="2"/>
    <tableColumn id="11" xr3:uid="{2E1C1C80-1764-4983-A7E0-94A1ED31CC68}" name="Column17" dataDxfId="1"/>
    <tableColumn id="8" xr3:uid="{F4FF6F54-B7DD-4E9F-B5D5-381D620920D7}" name="Column18" dataDxfId="0" dataCellStyle="Comma">
      <calculatedColumnFormula>IF(ISERROR(AVERAGE(Table6344[[#This Row],[Column9]:[Column17]])),"",(AVERAGE(Table6344[[#This Row],[Column9]:[Column17]])))</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eelregion.ca/children/working/service-providers/"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39F01-0BEE-4CCB-A1E1-99BEC80080C1}">
  <sheetPr>
    <tabColor rgb="FF0070C0"/>
    <pageSetUpPr fitToPage="1"/>
  </sheetPr>
  <dimension ref="A1:R253"/>
  <sheetViews>
    <sheetView showGridLines="0" zoomScale="70" zoomScaleNormal="70" workbookViewId="0">
      <selection activeCell="H96" sqref="H96"/>
    </sheetView>
  </sheetViews>
  <sheetFormatPr defaultRowHeight="14.4" x14ac:dyDescent="0.3"/>
  <cols>
    <col min="1" max="1" width="32.5546875" customWidth="1"/>
    <col min="2" max="2" width="42.88671875" bestFit="1" customWidth="1"/>
    <col min="3" max="3" width="22.6640625" customWidth="1"/>
    <col min="4" max="4" width="13.33203125" customWidth="1"/>
  </cols>
  <sheetData>
    <row r="1" spans="1:8" ht="14.4" customHeight="1" x14ac:dyDescent="0.3">
      <c r="A1" s="321" t="s">
        <v>176</v>
      </c>
      <c r="B1" s="321"/>
      <c r="C1" s="321"/>
      <c r="D1" s="321"/>
    </row>
    <row r="2" spans="1:8" ht="24.6" customHeight="1" x14ac:dyDescent="0.3">
      <c r="A2" s="321"/>
      <c r="B2" s="321"/>
      <c r="C2" s="321"/>
      <c r="D2" s="321"/>
    </row>
    <row r="3" spans="1:8" ht="112.8" customHeight="1" x14ac:dyDescent="0.3">
      <c r="A3" s="321"/>
      <c r="B3" s="321"/>
      <c r="C3" s="321"/>
      <c r="D3" s="321"/>
    </row>
    <row r="5" spans="1:8" ht="46.8" customHeight="1" x14ac:dyDescent="0.35">
      <c r="A5" s="322" t="s">
        <v>87</v>
      </c>
      <c r="B5" s="322"/>
      <c r="C5" s="322"/>
      <c r="D5" s="322"/>
    </row>
    <row r="7" spans="1:8" x14ac:dyDescent="0.3">
      <c r="A7" s="65" t="s">
        <v>688</v>
      </c>
      <c r="B7" s="65"/>
    </row>
    <row r="9" spans="1:8" x14ac:dyDescent="0.3">
      <c r="A9" s="64" t="s">
        <v>689</v>
      </c>
      <c r="B9" s="64"/>
    </row>
    <row r="11" spans="1:8" x14ac:dyDescent="0.3">
      <c r="A11" s="47" t="s">
        <v>690</v>
      </c>
      <c r="B11" s="47"/>
      <c r="C11" s="47"/>
    </row>
    <row r="12" spans="1:8" s="74" customFormat="1" x14ac:dyDescent="0.3">
      <c r="A12" s="94"/>
      <c r="B12" s="94"/>
      <c r="C12" s="94"/>
      <c r="D12" s="94"/>
    </row>
    <row r="13" spans="1:8" s="74" customFormat="1" ht="15" thickBot="1" x14ac:dyDescent="0.35">
      <c r="A13" s="317" t="s">
        <v>145</v>
      </c>
      <c r="B13" s="317"/>
      <c r="C13" s="317"/>
      <c r="D13" s="317"/>
      <c r="E13" s="96"/>
      <c r="F13" s="96"/>
      <c r="G13" s="96"/>
    </row>
    <row r="14" spans="1:8" s="74" customFormat="1" x14ac:dyDescent="0.3">
      <c r="A14" s="99"/>
      <c r="B14" s="100"/>
      <c r="C14" s="100"/>
      <c r="D14" s="101"/>
      <c r="E14" s="97"/>
      <c r="F14" s="97"/>
      <c r="G14" s="97"/>
      <c r="H14" s="1"/>
    </row>
    <row r="15" spans="1:8" s="74" customFormat="1" ht="55.8" customHeight="1" thickBot="1" x14ac:dyDescent="0.35">
      <c r="A15" s="323" t="s">
        <v>146</v>
      </c>
      <c r="B15" s="324"/>
      <c r="C15" s="324"/>
      <c r="D15" s="325"/>
      <c r="E15" s="98"/>
      <c r="F15" s="98"/>
      <c r="G15" s="98"/>
      <c r="H15" s="1"/>
    </row>
    <row r="16" spans="1:8" s="74" customFormat="1" x14ac:dyDescent="0.3">
      <c r="A16" s="94"/>
      <c r="B16" s="94"/>
      <c r="C16" s="94"/>
      <c r="D16" s="94"/>
      <c r="E16" s="1"/>
      <c r="F16" s="1"/>
      <c r="G16" s="1"/>
      <c r="H16" s="1"/>
    </row>
    <row r="17" spans="1:11" s="74" customFormat="1" x14ac:dyDescent="0.3">
      <c r="A17" s="94"/>
      <c r="B17" s="94"/>
      <c r="C17" s="94"/>
      <c r="D17" s="94"/>
      <c r="E17" s="1"/>
      <c r="F17" s="1"/>
      <c r="G17" s="1"/>
      <c r="H17" s="1"/>
    </row>
    <row r="18" spans="1:11" s="74" customFormat="1" ht="15" thickBot="1" x14ac:dyDescent="0.35">
      <c r="A18" s="317" t="s">
        <v>147</v>
      </c>
      <c r="B18" s="317"/>
      <c r="C18" s="317"/>
      <c r="D18" s="317"/>
      <c r="E18" s="1"/>
      <c r="F18" s="1"/>
      <c r="G18" s="1"/>
      <c r="H18" s="1"/>
    </row>
    <row r="19" spans="1:11" s="74" customFormat="1" x14ac:dyDescent="0.3">
      <c r="A19" s="99"/>
      <c r="B19" s="100"/>
      <c r="C19" s="100"/>
      <c r="D19" s="101"/>
      <c r="E19" s="1"/>
      <c r="F19" s="1"/>
      <c r="G19" s="1"/>
      <c r="H19" s="1"/>
    </row>
    <row r="20" spans="1:11" s="74" customFormat="1" ht="14.4" customHeight="1" x14ac:dyDescent="0.3">
      <c r="A20" s="318" t="s">
        <v>691</v>
      </c>
      <c r="B20" s="319"/>
      <c r="C20" s="319"/>
      <c r="D20" s="320"/>
      <c r="E20" s="104"/>
      <c r="F20" s="104"/>
      <c r="G20" s="104"/>
      <c r="H20" s="105"/>
    </row>
    <row r="21" spans="1:11" s="74" customFormat="1" ht="14.4" customHeight="1" x14ac:dyDescent="0.3">
      <c r="A21" s="112" t="s">
        <v>151</v>
      </c>
      <c r="B21" s="113"/>
      <c r="C21" s="113"/>
      <c r="D21" s="114"/>
      <c r="E21" s="104"/>
      <c r="F21" s="104"/>
      <c r="G21" s="104"/>
      <c r="H21" s="105"/>
    </row>
    <row r="22" spans="1:11" s="74" customFormat="1" ht="15" thickBot="1" x14ac:dyDescent="0.35">
      <c r="A22" s="115"/>
      <c r="B22" s="116"/>
      <c r="C22" s="116"/>
      <c r="D22" s="117"/>
      <c r="E22" s="103"/>
      <c r="F22" s="106"/>
      <c r="G22" s="107"/>
      <c r="H22" s="1"/>
    </row>
    <row r="23" spans="1:11" s="74" customFormat="1" x14ac:dyDescent="0.3">
      <c r="A23" s="109"/>
      <c r="B23" s="102"/>
      <c r="C23" s="102"/>
      <c r="D23" s="102"/>
      <c r="E23" s="108"/>
      <c r="F23" s="108"/>
      <c r="G23" s="108"/>
      <c r="H23" s="1"/>
    </row>
    <row r="24" spans="1:11" ht="15" thickBot="1" x14ac:dyDescent="0.35">
      <c r="A24" s="66"/>
      <c r="B24" s="92"/>
      <c r="C24" s="92"/>
      <c r="D24" s="67"/>
      <c r="E24" s="1"/>
      <c r="F24" s="1"/>
      <c r="G24" s="1"/>
      <c r="H24" s="1"/>
    </row>
    <row r="25" spans="1:11" x14ac:dyDescent="0.3">
      <c r="F25" s="94"/>
      <c r="G25" s="94"/>
      <c r="H25" s="94"/>
      <c r="I25" s="94"/>
      <c r="J25" s="94"/>
      <c r="K25" s="94"/>
    </row>
    <row r="26" spans="1:11" x14ac:dyDescent="0.3">
      <c r="F26" s="94"/>
      <c r="G26" s="94"/>
      <c r="H26" s="94"/>
      <c r="I26" s="94"/>
      <c r="J26" s="94"/>
      <c r="K26" s="94"/>
    </row>
    <row r="27" spans="1:11" x14ac:dyDescent="0.3">
      <c r="F27" s="94"/>
      <c r="G27" s="94"/>
      <c r="H27" s="94"/>
      <c r="I27" s="94"/>
      <c r="J27" s="94"/>
      <c r="K27" s="94"/>
    </row>
    <row r="28" spans="1:11" x14ac:dyDescent="0.3">
      <c r="F28" s="94"/>
      <c r="G28" s="94"/>
      <c r="H28" s="94"/>
      <c r="I28" s="94"/>
      <c r="J28" s="94"/>
      <c r="K28" s="94"/>
    </row>
    <row r="70" spans="6:18" x14ac:dyDescent="0.3">
      <c r="F70" s="124"/>
      <c r="G70" s="94"/>
      <c r="H70" s="94"/>
    </row>
    <row r="78" spans="6:18" ht="18" x14ac:dyDescent="0.35">
      <c r="F78" s="190"/>
      <c r="G78" s="94"/>
      <c r="H78" s="94"/>
      <c r="I78" s="94"/>
      <c r="J78" s="94"/>
      <c r="K78" s="94"/>
      <c r="L78" s="94"/>
      <c r="M78" s="94"/>
      <c r="N78" s="94"/>
      <c r="O78" s="94"/>
      <c r="P78" s="94"/>
      <c r="Q78" s="94"/>
      <c r="R78" s="94"/>
    </row>
    <row r="79" spans="6:18" x14ac:dyDescent="0.3">
      <c r="F79" s="94"/>
      <c r="G79" s="94"/>
      <c r="H79" s="94"/>
      <c r="I79" s="94"/>
      <c r="J79" s="94"/>
      <c r="K79" s="94"/>
      <c r="L79" s="94"/>
      <c r="M79" s="94"/>
      <c r="N79" s="94"/>
      <c r="O79" s="94"/>
      <c r="P79" s="94"/>
      <c r="Q79" s="94"/>
      <c r="R79" s="94"/>
    </row>
    <row r="80" spans="6:18" x14ac:dyDescent="0.3">
      <c r="F80" s="94"/>
      <c r="G80" s="94"/>
      <c r="H80" s="94"/>
      <c r="I80" s="94"/>
      <c r="J80" s="94"/>
      <c r="K80" s="94"/>
      <c r="L80" s="94"/>
      <c r="M80" s="94"/>
      <c r="N80" s="94"/>
      <c r="O80" s="94"/>
      <c r="P80" s="94"/>
      <c r="Q80" s="94"/>
      <c r="R80" s="94"/>
    </row>
    <row r="81" spans="6:18" x14ac:dyDescent="0.3">
      <c r="F81" s="94"/>
      <c r="G81" s="94"/>
      <c r="H81" s="94"/>
      <c r="I81" s="94"/>
      <c r="J81" s="94"/>
      <c r="K81" s="94"/>
      <c r="L81" s="94"/>
      <c r="M81" s="94"/>
      <c r="N81" s="94"/>
      <c r="O81" s="94"/>
      <c r="P81" s="94"/>
      <c r="Q81" s="94"/>
      <c r="R81" s="94"/>
    </row>
    <row r="82" spans="6:18" x14ac:dyDescent="0.3">
      <c r="F82" s="94"/>
      <c r="G82" s="94"/>
      <c r="H82" s="94"/>
      <c r="I82" s="94"/>
      <c r="J82" s="94"/>
      <c r="K82" s="94"/>
      <c r="L82" s="94"/>
      <c r="M82" s="94"/>
      <c r="N82" s="94"/>
      <c r="O82" s="94"/>
      <c r="P82" s="94"/>
      <c r="Q82" s="94"/>
      <c r="R82" s="94"/>
    </row>
    <row r="124" spans="5:5" ht="18" x14ac:dyDescent="0.35">
      <c r="E124" s="87"/>
    </row>
    <row r="150" spans="6:8" x14ac:dyDescent="0.3">
      <c r="F150" s="94"/>
      <c r="G150" s="94"/>
      <c r="H150" s="94"/>
    </row>
    <row r="169" spans="6:10" x14ac:dyDescent="0.3">
      <c r="F169" s="94"/>
      <c r="G169" s="94"/>
      <c r="H169" s="94"/>
      <c r="I169" s="94"/>
      <c r="J169" s="94"/>
    </row>
    <row r="185" spans="6:8" x14ac:dyDescent="0.3">
      <c r="F185" s="94"/>
      <c r="G185" s="94"/>
      <c r="H185" s="94"/>
    </row>
    <row r="222" spans="6:8" x14ac:dyDescent="0.3">
      <c r="F222" s="94"/>
      <c r="G222" s="94"/>
      <c r="H222" s="94"/>
    </row>
    <row r="253" spans="7:7" ht="18" x14ac:dyDescent="0.35">
      <c r="G253" s="190"/>
    </row>
  </sheetData>
  <sheetProtection algorithmName="SHA-512" hashValue="sd17ekWJn85fpE33zX1w50sgeYykU17aA+X4+hiNrleU/xokcMFw0lHvkI+uGtSzioAR0OUjNLt9jdozzKKN4A==" saltValue="tF97Z95P6ds9xykQCBrn1Q==" spinCount="100000" sheet="1" objects="1" scenarios="1"/>
  <mergeCells count="6">
    <mergeCell ref="A18:D18"/>
    <mergeCell ref="A20:D20"/>
    <mergeCell ref="A1:D3"/>
    <mergeCell ref="A5:D5"/>
    <mergeCell ref="A13:D13"/>
    <mergeCell ref="A15:D15"/>
  </mergeCells>
  <hyperlinks>
    <hyperlink ref="A21" r:id="rId1" display="https://www.peelregion.ca/children/working/service-providers/" xr:uid="{76E6E410-8E98-4D09-A6F8-66EB49F16CAE}"/>
  </hyperlinks>
  <pageMargins left="0.7" right="0.7" top="0.75" bottom="0.75" header="0.3" footer="0.3"/>
  <pageSetup scale="56" orientation="portrait" r:id="rId2"/>
  <headerFooter>
    <oddHeader>&amp;C&amp;G</oddHead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F3565-B1C5-4FA6-900D-CDBC67219952}">
  <sheetPr>
    <tabColor rgb="FF0070C0"/>
    <pageSetUpPr fitToPage="1"/>
  </sheetPr>
  <dimension ref="A1:H103"/>
  <sheetViews>
    <sheetView showGridLines="0" zoomScaleNormal="100" workbookViewId="0">
      <selection activeCell="F10" sqref="F10"/>
    </sheetView>
  </sheetViews>
  <sheetFormatPr defaultColWidth="8.88671875" defaultRowHeight="14.4" x14ac:dyDescent="0.3"/>
  <cols>
    <col min="1" max="1" width="15.33203125" style="8" customWidth="1"/>
    <col min="2" max="2" width="42.88671875" style="8" bestFit="1" customWidth="1"/>
    <col min="3" max="3" width="34" style="8" customWidth="1"/>
    <col min="4" max="4" width="47.88671875" style="8" customWidth="1"/>
    <col min="5" max="8" width="11.109375" style="8" customWidth="1"/>
    <col min="9" max="16384" width="8.88671875" style="8"/>
  </cols>
  <sheetData>
    <row r="1" spans="1:8" ht="14.4" customHeight="1" x14ac:dyDescent="0.3">
      <c r="A1" s="321" t="s">
        <v>163</v>
      </c>
      <c r="B1" s="321"/>
      <c r="C1" s="321"/>
      <c r="D1" s="321"/>
      <c r="E1" s="321"/>
      <c r="F1" s="321"/>
      <c r="G1" s="321"/>
      <c r="H1" s="321"/>
    </row>
    <row r="2" spans="1:8" ht="14.4" customHeight="1" x14ac:dyDescent="0.3">
      <c r="A2" s="321"/>
      <c r="B2" s="321"/>
      <c r="C2" s="321"/>
      <c r="D2" s="321"/>
      <c r="E2" s="321"/>
      <c r="F2" s="321"/>
      <c r="G2" s="321"/>
      <c r="H2" s="321"/>
    </row>
    <row r="3" spans="1:8" ht="114" customHeight="1" x14ac:dyDescent="0.3">
      <c r="A3" s="321"/>
      <c r="B3" s="321"/>
      <c r="C3" s="321"/>
      <c r="D3" s="321"/>
      <c r="E3" s="321"/>
      <c r="F3" s="321"/>
      <c r="G3" s="321"/>
      <c r="H3" s="321"/>
    </row>
    <row r="4" spans="1:8" ht="23.4" x14ac:dyDescent="0.45">
      <c r="A4" s="17"/>
      <c r="B4" s="18"/>
      <c r="C4" s="17"/>
    </row>
    <row r="5" spans="1:8" x14ac:dyDescent="0.3">
      <c r="A5" s="17"/>
      <c r="B5" s="19"/>
      <c r="C5" s="17"/>
    </row>
    <row r="6" spans="1:8" ht="25.8" x14ac:dyDescent="0.5">
      <c r="A6" s="17"/>
      <c r="B6" s="38" t="s">
        <v>41</v>
      </c>
      <c r="C6" s="17"/>
    </row>
    <row r="7" spans="1:8" x14ac:dyDescent="0.3">
      <c r="A7" s="17"/>
      <c r="B7" s="19"/>
      <c r="C7" s="17"/>
    </row>
    <row r="8" spans="1:8" x14ac:dyDescent="0.3">
      <c r="A8" s="17"/>
      <c r="B8" s="20" t="s">
        <v>38</v>
      </c>
      <c r="C8" s="17"/>
      <c r="D8" s="111"/>
      <c r="E8" s="93"/>
    </row>
    <row r="9" spans="1:8" x14ac:dyDescent="0.3">
      <c r="A9" s="17"/>
      <c r="B9" s="20" t="s">
        <v>143</v>
      </c>
      <c r="C9" s="17"/>
      <c r="D9" s="111"/>
    </row>
    <row r="10" spans="1:8" x14ac:dyDescent="0.3">
      <c r="A10" s="17"/>
      <c r="B10" s="20" t="s">
        <v>72</v>
      </c>
      <c r="C10" s="17"/>
      <c r="D10" s="111"/>
      <c r="E10" s="23"/>
    </row>
    <row r="11" spans="1:8" x14ac:dyDescent="0.3">
      <c r="A11" s="17"/>
      <c r="B11" s="20" t="s">
        <v>73</v>
      </c>
      <c r="C11" s="17"/>
      <c r="D11" s="7"/>
      <c r="E11" s="23"/>
    </row>
    <row r="12" spans="1:8" x14ac:dyDescent="0.3">
      <c r="A12" s="17"/>
      <c r="B12" s="20" t="s">
        <v>86</v>
      </c>
      <c r="C12" s="17"/>
      <c r="D12" s="7"/>
      <c r="E12" s="23"/>
    </row>
    <row r="13" spans="1:8" x14ac:dyDescent="0.3">
      <c r="A13" s="17"/>
      <c r="B13" s="20" t="s">
        <v>39</v>
      </c>
      <c r="C13" s="17"/>
      <c r="D13" s="111"/>
    </row>
    <row r="14" spans="1:8" x14ac:dyDescent="0.3">
      <c r="A14" s="17"/>
      <c r="B14" s="20" t="s">
        <v>40</v>
      </c>
      <c r="C14" s="17"/>
      <c r="D14" s="111"/>
    </row>
    <row r="15" spans="1:8" ht="43.8" x14ac:dyDescent="0.35">
      <c r="A15" s="17"/>
      <c r="B15" s="21" t="s">
        <v>110</v>
      </c>
      <c r="C15" s="17"/>
      <c r="D15" s="6"/>
      <c r="E15" s="22" t="str">
        <f>IF(D15="","",IF(D15="Yes","Please Complete Tab 7 - Closure dates","Please Ignore Tab 7 - Closure dates"))</f>
        <v/>
      </c>
    </row>
    <row r="16" spans="1:8" x14ac:dyDescent="0.3">
      <c r="A16" s="17"/>
      <c r="B16" s="184"/>
      <c r="C16" s="17"/>
    </row>
    <row r="17" spans="1:6" x14ac:dyDescent="0.3">
      <c r="A17" s="17"/>
      <c r="B17" s="17"/>
      <c r="C17" s="17"/>
    </row>
    <row r="18" spans="1:6" ht="25.8" x14ac:dyDescent="0.5">
      <c r="A18" s="17"/>
      <c r="B18" s="38" t="s">
        <v>129</v>
      </c>
      <c r="C18" s="17"/>
    </row>
    <row r="19" spans="1:6" x14ac:dyDescent="0.3">
      <c r="A19" s="17"/>
      <c r="B19" s="90" t="s">
        <v>727</v>
      </c>
      <c r="C19" s="17"/>
    </row>
    <row r="20" spans="1:6" ht="26.4" customHeight="1" x14ac:dyDescent="0.3">
      <c r="A20" s="17"/>
      <c r="B20" s="327" t="s">
        <v>130</v>
      </c>
      <c r="C20" s="327"/>
      <c r="D20" s="327"/>
      <c r="E20" s="327"/>
    </row>
    <row r="21" spans="1:6" x14ac:dyDescent="0.3">
      <c r="A21" s="17"/>
      <c r="B21" s="90" t="s">
        <v>729</v>
      </c>
      <c r="C21" s="17"/>
    </row>
    <row r="22" spans="1:6" x14ac:dyDescent="0.3">
      <c r="A22" s="17"/>
      <c r="B22" s="90"/>
      <c r="C22" s="17"/>
    </row>
    <row r="23" spans="1:6" ht="18" x14ac:dyDescent="0.35">
      <c r="A23" s="17"/>
      <c r="B23" s="91" t="s">
        <v>131</v>
      </c>
      <c r="C23" s="17"/>
    </row>
    <row r="24" spans="1:6" x14ac:dyDescent="0.3">
      <c r="A24" s="17"/>
      <c r="B24" s="90" t="s">
        <v>132</v>
      </c>
      <c r="C24" s="328"/>
      <c r="D24" s="328"/>
    </row>
    <row r="25" spans="1:6" x14ac:dyDescent="0.3">
      <c r="A25" s="17"/>
      <c r="B25" s="90" t="s">
        <v>133</v>
      </c>
      <c r="C25" s="328"/>
      <c r="D25" s="328"/>
      <c r="F25" s="110" t="s">
        <v>148</v>
      </c>
    </row>
    <row r="26" spans="1:6" x14ac:dyDescent="0.3">
      <c r="A26" s="17"/>
      <c r="B26" s="90" t="s">
        <v>134</v>
      </c>
      <c r="C26" s="328"/>
      <c r="D26" s="328"/>
    </row>
    <row r="27" spans="1:6" x14ac:dyDescent="0.3">
      <c r="A27" s="17"/>
      <c r="B27" s="90" t="s">
        <v>135</v>
      </c>
      <c r="C27" s="326"/>
      <c r="D27" s="326"/>
    </row>
    <row r="28" spans="1:6" x14ac:dyDescent="0.3">
      <c r="A28" s="17"/>
      <c r="B28" s="90"/>
      <c r="C28" s="17"/>
    </row>
    <row r="31" spans="1:6" ht="25.8" x14ac:dyDescent="0.5">
      <c r="B31" s="39" t="s">
        <v>68</v>
      </c>
      <c r="C31" s="23"/>
      <c r="D31" s="24"/>
    </row>
    <row r="32" spans="1:6" x14ac:dyDescent="0.3">
      <c r="B32" s="25" t="s">
        <v>88</v>
      </c>
      <c r="C32" s="23"/>
      <c r="D32" s="24"/>
    </row>
    <row r="102" spans="1:3" x14ac:dyDescent="0.3">
      <c r="A102" s="8" t="s">
        <v>59</v>
      </c>
      <c r="B102" s="8" t="s">
        <v>64</v>
      </c>
      <c r="C102" s="8" t="s">
        <v>66</v>
      </c>
    </row>
    <row r="103" spans="1:3" x14ac:dyDescent="0.3">
      <c r="A103" s="8" t="s">
        <v>60</v>
      </c>
      <c r="B103" s="8" t="s">
        <v>65</v>
      </c>
      <c r="C103" s="8" t="s">
        <v>67</v>
      </c>
    </row>
  </sheetData>
  <sheetProtection algorithmName="SHA-512" hashValue="6PIJwgnq7yNU33HgTtdZpCB+rIkUbOnmwJ4pwUbp4nIVFMju/i4wF/VJIRFtgFXTDY/DTrhnH5/wd3C1rnoZUw==" saltValue="JLxrIXQHq2KBmWkTnp7crA==" spinCount="100000" sheet="1" objects="1" scenarios="1"/>
  <mergeCells count="6">
    <mergeCell ref="C27:D27"/>
    <mergeCell ref="A1:H3"/>
    <mergeCell ref="B20:E20"/>
    <mergeCell ref="C24:D24"/>
    <mergeCell ref="C25:D25"/>
    <mergeCell ref="C26:D26"/>
  </mergeCells>
  <dataValidations count="3">
    <dataValidation type="list" allowBlank="1" showInputMessage="1" showErrorMessage="1" sqref="D15" xr:uid="{2BDBCB78-2EF4-44D4-92AE-EAACA4EDC22A}">
      <formula1>$A$101:$A$103</formula1>
    </dataValidation>
    <dataValidation type="list" allowBlank="1" showInputMessage="1" showErrorMessage="1" sqref="D13" xr:uid="{0D22994E-E6E0-4935-B02E-19AA46756D0A}">
      <formula1>"For-profit,Non-profit"</formula1>
    </dataValidation>
    <dataValidation type="list" allowBlank="1" showInputMessage="1" showErrorMessage="1" sqref="D14" xr:uid="{3120876C-1CD1-4318-A8B4-62B89104DB66}">
      <formula1>"Centre,Home"</formula1>
    </dataValidation>
  </dataValidations>
  <pageMargins left="0.7" right="0.7" top="0.75" bottom="0.75" header="0.3" footer="0.3"/>
  <pageSetup scale="67" orientation="landscape" r:id="rId1"/>
  <headerFooter>
    <oddHeader>&amp;C&amp;G</oddHeader>
  </headerFooter>
  <rowBreaks count="1" manualBreakCount="1">
    <brk id="6" max="16383" man="1"/>
  </rowBreaks>
  <colBreaks count="1" manualBreakCount="1">
    <brk id="3" max="1048575" man="1"/>
  </col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954D0-703F-4742-926E-5FBA70B084A4}">
  <sheetPr>
    <tabColor rgb="FFFFFF00"/>
  </sheetPr>
  <dimension ref="A1:M177"/>
  <sheetViews>
    <sheetView topLeftCell="C1" workbookViewId="0">
      <selection activeCell="H17" sqref="H17"/>
    </sheetView>
  </sheetViews>
  <sheetFormatPr defaultColWidth="8.88671875" defaultRowHeight="14.4" x14ac:dyDescent="0.3"/>
  <cols>
    <col min="1" max="1" width="8.5546875" style="74" bestFit="1" customWidth="1"/>
    <col min="2" max="2" width="55.6640625" style="74" bestFit="1" customWidth="1"/>
    <col min="3" max="3" width="57.77734375" style="74" bestFit="1" customWidth="1"/>
    <col min="4" max="4" width="61.6640625" style="74" customWidth="1"/>
    <col min="5" max="5" width="15.88671875" style="74" bestFit="1" customWidth="1"/>
    <col min="6" max="6" width="9.6640625" style="74" bestFit="1" customWidth="1"/>
    <col min="7" max="16384" width="8.88671875" style="74"/>
  </cols>
  <sheetData>
    <row r="1" spans="1:13" ht="31.2" x14ac:dyDescent="0.3">
      <c r="A1" s="126" t="s">
        <v>177</v>
      </c>
      <c r="B1" s="127" t="s">
        <v>178</v>
      </c>
      <c r="C1" s="127" t="s">
        <v>179</v>
      </c>
      <c r="D1" s="128" t="s">
        <v>180</v>
      </c>
      <c r="E1" s="129" t="s">
        <v>181</v>
      </c>
      <c r="F1" s="129" t="s">
        <v>182</v>
      </c>
    </row>
    <row r="2" spans="1:13" x14ac:dyDescent="0.3">
      <c r="A2" s="130">
        <v>86638</v>
      </c>
      <c r="B2" s="131" t="s">
        <v>183</v>
      </c>
      <c r="C2" s="132" t="s">
        <v>184</v>
      </c>
      <c r="D2" s="133" t="s">
        <v>185</v>
      </c>
      <c r="E2" s="74" t="s">
        <v>186</v>
      </c>
      <c r="F2" s="74" t="s">
        <v>64</v>
      </c>
      <c r="H2" s="156" t="s">
        <v>634</v>
      </c>
      <c r="I2" s="125"/>
      <c r="J2" s="125"/>
      <c r="K2" s="125"/>
      <c r="L2" s="125"/>
      <c r="M2" s="125"/>
    </row>
    <row r="3" spans="1:13" x14ac:dyDescent="0.3">
      <c r="A3" s="134">
        <v>85805</v>
      </c>
      <c r="B3" s="135" t="s">
        <v>187</v>
      </c>
      <c r="C3" s="135" t="s">
        <v>188</v>
      </c>
      <c r="D3" s="136" t="s">
        <v>189</v>
      </c>
      <c r="E3" s="74" t="s">
        <v>186</v>
      </c>
      <c r="F3" s="74" t="s">
        <v>64</v>
      </c>
    </row>
    <row r="4" spans="1:13" x14ac:dyDescent="0.3">
      <c r="A4" s="130">
        <v>33913</v>
      </c>
      <c r="B4" s="135" t="s">
        <v>190</v>
      </c>
      <c r="C4" s="135" t="s">
        <v>191</v>
      </c>
      <c r="D4" s="136" t="s">
        <v>192</v>
      </c>
      <c r="E4" s="74" t="s">
        <v>186</v>
      </c>
      <c r="F4" s="74" t="s">
        <v>64</v>
      </c>
    </row>
    <row r="5" spans="1:13" x14ac:dyDescent="0.3">
      <c r="A5" s="130">
        <v>64215</v>
      </c>
      <c r="B5" s="135" t="s">
        <v>193</v>
      </c>
      <c r="C5" s="135" t="s">
        <v>194</v>
      </c>
      <c r="D5" s="136" t="s">
        <v>195</v>
      </c>
      <c r="E5" s="74" t="s">
        <v>186</v>
      </c>
      <c r="F5" s="74" t="s">
        <v>64</v>
      </c>
    </row>
    <row r="6" spans="1:13" x14ac:dyDescent="0.3">
      <c r="A6" s="130">
        <v>37103</v>
      </c>
      <c r="B6" s="135" t="s">
        <v>196</v>
      </c>
      <c r="C6" s="135" t="s">
        <v>197</v>
      </c>
      <c r="D6" s="136" t="s">
        <v>195</v>
      </c>
      <c r="E6" s="74" t="s">
        <v>186</v>
      </c>
      <c r="F6" s="74" t="s">
        <v>64</v>
      </c>
    </row>
    <row r="7" spans="1:13" x14ac:dyDescent="0.3">
      <c r="A7" s="130">
        <v>55211</v>
      </c>
      <c r="B7" s="135" t="s">
        <v>198</v>
      </c>
      <c r="C7" s="135" t="s">
        <v>199</v>
      </c>
      <c r="D7" s="136" t="s">
        <v>200</v>
      </c>
      <c r="E7" s="74" t="s">
        <v>186</v>
      </c>
      <c r="F7" s="74" t="s">
        <v>201</v>
      </c>
    </row>
    <row r="8" spans="1:13" x14ac:dyDescent="0.3">
      <c r="A8" s="130">
        <v>77724</v>
      </c>
      <c r="B8" s="137" t="s">
        <v>202</v>
      </c>
      <c r="C8" s="137" t="s">
        <v>202</v>
      </c>
      <c r="D8" s="138" t="s">
        <v>203</v>
      </c>
      <c r="E8" s="74" t="s">
        <v>186</v>
      </c>
      <c r="F8" s="74" t="s">
        <v>64</v>
      </c>
    </row>
    <row r="9" spans="1:13" x14ac:dyDescent="0.3">
      <c r="A9" s="130">
        <v>87466</v>
      </c>
      <c r="B9" s="139" t="s">
        <v>204</v>
      </c>
      <c r="C9" s="139" t="s">
        <v>205</v>
      </c>
      <c r="D9" s="140"/>
      <c r="E9" s="74" t="s">
        <v>186</v>
      </c>
      <c r="F9" s="74" t="s">
        <v>64</v>
      </c>
    </row>
    <row r="10" spans="1:13" x14ac:dyDescent="0.3">
      <c r="A10" s="130">
        <v>154</v>
      </c>
      <c r="B10" s="135" t="s">
        <v>206</v>
      </c>
      <c r="C10" s="135" t="s">
        <v>206</v>
      </c>
      <c r="D10" s="136" t="s">
        <v>207</v>
      </c>
      <c r="E10" s="74" t="s">
        <v>186</v>
      </c>
      <c r="F10" s="74" t="s">
        <v>64</v>
      </c>
    </row>
    <row r="11" spans="1:13" x14ac:dyDescent="0.3">
      <c r="A11" s="130">
        <v>58912</v>
      </c>
      <c r="B11" s="135" t="s">
        <v>208</v>
      </c>
      <c r="C11" s="141" t="s">
        <v>209</v>
      </c>
      <c r="D11" s="142" t="s">
        <v>210</v>
      </c>
      <c r="E11" s="74" t="s">
        <v>186</v>
      </c>
      <c r="F11" s="74" t="s">
        <v>64</v>
      </c>
    </row>
    <row r="12" spans="1:13" x14ac:dyDescent="0.3">
      <c r="A12" s="130">
        <v>31198</v>
      </c>
      <c r="B12" s="135" t="s">
        <v>211</v>
      </c>
      <c r="C12" s="135" t="s">
        <v>212</v>
      </c>
      <c r="D12" s="136" t="s">
        <v>213</v>
      </c>
      <c r="E12" s="74" t="s">
        <v>186</v>
      </c>
      <c r="F12" s="74" t="s">
        <v>64</v>
      </c>
    </row>
    <row r="13" spans="1:13" x14ac:dyDescent="0.3">
      <c r="A13" s="130">
        <v>83691</v>
      </c>
      <c r="B13" s="135" t="s">
        <v>214</v>
      </c>
      <c r="C13" s="135" t="s">
        <v>215</v>
      </c>
      <c r="D13" s="136" t="s">
        <v>216</v>
      </c>
      <c r="E13" s="74" t="s">
        <v>186</v>
      </c>
      <c r="F13" s="74" t="s">
        <v>64</v>
      </c>
    </row>
    <row r="14" spans="1:13" x14ac:dyDescent="0.3">
      <c r="A14" s="130">
        <v>62631</v>
      </c>
      <c r="B14" s="135" t="s">
        <v>217</v>
      </c>
      <c r="C14" s="135" t="s">
        <v>218</v>
      </c>
      <c r="D14" s="136" t="s">
        <v>219</v>
      </c>
      <c r="E14" s="74" t="s">
        <v>186</v>
      </c>
      <c r="F14" s="74" t="s">
        <v>64</v>
      </c>
    </row>
    <row r="15" spans="1:13" x14ac:dyDescent="0.3">
      <c r="A15" s="134">
        <v>4979</v>
      </c>
      <c r="B15" s="135" t="s">
        <v>220</v>
      </c>
      <c r="C15" s="135" t="s">
        <v>221</v>
      </c>
      <c r="D15" s="136" t="s">
        <v>222</v>
      </c>
      <c r="E15" s="74" t="s">
        <v>186</v>
      </c>
      <c r="F15" s="74" t="s">
        <v>64</v>
      </c>
    </row>
    <row r="16" spans="1:13" x14ac:dyDescent="0.3">
      <c r="A16" s="130">
        <v>7499</v>
      </c>
      <c r="B16" s="135" t="s">
        <v>223</v>
      </c>
      <c r="C16" s="135" t="s">
        <v>223</v>
      </c>
      <c r="D16" s="136" t="s">
        <v>224</v>
      </c>
      <c r="E16" s="74" t="s">
        <v>186</v>
      </c>
      <c r="F16" s="74" t="s">
        <v>64</v>
      </c>
    </row>
    <row r="17" spans="1:6" x14ac:dyDescent="0.3">
      <c r="A17" s="130">
        <v>67609</v>
      </c>
      <c r="B17" s="135" t="s">
        <v>225</v>
      </c>
      <c r="C17" s="135" t="s">
        <v>225</v>
      </c>
      <c r="D17" s="136" t="s">
        <v>226</v>
      </c>
      <c r="E17" s="74" t="s">
        <v>186</v>
      </c>
      <c r="F17" s="74" t="s">
        <v>64</v>
      </c>
    </row>
    <row r="18" spans="1:6" x14ac:dyDescent="0.3">
      <c r="A18" s="130">
        <v>88183</v>
      </c>
      <c r="B18" s="135" t="s">
        <v>227</v>
      </c>
      <c r="C18" s="135" t="s">
        <v>227</v>
      </c>
      <c r="D18" s="136" t="s">
        <v>228</v>
      </c>
      <c r="E18" s="74" t="s">
        <v>229</v>
      </c>
      <c r="F18" s="74" t="s">
        <v>64</v>
      </c>
    </row>
    <row r="19" spans="1:6" x14ac:dyDescent="0.3">
      <c r="A19" s="130">
        <v>44251</v>
      </c>
      <c r="B19" s="135" t="s">
        <v>230</v>
      </c>
      <c r="C19" s="135" t="s">
        <v>230</v>
      </c>
      <c r="D19" s="143" t="s">
        <v>231</v>
      </c>
      <c r="E19" s="74" t="s">
        <v>186</v>
      </c>
      <c r="F19" s="74" t="s">
        <v>64</v>
      </c>
    </row>
    <row r="20" spans="1:6" x14ac:dyDescent="0.3">
      <c r="A20" s="130">
        <v>538</v>
      </c>
      <c r="B20" s="135" t="s">
        <v>232</v>
      </c>
      <c r="C20" s="141" t="s">
        <v>233</v>
      </c>
      <c r="D20" s="142" t="s">
        <v>234</v>
      </c>
      <c r="E20" s="74" t="s">
        <v>186</v>
      </c>
      <c r="F20" s="74" t="s">
        <v>64</v>
      </c>
    </row>
    <row r="21" spans="1:6" x14ac:dyDescent="0.3">
      <c r="A21" s="130">
        <v>83675</v>
      </c>
      <c r="B21" s="135" t="s">
        <v>235</v>
      </c>
      <c r="C21" s="141" t="s">
        <v>236</v>
      </c>
      <c r="D21" s="142" t="s">
        <v>231</v>
      </c>
      <c r="E21" s="74" t="s">
        <v>186</v>
      </c>
      <c r="F21" s="74" t="s">
        <v>64</v>
      </c>
    </row>
    <row r="22" spans="1:6" ht="27.6" x14ac:dyDescent="0.3">
      <c r="A22" s="130">
        <v>56317</v>
      </c>
      <c r="B22" s="135" t="s">
        <v>237</v>
      </c>
      <c r="C22" s="135" t="s">
        <v>237</v>
      </c>
      <c r="D22" s="144" t="s">
        <v>238</v>
      </c>
      <c r="E22" s="74" t="s">
        <v>186</v>
      </c>
      <c r="F22" s="74" t="s">
        <v>64</v>
      </c>
    </row>
    <row r="23" spans="1:6" x14ac:dyDescent="0.3">
      <c r="A23" s="130">
        <v>33539</v>
      </c>
      <c r="B23" s="135" t="s">
        <v>239</v>
      </c>
      <c r="C23" s="135" t="s">
        <v>240</v>
      </c>
      <c r="D23" s="136" t="s">
        <v>241</v>
      </c>
      <c r="E23" s="74" t="s">
        <v>186</v>
      </c>
      <c r="F23" s="74" t="s">
        <v>64</v>
      </c>
    </row>
    <row r="24" spans="1:6" x14ac:dyDescent="0.3">
      <c r="A24" s="130">
        <v>7503</v>
      </c>
      <c r="B24" s="135" t="s">
        <v>242</v>
      </c>
      <c r="C24" s="135" t="s">
        <v>243</v>
      </c>
      <c r="D24" s="136" t="s">
        <v>244</v>
      </c>
      <c r="E24" s="74" t="s">
        <v>186</v>
      </c>
      <c r="F24" s="74" t="s">
        <v>64</v>
      </c>
    </row>
    <row r="25" spans="1:6" x14ac:dyDescent="0.3">
      <c r="A25" s="130">
        <v>523</v>
      </c>
      <c r="B25" s="135" t="s">
        <v>245</v>
      </c>
      <c r="C25" s="135" t="s">
        <v>245</v>
      </c>
      <c r="D25" s="145" t="s">
        <v>246</v>
      </c>
      <c r="E25" s="74" t="s">
        <v>186</v>
      </c>
      <c r="F25" s="74" t="s">
        <v>64</v>
      </c>
    </row>
    <row r="26" spans="1:6" x14ac:dyDescent="0.3">
      <c r="A26" s="130">
        <v>48280</v>
      </c>
      <c r="B26" s="135" t="s">
        <v>247</v>
      </c>
      <c r="C26" s="135" t="s">
        <v>248</v>
      </c>
      <c r="D26" s="136" t="s">
        <v>249</v>
      </c>
      <c r="E26" s="74" t="s">
        <v>186</v>
      </c>
      <c r="F26" s="74" t="s">
        <v>64</v>
      </c>
    </row>
    <row r="27" spans="1:6" x14ac:dyDescent="0.3">
      <c r="A27" s="130">
        <v>80269</v>
      </c>
      <c r="B27" s="135" t="s">
        <v>250</v>
      </c>
      <c r="C27" s="135" t="s">
        <v>250</v>
      </c>
      <c r="D27" s="136" t="s">
        <v>249</v>
      </c>
      <c r="E27" s="74" t="s">
        <v>186</v>
      </c>
      <c r="F27" s="74" t="s">
        <v>64</v>
      </c>
    </row>
    <row r="28" spans="1:6" x14ac:dyDescent="0.3">
      <c r="A28" s="134">
        <v>762</v>
      </c>
      <c r="B28" s="135" t="s">
        <v>251</v>
      </c>
      <c r="C28" s="135" t="s">
        <v>252</v>
      </c>
      <c r="D28" s="138" t="s">
        <v>253</v>
      </c>
      <c r="E28" s="74" t="s">
        <v>186</v>
      </c>
      <c r="F28" s="74" t="s">
        <v>201</v>
      </c>
    </row>
    <row r="29" spans="1:6" x14ac:dyDescent="0.3">
      <c r="A29" s="130">
        <v>67612</v>
      </c>
      <c r="B29" s="135" t="s">
        <v>254</v>
      </c>
      <c r="C29" s="135" t="s">
        <v>255</v>
      </c>
      <c r="D29" s="136" t="s">
        <v>256</v>
      </c>
      <c r="E29" s="74" t="s">
        <v>186</v>
      </c>
      <c r="F29" s="74" t="s">
        <v>64</v>
      </c>
    </row>
    <row r="30" spans="1:6" x14ac:dyDescent="0.3">
      <c r="A30" s="130">
        <v>5889</v>
      </c>
      <c r="B30" s="135" t="s">
        <v>257</v>
      </c>
      <c r="C30" s="135" t="s">
        <v>257</v>
      </c>
      <c r="D30" s="136" t="s">
        <v>258</v>
      </c>
      <c r="E30" s="74" t="s">
        <v>259</v>
      </c>
      <c r="F30" s="74" t="s">
        <v>201</v>
      </c>
    </row>
    <row r="31" spans="1:6" x14ac:dyDescent="0.3">
      <c r="A31" s="130">
        <v>86046</v>
      </c>
      <c r="B31" s="145" t="s">
        <v>260</v>
      </c>
      <c r="C31" s="145" t="s">
        <v>261</v>
      </c>
      <c r="D31" s="145" t="s">
        <v>262</v>
      </c>
      <c r="E31" s="74" t="s">
        <v>186</v>
      </c>
      <c r="F31" s="74" t="s">
        <v>64</v>
      </c>
    </row>
    <row r="32" spans="1:6" x14ac:dyDescent="0.3">
      <c r="A32" s="130">
        <v>88084</v>
      </c>
      <c r="B32" s="145" t="s">
        <v>263</v>
      </c>
      <c r="C32" s="145" t="s">
        <v>264</v>
      </c>
      <c r="D32" s="145" t="s">
        <v>262</v>
      </c>
      <c r="E32" s="74" t="s">
        <v>186</v>
      </c>
      <c r="F32" s="74" t="s">
        <v>64</v>
      </c>
    </row>
    <row r="33" spans="1:6" x14ac:dyDescent="0.3">
      <c r="A33" s="130">
        <v>37809</v>
      </c>
      <c r="B33" s="135" t="s">
        <v>265</v>
      </c>
      <c r="C33" s="135" t="s">
        <v>265</v>
      </c>
      <c r="D33" s="136" t="s">
        <v>266</v>
      </c>
      <c r="E33" s="74" t="s">
        <v>186</v>
      </c>
      <c r="F33" s="74" t="s">
        <v>201</v>
      </c>
    </row>
    <row r="34" spans="1:6" x14ac:dyDescent="0.3">
      <c r="A34" s="130">
        <v>76257</v>
      </c>
      <c r="B34" s="135" t="s">
        <v>267</v>
      </c>
      <c r="C34" s="135" t="s">
        <v>268</v>
      </c>
      <c r="D34" s="136" t="s">
        <v>269</v>
      </c>
      <c r="E34" s="74" t="s">
        <v>186</v>
      </c>
      <c r="F34" s="74" t="s">
        <v>64</v>
      </c>
    </row>
    <row r="35" spans="1:6" x14ac:dyDescent="0.3">
      <c r="A35" s="130">
        <v>3714</v>
      </c>
      <c r="B35" s="135" t="s">
        <v>270</v>
      </c>
      <c r="C35" s="135" t="s">
        <v>270</v>
      </c>
      <c r="D35" s="136" t="s">
        <v>271</v>
      </c>
      <c r="E35" s="74" t="s">
        <v>186</v>
      </c>
      <c r="F35" s="74" t="s">
        <v>64</v>
      </c>
    </row>
    <row r="36" spans="1:6" x14ac:dyDescent="0.3">
      <c r="A36" s="130">
        <v>55218</v>
      </c>
      <c r="B36" s="135" t="s">
        <v>272</v>
      </c>
      <c r="C36" s="135" t="s">
        <v>273</v>
      </c>
      <c r="D36" s="136" t="s">
        <v>274</v>
      </c>
      <c r="E36" s="74" t="s">
        <v>186</v>
      </c>
      <c r="F36" s="74" t="s">
        <v>64</v>
      </c>
    </row>
    <row r="37" spans="1:6" x14ac:dyDescent="0.3">
      <c r="A37" s="130">
        <v>83789</v>
      </c>
      <c r="B37" s="135" t="s">
        <v>275</v>
      </c>
      <c r="C37" s="135" t="s">
        <v>275</v>
      </c>
      <c r="D37" s="136" t="s">
        <v>276</v>
      </c>
      <c r="E37" s="74" t="s">
        <v>186</v>
      </c>
      <c r="F37" s="74" t="s">
        <v>64</v>
      </c>
    </row>
    <row r="38" spans="1:6" x14ac:dyDescent="0.3">
      <c r="A38" s="130">
        <v>33528</v>
      </c>
      <c r="B38" s="135" t="s">
        <v>277</v>
      </c>
      <c r="C38" s="135" t="s">
        <v>277</v>
      </c>
      <c r="D38" s="136" t="s">
        <v>278</v>
      </c>
      <c r="E38" s="74" t="s">
        <v>186</v>
      </c>
      <c r="F38" s="74" t="s">
        <v>64</v>
      </c>
    </row>
    <row r="39" spans="1:6" x14ac:dyDescent="0.3">
      <c r="A39" s="130">
        <v>37114</v>
      </c>
      <c r="B39" s="135" t="s">
        <v>279</v>
      </c>
      <c r="C39" s="135" t="s">
        <v>279</v>
      </c>
      <c r="D39" s="136" t="s">
        <v>280</v>
      </c>
      <c r="E39" s="74" t="s">
        <v>229</v>
      </c>
      <c r="F39" s="74" t="s">
        <v>64</v>
      </c>
    </row>
    <row r="40" spans="1:6" x14ac:dyDescent="0.3">
      <c r="A40" s="130">
        <v>46359</v>
      </c>
      <c r="B40" s="135" t="s">
        <v>281</v>
      </c>
      <c r="C40" s="135" t="s">
        <v>281</v>
      </c>
      <c r="D40" s="146" t="s">
        <v>282</v>
      </c>
      <c r="E40" s="74" t="s">
        <v>186</v>
      </c>
      <c r="F40" s="74" t="s">
        <v>64</v>
      </c>
    </row>
    <row r="41" spans="1:6" x14ac:dyDescent="0.3">
      <c r="A41" s="130">
        <v>67257</v>
      </c>
      <c r="B41" s="135" t="s">
        <v>283</v>
      </c>
      <c r="C41" s="135" t="s">
        <v>284</v>
      </c>
      <c r="D41" s="136" t="s">
        <v>285</v>
      </c>
      <c r="E41" s="74" t="s">
        <v>186</v>
      </c>
      <c r="F41" s="74" t="s">
        <v>64</v>
      </c>
    </row>
    <row r="42" spans="1:6" x14ac:dyDescent="0.3">
      <c r="A42" s="130">
        <v>62540</v>
      </c>
      <c r="B42" s="135" t="s">
        <v>286</v>
      </c>
      <c r="C42" s="135" t="s">
        <v>287</v>
      </c>
      <c r="D42" s="136" t="s">
        <v>288</v>
      </c>
      <c r="E42" s="74" t="s">
        <v>186</v>
      </c>
      <c r="F42" s="74" t="s">
        <v>64</v>
      </c>
    </row>
    <row r="43" spans="1:6" x14ac:dyDescent="0.3">
      <c r="A43" s="130">
        <v>62655</v>
      </c>
      <c r="B43" s="135" t="s">
        <v>289</v>
      </c>
      <c r="C43" s="135" t="s">
        <v>290</v>
      </c>
      <c r="D43" s="136" t="s">
        <v>291</v>
      </c>
      <c r="E43" s="74" t="s">
        <v>186</v>
      </c>
      <c r="F43" s="74" t="s">
        <v>64</v>
      </c>
    </row>
    <row r="44" spans="1:6" x14ac:dyDescent="0.3">
      <c r="A44" s="130">
        <v>7510</v>
      </c>
      <c r="B44" s="135" t="s">
        <v>292</v>
      </c>
      <c r="C44" s="135" t="s">
        <v>292</v>
      </c>
      <c r="D44" s="136" t="s">
        <v>293</v>
      </c>
      <c r="E44" s="74" t="s">
        <v>186</v>
      </c>
      <c r="F44" s="74" t="s">
        <v>201</v>
      </c>
    </row>
    <row r="45" spans="1:6" x14ac:dyDescent="0.3">
      <c r="A45" s="130">
        <v>74500</v>
      </c>
      <c r="B45" s="135" t="s">
        <v>294</v>
      </c>
      <c r="C45" s="135" t="s">
        <v>295</v>
      </c>
      <c r="D45" s="147" t="s">
        <v>296</v>
      </c>
      <c r="E45" s="74" t="s">
        <v>186</v>
      </c>
      <c r="F45" s="74" t="s">
        <v>64</v>
      </c>
    </row>
    <row r="46" spans="1:6" x14ac:dyDescent="0.3">
      <c r="A46" s="130">
        <v>36950</v>
      </c>
      <c r="B46" s="135" t="s">
        <v>297</v>
      </c>
      <c r="C46" s="135" t="s">
        <v>298</v>
      </c>
      <c r="D46" s="136" t="s">
        <v>299</v>
      </c>
      <c r="E46" s="74" t="s">
        <v>186</v>
      </c>
      <c r="F46" s="74" t="s">
        <v>64</v>
      </c>
    </row>
    <row r="47" spans="1:6" x14ac:dyDescent="0.3">
      <c r="A47" s="130">
        <v>69880</v>
      </c>
      <c r="B47" s="135" t="s">
        <v>300</v>
      </c>
      <c r="C47" s="135" t="s">
        <v>301</v>
      </c>
      <c r="D47" s="136" t="s">
        <v>302</v>
      </c>
      <c r="E47" s="74" t="s">
        <v>186</v>
      </c>
      <c r="F47" s="74" t="s">
        <v>64</v>
      </c>
    </row>
    <row r="48" spans="1:6" x14ac:dyDescent="0.3">
      <c r="A48" s="130">
        <v>4971</v>
      </c>
      <c r="B48" s="135" t="s">
        <v>303</v>
      </c>
      <c r="C48" s="135" t="s">
        <v>303</v>
      </c>
      <c r="D48" s="136" t="s">
        <v>304</v>
      </c>
      <c r="E48" s="74" t="s">
        <v>186</v>
      </c>
      <c r="F48" s="74" t="s">
        <v>201</v>
      </c>
    </row>
    <row r="49" spans="1:6" x14ac:dyDescent="0.3">
      <c r="A49" s="130">
        <v>58984</v>
      </c>
      <c r="B49" s="135" t="s">
        <v>305</v>
      </c>
      <c r="C49" s="135" t="s">
        <v>305</v>
      </c>
      <c r="D49" s="136" t="s">
        <v>306</v>
      </c>
      <c r="E49" s="74" t="s">
        <v>186</v>
      </c>
      <c r="F49" s="74" t="s">
        <v>201</v>
      </c>
    </row>
    <row r="50" spans="1:6" x14ac:dyDescent="0.3">
      <c r="A50" s="130">
        <v>55940</v>
      </c>
      <c r="B50" s="135" t="s">
        <v>307</v>
      </c>
      <c r="C50" s="135" t="s">
        <v>308</v>
      </c>
      <c r="D50" s="136" t="s">
        <v>309</v>
      </c>
      <c r="E50" s="74" t="s">
        <v>186</v>
      </c>
      <c r="F50" s="74" t="s">
        <v>64</v>
      </c>
    </row>
    <row r="51" spans="1:6" x14ac:dyDescent="0.3">
      <c r="A51" s="130">
        <v>83676</v>
      </c>
      <c r="B51" s="135" t="s">
        <v>310</v>
      </c>
      <c r="C51" s="135" t="s">
        <v>311</v>
      </c>
      <c r="D51" s="136" t="s">
        <v>312</v>
      </c>
      <c r="E51" s="74" t="s">
        <v>186</v>
      </c>
      <c r="F51" s="74" t="s">
        <v>64</v>
      </c>
    </row>
    <row r="52" spans="1:6" x14ac:dyDescent="0.3">
      <c r="A52" s="130">
        <v>1569</v>
      </c>
      <c r="B52" s="135" t="s">
        <v>313</v>
      </c>
      <c r="C52" s="135" t="s">
        <v>313</v>
      </c>
      <c r="D52" s="136" t="s">
        <v>314</v>
      </c>
      <c r="E52" s="74" t="s">
        <v>186</v>
      </c>
      <c r="F52" s="74" t="s">
        <v>201</v>
      </c>
    </row>
    <row r="53" spans="1:6" x14ac:dyDescent="0.3">
      <c r="A53" s="130">
        <v>1540</v>
      </c>
      <c r="B53" s="135" t="s">
        <v>315</v>
      </c>
      <c r="C53" s="135" t="s">
        <v>315</v>
      </c>
      <c r="D53" s="136" t="s">
        <v>316</v>
      </c>
      <c r="E53" s="74" t="s">
        <v>186</v>
      </c>
      <c r="F53" s="74" t="s">
        <v>201</v>
      </c>
    </row>
    <row r="54" spans="1:6" x14ac:dyDescent="0.3">
      <c r="A54" s="130">
        <v>75568</v>
      </c>
      <c r="B54" s="135" t="s">
        <v>317</v>
      </c>
      <c r="C54" s="135" t="s">
        <v>318</v>
      </c>
      <c r="D54" s="136" t="s">
        <v>319</v>
      </c>
      <c r="E54" s="74" t="s">
        <v>186</v>
      </c>
      <c r="F54" s="74" t="s">
        <v>64</v>
      </c>
    </row>
    <row r="55" spans="1:6" x14ac:dyDescent="0.3">
      <c r="A55" s="130">
        <v>44240</v>
      </c>
      <c r="B55" s="135" t="s">
        <v>320</v>
      </c>
      <c r="C55" s="135" t="s">
        <v>320</v>
      </c>
      <c r="D55" s="136" t="s">
        <v>321</v>
      </c>
      <c r="E55" s="74" t="s">
        <v>186</v>
      </c>
      <c r="F55" s="74" t="s">
        <v>64</v>
      </c>
    </row>
    <row r="56" spans="1:6" x14ac:dyDescent="0.3">
      <c r="A56" s="130">
        <v>7514</v>
      </c>
      <c r="B56" s="135" t="s">
        <v>322</v>
      </c>
      <c r="C56" s="135" t="s">
        <v>323</v>
      </c>
      <c r="D56" s="136"/>
      <c r="E56" s="74" t="s">
        <v>186</v>
      </c>
      <c r="F56" s="74" t="s">
        <v>201</v>
      </c>
    </row>
    <row r="57" spans="1:6" x14ac:dyDescent="0.3">
      <c r="A57" s="130">
        <v>85812</v>
      </c>
      <c r="B57" s="135" t="s">
        <v>324</v>
      </c>
      <c r="C57" s="135" t="s">
        <v>325</v>
      </c>
      <c r="D57" s="136" t="s">
        <v>326</v>
      </c>
      <c r="E57" s="74" t="s">
        <v>186</v>
      </c>
      <c r="F57" s="74" t="s">
        <v>64</v>
      </c>
    </row>
    <row r="58" spans="1:6" x14ac:dyDescent="0.3">
      <c r="A58" s="134">
        <v>37105</v>
      </c>
      <c r="B58" s="135" t="s">
        <v>327</v>
      </c>
      <c r="C58" s="135" t="s">
        <v>327</v>
      </c>
      <c r="D58" s="136" t="s">
        <v>328</v>
      </c>
      <c r="E58" s="74" t="s">
        <v>186</v>
      </c>
      <c r="F58" s="74" t="s">
        <v>64</v>
      </c>
    </row>
    <row r="59" spans="1:6" x14ac:dyDescent="0.3">
      <c r="A59" s="130">
        <v>1664</v>
      </c>
      <c r="B59" s="135" t="s">
        <v>329</v>
      </c>
      <c r="C59" s="135" t="s">
        <v>329</v>
      </c>
      <c r="D59" s="136" t="s">
        <v>330</v>
      </c>
      <c r="E59" s="74" t="s">
        <v>259</v>
      </c>
      <c r="F59" s="74" t="s">
        <v>201</v>
      </c>
    </row>
    <row r="60" spans="1:6" x14ac:dyDescent="0.3">
      <c r="A60" s="130">
        <v>77911</v>
      </c>
      <c r="B60" s="144" t="s">
        <v>331</v>
      </c>
      <c r="C60" s="144">
        <v>2499081</v>
      </c>
      <c r="D60" s="145" t="s">
        <v>332</v>
      </c>
      <c r="E60" s="74" t="s">
        <v>186</v>
      </c>
      <c r="F60" s="74" t="s">
        <v>64</v>
      </c>
    </row>
    <row r="61" spans="1:6" x14ac:dyDescent="0.3">
      <c r="A61" s="130">
        <v>51306</v>
      </c>
      <c r="B61" s="135" t="s">
        <v>333</v>
      </c>
      <c r="C61" s="135" t="s">
        <v>334</v>
      </c>
      <c r="D61" s="136" t="s">
        <v>335</v>
      </c>
      <c r="E61" s="74" t="s">
        <v>186</v>
      </c>
      <c r="F61" s="74" t="s">
        <v>64</v>
      </c>
    </row>
    <row r="62" spans="1:6" x14ac:dyDescent="0.3">
      <c r="A62" s="134">
        <v>62895</v>
      </c>
      <c r="B62" s="135" t="s">
        <v>336</v>
      </c>
      <c r="C62" s="135" t="s">
        <v>337</v>
      </c>
      <c r="D62" s="136" t="s">
        <v>338</v>
      </c>
      <c r="E62" s="74" t="s">
        <v>186</v>
      </c>
      <c r="F62" s="74" t="s">
        <v>64</v>
      </c>
    </row>
    <row r="63" spans="1:6" x14ac:dyDescent="0.3">
      <c r="A63" s="130">
        <v>1612</v>
      </c>
      <c r="B63" s="135" t="s">
        <v>339</v>
      </c>
      <c r="C63" s="135" t="s">
        <v>340</v>
      </c>
      <c r="D63" s="136" t="s">
        <v>341</v>
      </c>
      <c r="E63" s="74" t="s">
        <v>186</v>
      </c>
      <c r="F63" s="74" t="s">
        <v>201</v>
      </c>
    </row>
    <row r="64" spans="1:6" x14ac:dyDescent="0.3">
      <c r="A64" s="130">
        <v>2033</v>
      </c>
      <c r="B64" s="135" t="s">
        <v>342</v>
      </c>
      <c r="C64" s="135" t="s">
        <v>342</v>
      </c>
      <c r="D64" s="136" t="s">
        <v>343</v>
      </c>
      <c r="E64" s="74" t="s">
        <v>186</v>
      </c>
      <c r="F64" s="74" t="s">
        <v>201</v>
      </c>
    </row>
    <row r="65" spans="1:6" x14ac:dyDescent="0.3">
      <c r="A65" s="130">
        <v>85860</v>
      </c>
      <c r="B65" s="135" t="s">
        <v>344</v>
      </c>
      <c r="C65" s="135" t="s">
        <v>345</v>
      </c>
      <c r="D65" s="136" t="s">
        <v>346</v>
      </c>
      <c r="E65" s="74" t="s">
        <v>229</v>
      </c>
      <c r="F65" s="74" t="s">
        <v>64</v>
      </c>
    </row>
    <row r="66" spans="1:6" x14ac:dyDescent="0.3">
      <c r="A66" s="130">
        <v>36951</v>
      </c>
      <c r="B66" s="135" t="s">
        <v>347</v>
      </c>
      <c r="C66" s="135" t="s">
        <v>348</v>
      </c>
      <c r="D66" s="136" t="s">
        <v>349</v>
      </c>
      <c r="E66" s="74" t="s">
        <v>186</v>
      </c>
      <c r="F66" s="74" t="s">
        <v>64</v>
      </c>
    </row>
    <row r="67" spans="1:6" x14ac:dyDescent="0.3">
      <c r="A67" s="130">
        <v>77555</v>
      </c>
      <c r="B67" s="137" t="s">
        <v>350</v>
      </c>
      <c r="C67" s="137" t="s">
        <v>350</v>
      </c>
      <c r="D67" s="138" t="s">
        <v>351</v>
      </c>
      <c r="E67" s="74" t="s">
        <v>186</v>
      </c>
      <c r="F67" s="74" t="s">
        <v>201</v>
      </c>
    </row>
    <row r="68" spans="1:6" x14ac:dyDescent="0.3">
      <c r="A68" s="130">
        <v>58911</v>
      </c>
      <c r="B68" s="135" t="s">
        <v>352</v>
      </c>
      <c r="C68" s="135" t="s">
        <v>353</v>
      </c>
      <c r="D68" s="136" t="s">
        <v>354</v>
      </c>
      <c r="E68" s="74" t="s">
        <v>186</v>
      </c>
      <c r="F68" s="74" t="s">
        <v>64</v>
      </c>
    </row>
    <row r="69" spans="1:6" x14ac:dyDescent="0.3">
      <c r="A69" s="130">
        <v>72856</v>
      </c>
      <c r="B69" s="135" t="s">
        <v>355</v>
      </c>
      <c r="C69" s="135" t="s">
        <v>355</v>
      </c>
      <c r="D69" s="136" t="s">
        <v>356</v>
      </c>
      <c r="E69" s="74" t="s">
        <v>186</v>
      </c>
      <c r="F69" s="74" t="s">
        <v>64</v>
      </c>
    </row>
    <row r="70" spans="1:6" x14ac:dyDescent="0.3">
      <c r="A70" s="130">
        <v>1974</v>
      </c>
      <c r="B70" s="135" t="s">
        <v>357</v>
      </c>
      <c r="C70" s="135" t="s">
        <v>358</v>
      </c>
      <c r="D70" s="136" t="s">
        <v>359</v>
      </c>
      <c r="E70" s="74" t="s">
        <v>186</v>
      </c>
      <c r="F70" s="74" t="s">
        <v>201</v>
      </c>
    </row>
    <row r="71" spans="1:6" x14ac:dyDescent="0.3">
      <c r="A71" s="130">
        <v>44245</v>
      </c>
      <c r="B71" s="135" t="s">
        <v>360</v>
      </c>
      <c r="C71" s="135" t="s">
        <v>361</v>
      </c>
      <c r="D71" s="138" t="s">
        <v>362</v>
      </c>
      <c r="E71" s="74" t="s">
        <v>186</v>
      </c>
      <c r="F71" s="74" t="s">
        <v>201</v>
      </c>
    </row>
    <row r="72" spans="1:6" x14ac:dyDescent="0.3">
      <c r="A72" s="130">
        <v>83723</v>
      </c>
      <c r="B72" s="135" t="s">
        <v>363</v>
      </c>
      <c r="C72" s="135" t="s">
        <v>364</v>
      </c>
      <c r="D72" s="138" t="s">
        <v>365</v>
      </c>
      <c r="E72" s="74" t="s">
        <v>186</v>
      </c>
      <c r="F72" s="74" t="s">
        <v>64</v>
      </c>
    </row>
    <row r="73" spans="1:6" x14ac:dyDescent="0.3">
      <c r="A73" s="130">
        <v>48279</v>
      </c>
      <c r="B73" s="135" t="s">
        <v>366</v>
      </c>
      <c r="C73" s="135" t="s">
        <v>367</v>
      </c>
      <c r="D73" s="136" t="s">
        <v>368</v>
      </c>
      <c r="E73" s="74" t="s">
        <v>186</v>
      </c>
      <c r="F73" s="74" t="s">
        <v>64</v>
      </c>
    </row>
    <row r="74" spans="1:6" ht="27.6" x14ac:dyDescent="0.3">
      <c r="A74" s="130">
        <v>214</v>
      </c>
      <c r="B74" s="135" t="s">
        <v>369</v>
      </c>
      <c r="C74" s="135" t="s">
        <v>370</v>
      </c>
      <c r="D74" s="136" t="s">
        <v>371</v>
      </c>
      <c r="E74" s="74" t="s">
        <v>186</v>
      </c>
      <c r="F74" s="74" t="s">
        <v>201</v>
      </c>
    </row>
    <row r="75" spans="1:6" x14ac:dyDescent="0.3">
      <c r="A75" s="130">
        <v>33540</v>
      </c>
      <c r="B75" s="135" t="s">
        <v>372</v>
      </c>
      <c r="C75" s="135" t="s">
        <v>372</v>
      </c>
      <c r="D75" s="136" t="s">
        <v>373</v>
      </c>
      <c r="E75" s="74" t="s">
        <v>186</v>
      </c>
      <c r="F75" s="74" t="s">
        <v>64</v>
      </c>
    </row>
    <row r="76" spans="1:6" x14ac:dyDescent="0.3">
      <c r="A76" s="130">
        <v>77614</v>
      </c>
      <c r="B76" s="137" t="s">
        <v>374</v>
      </c>
      <c r="C76" s="137" t="s">
        <v>374</v>
      </c>
      <c r="D76" s="138" t="s">
        <v>375</v>
      </c>
      <c r="E76" s="74" t="s">
        <v>186</v>
      </c>
      <c r="F76" s="74" t="s">
        <v>64</v>
      </c>
    </row>
    <row r="77" spans="1:6" x14ac:dyDescent="0.3">
      <c r="A77" s="130">
        <v>40584</v>
      </c>
      <c r="B77" s="135" t="s">
        <v>376</v>
      </c>
      <c r="C77" s="135">
        <v>2126842</v>
      </c>
      <c r="D77" s="136" t="s">
        <v>377</v>
      </c>
      <c r="E77" s="74" t="s">
        <v>186</v>
      </c>
      <c r="F77" s="74" t="s">
        <v>64</v>
      </c>
    </row>
    <row r="78" spans="1:6" x14ac:dyDescent="0.3">
      <c r="A78" s="130">
        <v>50489</v>
      </c>
      <c r="B78" s="135" t="s">
        <v>378</v>
      </c>
      <c r="C78" s="135" t="s">
        <v>379</v>
      </c>
      <c r="D78" s="138" t="s">
        <v>380</v>
      </c>
      <c r="E78" s="74" t="s">
        <v>186</v>
      </c>
      <c r="F78" s="74" t="s">
        <v>64</v>
      </c>
    </row>
    <row r="79" spans="1:6" x14ac:dyDescent="0.3">
      <c r="A79" s="130">
        <v>83694</v>
      </c>
      <c r="B79" s="135" t="s">
        <v>381</v>
      </c>
      <c r="C79" s="135" t="s">
        <v>381</v>
      </c>
      <c r="D79" s="138" t="s">
        <v>354</v>
      </c>
      <c r="E79" s="74" t="s">
        <v>186</v>
      </c>
      <c r="F79" s="74" t="s">
        <v>64</v>
      </c>
    </row>
    <row r="80" spans="1:6" x14ac:dyDescent="0.3">
      <c r="A80" s="130">
        <v>2317</v>
      </c>
      <c r="B80" s="135" t="s">
        <v>382</v>
      </c>
      <c r="C80" s="135" t="s">
        <v>382</v>
      </c>
      <c r="D80" s="136" t="s">
        <v>383</v>
      </c>
      <c r="E80" s="74" t="s">
        <v>229</v>
      </c>
      <c r="F80" s="74" t="s">
        <v>64</v>
      </c>
    </row>
    <row r="81" spans="1:6" x14ac:dyDescent="0.3">
      <c r="A81" s="130">
        <v>2012</v>
      </c>
      <c r="B81" s="135" t="s">
        <v>384</v>
      </c>
      <c r="C81" s="135" t="s">
        <v>385</v>
      </c>
      <c r="D81" s="136" t="s">
        <v>386</v>
      </c>
      <c r="E81" s="74" t="s">
        <v>186</v>
      </c>
      <c r="F81" s="74" t="s">
        <v>64</v>
      </c>
    </row>
    <row r="82" spans="1:6" x14ac:dyDescent="0.3">
      <c r="A82" s="130">
        <v>27208</v>
      </c>
      <c r="B82" s="148" t="s">
        <v>387</v>
      </c>
      <c r="C82" s="148" t="s">
        <v>388</v>
      </c>
      <c r="D82" s="140" t="s">
        <v>389</v>
      </c>
      <c r="E82" s="74" t="s">
        <v>186</v>
      </c>
      <c r="F82" s="74" t="s">
        <v>64</v>
      </c>
    </row>
    <row r="83" spans="1:6" x14ac:dyDescent="0.3">
      <c r="A83" s="130">
        <v>83724</v>
      </c>
      <c r="B83" s="135" t="s">
        <v>390</v>
      </c>
      <c r="C83" s="135" t="s">
        <v>391</v>
      </c>
      <c r="D83" s="136" t="s">
        <v>392</v>
      </c>
      <c r="E83" s="74" t="s">
        <v>186</v>
      </c>
      <c r="F83" s="74" t="s">
        <v>64</v>
      </c>
    </row>
    <row r="84" spans="1:6" x14ac:dyDescent="0.3">
      <c r="A84" s="130">
        <v>81097</v>
      </c>
      <c r="B84" s="135" t="s">
        <v>393</v>
      </c>
      <c r="C84" s="135" t="s">
        <v>394</v>
      </c>
      <c r="D84" s="136" t="s">
        <v>395</v>
      </c>
      <c r="E84" s="74" t="s">
        <v>186</v>
      </c>
      <c r="F84" s="74" t="s">
        <v>64</v>
      </c>
    </row>
    <row r="85" spans="1:6" x14ac:dyDescent="0.3">
      <c r="A85" s="130">
        <v>2600</v>
      </c>
      <c r="B85" s="135" t="s">
        <v>396</v>
      </c>
      <c r="C85" s="135" t="s">
        <v>397</v>
      </c>
      <c r="D85" s="136" t="s">
        <v>222</v>
      </c>
      <c r="E85" s="74" t="s">
        <v>186</v>
      </c>
      <c r="F85" s="74" t="s">
        <v>64</v>
      </c>
    </row>
    <row r="86" spans="1:6" x14ac:dyDescent="0.3">
      <c r="A86" s="130">
        <v>64506</v>
      </c>
      <c r="B86" s="135" t="s">
        <v>398</v>
      </c>
      <c r="C86" s="135" t="s">
        <v>399</v>
      </c>
      <c r="D86" s="136" t="s">
        <v>400</v>
      </c>
      <c r="E86" s="74" t="s">
        <v>186</v>
      </c>
      <c r="F86" s="74" t="s">
        <v>64</v>
      </c>
    </row>
    <row r="87" spans="1:6" x14ac:dyDescent="0.3">
      <c r="A87" s="130">
        <v>66508</v>
      </c>
      <c r="B87" s="135" t="s">
        <v>401</v>
      </c>
      <c r="C87" s="135" t="s">
        <v>401</v>
      </c>
      <c r="D87" s="136" t="s">
        <v>402</v>
      </c>
      <c r="E87" s="74" t="s">
        <v>186</v>
      </c>
      <c r="F87" s="74" t="s">
        <v>64</v>
      </c>
    </row>
    <row r="88" spans="1:6" x14ac:dyDescent="0.3">
      <c r="A88" s="130">
        <v>2227</v>
      </c>
      <c r="B88" s="135" t="s">
        <v>403</v>
      </c>
      <c r="C88" s="135" t="s">
        <v>404</v>
      </c>
      <c r="D88" s="136" t="s">
        <v>405</v>
      </c>
      <c r="E88" s="74" t="s">
        <v>186</v>
      </c>
      <c r="F88" s="74" t="s">
        <v>201</v>
      </c>
    </row>
    <row r="89" spans="1:6" x14ac:dyDescent="0.3">
      <c r="A89" s="130">
        <v>69204</v>
      </c>
      <c r="B89" s="135" t="s">
        <v>406</v>
      </c>
      <c r="C89" s="135" t="s">
        <v>407</v>
      </c>
      <c r="D89" s="136" t="s">
        <v>408</v>
      </c>
      <c r="E89" s="74" t="s">
        <v>186</v>
      </c>
      <c r="F89" s="74" t="s">
        <v>64</v>
      </c>
    </row>
    <row r="90" spans="1:6" x14ac:dyDescent="0.3">
      <c r="A90" s="130">
        <v>85874</v>
      </c>
      <c r="B90" s="135" t="s">
        <v>409</v>
      </c>
      <c r="C90" s="135" t="s">
        <v>410</v>
      </c>
      <c r="D90" s="136" t="s">
        <v>411</v>
      </c>
      <c r="E90" s="74" t="s">
        <v>186</v>
      </c>
      <c r="F90" s="74" t="s">
        <v>64</v>
      </c>
    </row>
    <row r="91" spans="1:6" x14ac:dyDescent="0.3">
      <c r="A91" s="134">
        <v>33828</v>
      </c>
      <c r="B91" s="135" t="s">
        <v>412</v>
      </c>
      <c r="C91" s="135" t="s">
        <v>413</v>
      </c>
      <c r="D91" s="136" t="s">
        <v>414</v>
      </c>
      <c r="E91" s="74" t="s">
        <v>186</v>
      </c>
      <c r="F91" s="74" t="s">
        <v>201</v>
      </c>
    </row>
    <row r="92" spans="1:6" x14ac:dyDescent="0.3">
      <c r="A92" s="130">
        <v>87677</v>
      </c>
      <c r="B92" s="135" t="s">
        <v>415</v>
      </c>
      <c r="C92" s="135">
        <v>11553763</v>
      </c>
      <c r="D92" s="136" t="s">
        <v>416</v>
      </c>
      <c r="E92" s="74" t="s">
        <v>186</v>
      </c>
      <c r="F92" s="74" t="s">
        <v>64</v>
      </c>
    </row>
    <row r="93" spans="1:6" x14ac:dyDescent="0.3">
      <c r="A93" s="130">
        <v>36999</v>
      </c>
      <c r="B93" s="135" t="s">
        <v>417</v>
      </c>
      <c r="C93" s="135" t="s">
        <v>418</v>
      </c>
      <c r="D93" s="136" t="s">
        <v>419</v>
      </c>
      <c r="E93" s="74" t="s">
        <v>186</v>
      </c>
      <c r="F93" s="74" t="s">
        <v>64</v>
      </c>
    </row>
    <row r="94" spans="1:6" x14ac:dyDescent="0.3">
      <c r="A94" s="134">
        <v>88237</v>
      </c>
      <c r="B94" s="135" t="s">
        <v>420</v>
      </c>
      <c r="C94" s="135" t="s">
        <v>420</v>
      </c>
      <c r="D94" s="149" t="s">
        <v>421</v>
      </c>
      <c r="E94" s="74" t="s">
        <v>186</v>
      </c>
      <c r="F94" s="74" t="s">
        <v>201</v>
      </c>
    </row>
    <row r="95" spans="1:6" x14ac:dyDescent="0.3">
      <c r="A95" s="130">
        <v>75327</v>
      </c>
      <c r="B95" s="135" t="s">
        <v>422</v>
      </c>
      <c r="C95" s="135" t="s">
        <v>422</v>
      </c>
      <c r="D95" s="136" t="s">
        <v>423</v>
      </c>
      <c r="E95" s="74" t="s">
        <v>186</v>
      </c>
      <c r="F95" s="74" t="s">
        <v>64</v>
      </c>
    </row>
    <row r="96" spans="1:6" x14ac:dyDescent="0.3">
      <c r="A96" s="130">
        <v>44248</v>
      </c>
      <c r="B96" s="135" t="s">
        <v>424</v>
      </c>
      <c r="C96" s="135" t="s">
        <v>424</v>
      </c>
      <c r="D96" s="136" t="s">
        <v>425</v>
      </c>
      <c r="E96" s="74" t="s">
        <v>186</v>
      </c>
      <c r="F96" s="74" t="s">
        <v>64</v>
      </c>
    </row>
    <row r="97" spans="1:6" x14ac:dyDescent="0.3">
      <c r="A97" s="130">
        <v>20773</v>
      </c>
      <c r="B97" s="135" t="s">
        <v>426</v>
      </c>
      <c r="C97" s="135" t="s">
        <v>426</v>
      </c>
      <c r="D97" s="136" t="s">
        <v>425</v>
      </c>
      <c r="E97" s="74" t="s">
        <v>186</v>
      </c>
      <c r="F97" s="74" t="s">
        <v>64</v>
      </c>
    </row>
    <row r="98" spans="1:6" x14ac:dyDescent="0.3">
      <c r="A98" s="130">
        <v>33531</v>
      </c>
      <c r="B98" s="137" t="s">
        <v>427</v>
      </c>
      <c r="C98" s="135" t="s">
        <v>428</v>
      </c>
      <c r="D98" s="136" t="s">
        <v>429</v>
      </c>
      <c r="E98" s="74" t="s">
        <v>186</v>
      </c>
      <c r="F98" s="74" t="s">
        <v>64</v>
      </c>
    </row>
    <row r="99" spans="1:6" x14ac:dyDescent="0.3">
      <c r="A99" s="130">
        <v>7516</v>
      </c>
      <c r="B99" s="135" t="s">
        <v>430</v>
      </c>
      <c r="C99" s="135" t="s">
        <v>431</v>
      </c>
      <c r="D99" s="136" t="s">
        <v>432</v>
      </c>
      <c r="E99" s="74" t="s">
        <v>186</v>
      </c>
      <c r="F99" s="74" t="s">
        <v>64</v>
      </c>
    </row>
    <row r="100" spans="1:6" x14ac:dyDescent="0.3">
      <c r="A100" s="130">
        <v>55210</v>
      </c>
      <c r="B100" s="135" t="s">
        <v>433</v>
      </c>
      <c r="C100" s="135" t="s">
        <v>434</v>
      </c>
      <c r="D100" s="136" t="s">
        <v>435</v>
      </c>
      <c r="E100" s="74" t="s">
        <v>186</v>
      </c>
      <c r="F100" s="74" t="s">
        <v>64</v>
      </c>
    </row>
    <row r="101" spans="1:6" x14ac:dyDescent="0.3">
      <c r="A101" s="130">
        <v>13349</v>
      </c>
      <c r="B101" s="135" t="s">
        <v>436</v>
      </c>
      <c r="C101" s="135" t="s">
        <v>436</v>
      </c>
      <c r="D101" s="136" t="s">
        <v>437</v>
      </c>
      <c r="E101" s="74" t="s">
        <v>186</v>
      </c>
      <c r="F101" s="74" t="s">
        <v>64</v>
      </c>
    </row>
    <row r="102" spans="1:6" x14ac:dyDescent="0.3">
      <c r="A102" s="130">
        <v>87061</v>
      </c>
      <c r="B102" s="135" t="s">
        <v>438</v>
      </c>
      <c r="C102" s="135" t="s">
        <v>438</v>
      </c>
      <c r="D102" s="136" t="s">
        <v>439</v>
      </c>
      <c r="E102" s="74" t="s">
        <v>186</v>
      </c>
      <c r="F102" s="74" t="s">
        <v>64</v>
      </c>
    </row>
    <row r="103" spans="1:6" x14ac:dyDescent="0.3">
      <c r="A103" s="130">
        <v>67611</v>
      </c>
      <c r="B103" s="135" t="s">
        <v>440</v>
      </c>
      <c r="C103" s="135" t="s">
        <v>441</v>
      </c>
      <c r="D103" s="136" t="s">
        <v>442</v>
      </c>
      <c r="E103" s="74" t="s">
        <v>186</v>
      </c>
      <c r="F103" s="74" t="s">
        <v>64</v>
      </c>
    </row>
    <row r="104" spans="1:6" x14ac:dyDescent="0.3">
      <c r="A104" s="130">
        <v>75316</v>
      </c>
      <c r="B104" s="135" t="s">
        <v>443</v>
      </c>
      <c r="C104" s="135" t="s">
        <v>444</v>
      </c>
      <c r="D104" s="136" t="s">
        <v>439</v>
      </c>
      <c r="E104" s="74" t="s">
        <v>186</v>
      </c>
      <c r="F104" s="74" t="s">
        <v>64</v>
      </c>
    </row>
    <row r="105" spans="1:6" x14ac:dyDescent="0.3">
      <c r="A105" s="130">
        <v>71162</v>
      </c>
      <c r="B105" s="135" t="s">
        <v>445</v>
      </c>
      <c r="C105" s="135" t="s">
        <v>446</v>
      </c>
      <c r="D105" s="136" t="s">
        <v>442</v>
      </c>
      <c r="E105" s="74" t="s">
        <v>186</v>
      </c>
      <c r="F105" s="74" t="s">
        <v>64</v>
      </c>
    </row>
    <row r="106" spans="1:6" x14ac:dyDescent="0.3">
      <c r="A106" s="130">
        <v>52180</v>
      </c>
      <c r="B106" s="135" t="s">
        <v>447</v>
      </c>
      <c r="C106" s="135" t="s">
        <v>448</v>
      </c>
      <c r="D106" s="136" t="s">
        <v>442</v>
      </c>
      <c r="E106" s="74" t="s">
        <v>186</v>
      </c>
      <c r="F106" s="74" t="s">
        <v>64</v>
      </c>
    </row>
    <row r="107" spans="1:6" x14ac:dyDescent="0.3">
      <c r="A107" s="130">
        <v>75326</v>
      </c>
      <c r="B107" s="135" t="s">
        <v>449</v>
      </c>
      <c r="C107" s="135" t="s">
        <v>450</v>
      </c>
      <c r="D107" s="145" t="s">
        <v>451</v>
      </c>
      <c r="E107" s="74" t="s">
        <v>186</v>
      </c>
      <c r="F107" s="74" t="s">
        <v>64</v>
      </c>
    </row>
    <row r="108" spans="1:6" x14ac:dyDescent="0.3">
      <c r="A108" s="130">
        <v>3075</v>
      </c>
      <c r="B108" s="135" t="s">
        <v>452</v>
      </c>
      <c r="C108" s="135" t="s">
        <v>453</v>
      </c>
      <c r="D108" s="136" t="s">
        <v>454</v>
      </c>
      <c r="E108" s="74" t="s">
        <v>186</v>
      </c>
      <c r="F108" s="74" t="s">
        <v>201</v>
      </c>
    </row>
    <row r="109" spans="1:6" x14ac:dyDescent="0.3">
      <c r="A109" s="130">
        <v>83702</v>
      </c>
      <c r="B109" s="135" t="s">
        <v>455</v>
      </c>
      <c r="C109" s="135" t="s">
        <v>456</v>
      </c>
      <c r="D109" s="138" t="s">
        <v>457</v>
      </c>
      <c r="E109" s="74" t="s">
        <v>186</v>
      </c>
      <c r="F109" s="74" t="s">
        <v>64</v>
      </c>
    </row>
    <row r="110" spans="1:6" x14ac:dyDescent="0.3">
      <c r="A110" s="130">
        <v>2703</v>
      </c>
      <c r="B110" s="135" t="s">
        <v>458</v>
      </c>
      <c r="C110" s="135" t="s">
        <v>459</v>
      </c>
      <c r="D110" s="136" t="s">
        <v>460</v>
      </c>
      <c r="E110" s="74" t="s">
        <v>186</v>
      </c>
      <c r="F110" s="74" t="s">
        <v>201</v>
      </c>
    </row>
    <row r="111" spans="1:6" x14ac:dyDescent="0.3">
      <c r="A111" s="130">
        <v>66762</v>
      </c>
      <c r="B111" s="135" t="s">
        <v>461</v>
      </c>
      <c r="C111" s="135" t="s">
        <v>461</v>
      </c>
      <c r="D111" s="136" t="s">
        <v>462</v>
      </c>
      <c r="E111" s="74" t="s">
        <v>186</v>
      </c>
      <c r="F111" s="74" t="s">
        <v>64</v>
      </c>
    </row>
    <row r="112" spans="1:6" x14ac:dyDescent="0.3">
      <c r="A112" s="130">
        <v>66566</v>
      </c>
      <c r="B112" s="135" t="s">
        <v>463</v>
      </c>
      <c r="C112" s="135" t="s">
        <v>464</v>
      </c>
      <c r="D112" s="136" t="s">
        <v>465</v>
      </c>
      <c r="E112" s="74" t="s">
        <v>186</v>
      </c>
      <c r="F112" s="74" t="s">
        <v>64</v>
      </c>
    </row>
    <row r="113" spans="1:6" x14ac:dyDescent="0.3">
      <c r="A113" s="130">
        <v>76389</v>
      </c>
      <c r="B113" s="135" t="s">
        <v>466</v>
      </c>
      <c r="C113" s="135" t="s">
        <v>467</v>
      </c>
      <c r="D113" s="136" t="s">
        <v>468</v>
      </c>
      <c r="E113" s="74" t="s">
        <v>186</v>
      </c>
      <c r="F113" s="74" t="s">
        <v>64</v>
      </c>
    </row>
    <row r="114" spans="1:6" x14ac:dyDescent="0.3">
      <c r="A114" s="130">
        <v>37106</v>
      </c>
      <c r="B114" s="135" t="s">
        <v>469</v>
      </c>
      <c r="C114" s="135" t="s">
        <v>470</v>
      </c>
      <c r="D114" s="136" t="s">
        <v>471</v>
      </c>
      <c r="E114" s="74" t="s">
        <v>186</v>
      </c>
      <c r="F114" s="74" t="s">
        <v>201</v>
      </c>
    </row>
    <row r="115" spans="1:6" x14ac:dyDescent="0.3">
      <c r="A115" s="130">
        <v>77679</v>
      </c>
      <c r="B115" s="137" t="s">
        <v>472</v>
      </c>
      <c r="C115" s="137" t="s">
        <v>472</v>
      </c>
      <c r="D115" s="138" t="s">
        <v>473</v>
      </c>
      <c r="E115" s="74" t="s">
        <v>186</v>
      </c>
      <c r="F115" s="74" t="s">
        <v>64</v>
      </c>
    </row>
    <row r="116" spans="1:6" x14ac:dyDescent="0.3">
      <c r="A116" s="130">
        <v>80239</v>
      </c>
      <c r="B116" s="145" t="s">
        <v>474</v>
      </c>
      <c r="C116" s="135" t="s">
        <v>475</v>
      </c>
      <c r="D116" s="136" t="s">
        <v>476</v>
      </c>
      <c r="E116" s="74" t="s">
        <v>186</v>
      </c>
      <c r="F116" s="74" t="s">
        <v>64</v>
      </c>
    </row>
    <row r="117" spans="1:6" x14ac:dyDescent="0.3">
      <c r="A117" s="130">
        <v>3389</v>
      </c>
      <c r="B117" s="135" t="s">
        <v>477</v>
      </c>
      <c r="C117" s="135" t="s">
        <v>478</v>
      </c>
      <c r="D117" s="136" t="s">
        <v>479</v>
      </c>
      <c r="E117" s="74" t="s">
        <v>186</v>
      </c>
      <c r="F117" s="74" t="s">
        <v>64</v>
      </c>
    </row>
    <row r="118" spans="1:6" x14ac:dyDescent="0.3">
      <c r="A118" s="130">
        <v>37010</v>
      </c>
      <c r="B118" s="135" t="s">
        <v>480</v>
      </c>
      <c r="C118" s="135" t="s">
        <v>480</v>
      </c>
      <c r="D118" s="136" t="s">
        <v>481</v>
      </c>
      <c r="E118" s="74" t="s">
        <v>186</v>
      </c>
      <c r="F118" s="74" t="s">
        <v>64</v>
      </c>
    </row>
    <row r="119" spans="1:6" x14ac:dyDescent="0.3">
      <c r="A119" s="130">
        <v>70269</v>
      </c>
      <c r="B119" s="135" t="s">
        <v>482</v>
      </c>
      <c r="C119" s="135" t="s">
        <v>482</v>
      </c>
      <c r="D119" s="136" t="s">
        <v>483</v>
      </c>
      <c r="E119" s="74" t="s">
        <v>186</v>
      </c>
      <c r="F119" s="74" t="s">
        <v>64</v>
      </c>
    </row>
    <row r="120" spans="1:6" x14ac:dyDescent="0.3">
      <c r="A120" s="130">
        <v>3455</v>
      </c>
      <c r="B120" s="135" t="s">
        <v>484</v>
      </c>
      <c r="C120" s="135" t="s">
        <v>484</v>
      </c>
      <c r="D120" s="136" t="s">
        <v>485</v>
      </c>
      <c r="E120" s="74" t="s">
        <v>186</v>
      </c>
      <c r="F120" s="74" t="s">
        <v>201</v>
      </c>
    </row>
    <row r="121" spans="1:6" x14ac:dyDescent="0.3">
      <c r="A121" s="130">
        <v>64973</v>
      </c>
      <c r="B121" s="135" t="s">
        <v>486</v>
      </c>
      <c r="C121" s="141" t="s">
        <v>487</v>
      </c>
      <c r="D121" s="142" t="s">
        <v>488</v>
      </c>
      <c r="E121" s="74" t="s">
        <v>186</v>
      </c>
      <c r="F121" s="74" t="s">
        <v>201</v>
      </c>
    </row>
    <row r="122" spans="1:6" x14ac:dyDescent="0.3">
      <c r="A122" s="130">
        <v>3488</v>
      </c>
      <c r="B122" s="135" t="s">
        <v>489</v>
      </c>
      <c r="C122" s="141" t="s">
        <v>490</v>
      </c>
      <c r="D122" s="142" t="s">
        <v>491</v>
      </c>
      <c r="E122" s="74" t="s">
        <v>186</v>
      </c>
      <c r="F122" s="74" t="s">
        <v>201</v>
      </c>
    </row>
    <row r="123" spans="1:6" x14ac:dyDescent="0.3">
      <c r="A123" s="130">
        <v>85950</v>
      </c>
      <c r="B123" s="144" t="s">
        <v>492</v>
      </c>
      <c r="C123" s="144" t="s">
        <v>493</v>
      </c>
      <c r="D123" s="145" t="s">
        <v>494</v>
      </c>
      <c r="E123" s="74" t="s">
        <v>186</v>
      </c>
      <c r="F123" s="74" t="s">
        <v>64</v>
      </c>
    </row>
    <row r="124" spans="1:6" x14ac:dyDescent="0.3">
      <c r="A124" s="130">
        <v>81223</v>
      </c>
      <c r="B124" s="144" t="s">
        <v>495</v>
      </c>
      <c r="C124" s="144" t="s">
        <v>495</v>
      </c>
      <c r="D124" s="145" t="s">
        <v>496</v>
      </c>
      <c r="E124" s="74" t="s">
        <v>186</v>
      </c>
      <c r="F124" s="74" t="s">
        <v>64</v>
      </c>
    </row>
    <row r="125" spans="1:6" x14ac:dyDescent="0.3">
      <c r="A125" s="130">
        <v>51476</v>
      </c>
      <c r="B125" s="135" t="s">
        <v>497</v>
      </c>
      <c r="C125" s="135" t="s">
        <v>498</v>
      </c>
      <c r="D125" s="136" t="s">
        <v>499</v>
      </c>
      <c r="E125" s="74" t="s">
        <v>186</v>
      </c>
      <c r="F125" s="74" t="s">
        <v>64</v>
      </c>
    </row>
    <row r="126" spans="1:6" x14ac:dyDescent="0.3">
      <c r="A126" s="130">
        <v>48277</v>
      </c>
      <c r="B126" s="135" t="s">
        <v>500</v>
      </c>
      <c r="C126" s="144" t="s">
        <v>500</v>
      </c>
      <c r="D126" s="136" t="s">
        <v>501</v>
      </c>
      <c r="E126" s="74" t="s">
        <v>186</v>
      </c>
      <c r="F126" s="74" t="s">
        <v>64</v>
      </c>
    </row>
    <row r="127" spans="1:6" x14ac:dyDescent="0.3">
      <c r="A127" s="130">
        <v>63672</v>
      </c>
      <c r="B127" s="144" t="s">
        <v>502</v>
      </c>
      <c r="C127" s="144" t="s">
        <v>502</v>
      </c>
      <c r="D127" s="136" t="s">
        <v>501</v>
      </c>
      <c r="E127" s="74" t="s">
        <v>186</v>
      </c>
      <c r="F127" s="74" t="s">
        <v>64</v>
      </c>
    </row>
    <row r="128" spans="1:6" x14ac:dyDescent="0.3">
      <c r="A128" s="130">
        <v>70692</v>
      </c>
      <c r="B128" s="135" t="s">
        <v>503</v>
      </c>
      <c r="C128" s="144" t="s">
        <v>503</v>
      </c>
      <c r="D128" s="136" t="s">
        <v>501</v>
      </c>
      <c r="E128" s="74" t="s">
        <v>186</v>
      </c>
      <c r="F128" s="74" t="s">
        <v>64</v>
      </c>
    </row>
    <row r="129" spans="1:6" x14ac:dyDescent="0.3">
      <c r="A129" s="134">
        <v>87286</v>
      </c>
      <c r="B129" s="144" t="s">
        <v>504</v>
      </c>
      <c r="C129" s="144" t="s">
        <v>505</v>
      </c>
      <c r="D129" s="150" t="s">
        <v>506</v>
      </c>
      <c r="E129" s="74" t="s">
        <v>186</v>
      </c>
      <c r="F129" s="74" t="s">
        <v>64</v>
      </c>
    </row>
    <row r="130" spans="1:6" x14ac:dyDescent="0.3">
      <c r="A130" s="130">
        <v>70807</v>
      </c>
      <c r="B130" s="135" t="s">
        <v>507</v>
      </c>
      <c r="C130" s="135" t="s">
        <v>507</v>
      </c>
      <c r="D130" s="136" t="s">
        <v>508</v>
      </c>
      <c r="E130" s="74" t="s">
        <v>186</v>
      </c>
      <c r="F130" s="74" t="s">
        <v>64</v>
      </c>
    </row>
    <row r="131" spans="1:6" x14ac:dyDescent="0.3">
      <c r="A131" s="130">
        <v>24518</v>
      </c>
      <c r="B131" s="135" t="s">
        <v>509</v>
      </c>
      <c r="C131" s="135" t="s">
        <v>510</v>
      </c>
      <c r="D131" s="145" t="s">
        <v>511</v>
      </c>
      <c r="E131" s="74" t="s">
        <v>186</v>
      </c>
      <c r="F131" s="74" t="s">
        <v>64</v>
      </c>
    </row>
    <row r="132" spans="1:6" x14ac:dyDescent="0.3">
      <c r="A132" s="130">
        <v>3561</v>
      </c>
      <c r="B132" s="135" t="s">
        <v>512</v>
      </c>
      <c r="C132" s="135" t="s">
        <v>513</v>
      </c>
      <c r="D132" s="136" t="s">
        <v>514</v>
      </c>
      <c r="E132" s="74" t="s">
        <v>186</v>
      </c>
      <c r="F132" s="74" t="s">
        <v>64</v>
      </c>
    </row>
    <row r="133" spans="1:6" x14ac:dyDescent="0.3">
      <c r="A133" s="130">
        <v>5978</v>
      </c>
      <c r="B133" s="135" t="s">
        <v>515</v>
      </c>
      <c r="C133" s="135" t="s">
        <v>515</v>
      </c>
      <c r="D133" s="136" t="s">
        <v>516</v>
      </c>
      <c r="E133" s="74" t="s">
        <v>186</v>
      </c>
      <c r="F133" s="74" t="s">
        <v>64</v>
      </c>
    </row>
    <row r="134" spans="1:6" x14ac:dyDescent="0.3">
      <c r="A134" s="130">
        <v>73238</v>
      </c>
      <c r="B134" s="135" t="s">
        <v>517</v>
      </c>
      <c r="C134" s="135" t="s">
        <v>518</v>
      </c>
      <c r="D134" s="136" t="s">
        <v>519</v>
      </c>
      <c r="E134" s="74" t="s">
        <v>186</v>
      </c>
      <c r="F134" s="74" t="s">
        <v>64</v>
      </c>
    </row>
    <row r="135" spans="1:6" x14ac:dyDescent="0.3">
      <c r="A135" s="130">
        <v>67704</v>
      </c>
      <c r="B135" s="135" t="s">
        <v>520</v>
      </c>
      <c r="C135" s="135" t="s">
        <v>521</v>
      </c>
      <c r="D135" s="136" t="s">
        <v>522</v>
      </c>
      <c r="E135" s="74" t="s">
        <v>186</v>
      </c>
      <c r="F135" s="74" t="s">
        <v>64</v>
      </c>
    </row>
    <row r="136" spans="1:6" x14ac:dyDescent="0.3">
      <c r="A136" s="130">
        <v>16054</v>
      </c>
      <c r="B136" s="135" t="s">
        <v>523</v>
      </c>
      <c r="C136" s="135" t="s">
        <v>524</v>
      </c>
      <c r="D136" s="136" t="s">
        <v>525</v>
      </c>
      <c r="E136" s="74" t="s">
        <v>186</v>
      </c>
      <c r="F136" s="74" t="s">
        <v>64</v>
      </c>
    </row>
    <row r="137" spans="1:6" x14ac:dyDescent="0.3">
      <c r="A137" s="130">
        <v>27100</v>
      </c>
      <c r="B137" s="135" t="s">
        <v>526</v>
      </c>
      <c r="C137" s="135" t="s">
        <v>526</v>
      </c>
      <c r="D137" s="136" t="s">
        <v>527</v>
      </c>
      <c r="E137" s="74" t="s">
        <v>186</v>
      </c>
      <c r="F137" s="74" t="s">
        <v>64</v>
      </c>
    </row>
    <row r="138" spans="1:6" x14ac:dyDescent="0.3">
      <c r="A138" s="130">
        <v>4615</v>
      </c>
      <c r="B138" s="135" t="s">
        <v>528</v>
      </c>
      <c r="C138" s="135" t="s">
        <v>529</v>
      </c>
      <c r="D138" s="138" t="s">
        <v>530</v>
      </c>
      <c r="E138" s="74" t="s">
        <v>186</v>
      </c>
      <c r="F138" s="74" t="s">
        <v>201</v>
      </c>
    </row>
    <row r="139" spans="1:6" x14ac:dyDescent="0.3">
      <c r="A139" s="130">
        <v>85736</v>
      </c>
      <c r="B139" s="135" t="s">
        <v>531</v>
      </c>
      <c r="C139" s="135" t="s">
        <v>531</v>
      </c>
      <c r="D139" s="138" t="s">
        <v>532</v>
      </c>
      <c r="E139" s="74" t="s">
        <v>186</v>
      </c>
      <c r="F139" s="74" t="s">
        <v>64</v>
      </c>
    </row>
    <row r="140" spans="1:6" x14ac:dyDescent="0.3">
      <c r="A140" s="130">
        <v>40586</v>
      </c>
      <c r="B140" s="135" t="s">
        <v>533</v>
      </c>
      <c r="C140" s="135" t="s">
        <v>533</v>
      </c>
      <c r="D140" s="136" t="s">
        <v>534</v>
      </c>
      <c r="E140" s="74" t="s">
        <v>186</v>
      </c>
      <c r="F140" s="74" t="s">
        <v>64</v>
      </c>
    </row>
    <row r="141" spans="1:6" x14ac:dyDescent="0.3">
      <c r="A141" s="134">
        <v>3858</v>
      </c>
      <c r="B141" s="151" t="s">
        <v>535</v>
      </c>
      <c r="C141" s="151" t="s">
        <v>536</v>
      </c>
      <c r="D141" s="136" t="s">
        <v>537</v>
      </c>
      <c r="E141" s="74" t="s">
        <v>186</v>
      </c>
      <c r="F141" s="74" t="s">
        <v>201</v>
      </c>
    </row>
    <row r="142" spans="1:6" x14ac:dyDescent="0.3">
      <c r="A142" s="130">
        <v>56360</v>
      </c>
      <c r="B142" s="135" t="s">
        <v>538</v>
      </c>
      <c r="C142" s="135" t="s">
        <v>539</v>
      </c>
      <c r="D142" s="138" t="s">
        <v>540</v>
      </c>
      <c r="E142" s="74" t="s">
        <v>186</v>
      </c>
      <c r="F142" s="74" t="s">
        <v>64</v>
      </c>
    </row>
    <row r="143" spans="1:6" x14ac:dyDescent="0.3">
      <c r="A143" s="130">
        <v>58910</v>
      </c>
      <c r="B143" s="135" t="s">
        <v>541</v>
      </c>
      <c r="C143" s="152" t="s">
        <v>542</v>
      </c>
      <c r="D143" s="136" t="s">
        <v>543</v>
      </c>
      <c r="E143" s="74" t="s">
        <v>186</v>
      </c>
      <c r="F143" s="74" t="s">
        <v>64</v>
      </c>
    </row>
    <row r="144" spans="1:6" x14ac:dyDescent="0.3">
      <c r="A144" s="130">
        <v>77517</v>
      </c>
      <c r="B144" s="144" t="s">
        <v>544</v>
      </c>
      <c r="C144" s="144" t="s">
        <v>544</v>
      </c>
      <c r="D144" s="145" t="s">
        <v>543</v>
      </c>
      <c r="E144" s="74" t="s">
        <v>186</v>
      </c>
      <c r="F144" s="74" t="s">
        <v>64</v>
      </c>
    </row>
    <row r="145" spans="1:6" x14ac:dyDescent="0.3">
      <c r="A145" s="130">
        <v>30869</v>
      </c>
      <c r="B145" s="135" t="s">
        <v>545</v>
      </c>
      <c r="C145" s="135" t="s">
        <v>545</v>
      </c>
      <c r="D145" s="136" t="s">
        <v>546</v>
      </c>
      <c r="E145" s="74" t="s">
        <v>186</v>
      </c>
      <c r="F145" s="74" t="s">
        <v>64</v>
      </c>
    </row>
    <row r="146" spans="1:6" x14ac:dyDescent="0.3">
      <c r="A146" s="130">
        <v>85873</v>
      </c>
      <c r="B146" s="135" t="s">
        <v>547</v>
      </c>
      <c r="C146" s="145" t="s">
        <v>548</v>
      </c>
      <c r="D146" s="136" t="s">
        <v>549</v>
      </c>
      <c r="E146" s="74" t="s">
        <v>186</v>
      </c>
      <c r="F146" s="74" t="s">
        <v>64</v>
      </c>
    </row>
    <row r="147" spans="1:6" x14ac:dyDescent="0.3">
      <c r="A147" s="130">
        <v>79090</v>
      </c>
      <c r="B147" s="144" t="s">
        <v>550</v>
      </c>
      <c r="C147" s="144" t="s">
        <v>551</v>
      </c>
      <c r="D147" s="145" t="s">
        <v>552</v>
      </c>
      <c r="E147" s="74" t="s">
        <v>186</v>
      </c>
      <c r="F147" s="74" t="s">
        <v>64</v>
      </c>
    </row>
    <row r="148" spans="1:6" x14ac:dyDescent="0.3">
      <c r="A148" s="130">
        <v>37009</v>
      </c>
      <c r="B148" s="135" t="s">
        <v>553</v>
      </c>
      <c r="C148" s="135" t="s">
        <v>554</v>
      </c>
      <c r="D148" s="136" t="s">
        <v>555</v>
      </c>
      <c r="E148" s="74" t="s">
        <v>186</v>
      </c>
      <c r="F148" s="74" t="s">
        <v>64</v>
      </c>
    </row>
    <row r="149" spans="1:6" x14ac:dyDescent="0.3">
      <c r="A149" s="130">
        <v>3833</v>
      </c>
      <c r="B149" s="135" t="s">
        <v>556</v>
      </c>
      <c r="C149" s="135" t="s">
        <v>557</v>
      </c>
      <c r="D149" s="136" t="s">
        <v>558</v>
      </c>
      <c r="E149" s="74" t="s">
        <v>186</v>
      </c>
      <c r="F149" s="74" t="s">
        <v>64</v>
      </c>
    </row>
    <row r="150" spans="1:6" x14ac:dyDescent="0.3">
      <c r="A150" s="130">
        <v>3809</v>
      </c>
      <c r="B150" s="135" t="s">
        <v>559</v>
      </c>
      <c r="C150" s="135" t="s">
        <v>560</v>
      </c>
      <c r="D150" s="136" t="s">
        <v>561</v>
      </c>
      <c r="E150" s="74" t="s">
        <v>186</v>
      </c>
      <c r="F150" s="74" t="s">
        <v>201</v>
      </c>
    </row>
    <row r="151" spans="1:6" x14ac:dyDescent="0.3">
      <c r="A151" s="130">
        <v>3960</v>
      </c>
      <c r="B151" s="135" t="s">
        <v>562</v>
      </c>
      <c r="C151" s="135" t="s">
        <v>562</v>
      </c>
      <c r="D151" s="136" t="s">
        <v>563</v>
      </c>
      <c r="E151" s="74" t="s">
        <v>186</v>
      </c>
      <c r="F151" s="74" t="s">
        <v>64</v>
      </c>
    </row>
    <row r="152" spans="1:6" x14ac:dyDescent="0.3">
      <c r="A152" s="130">
        <v>4066</v>
      </c>
      <c r="B152" s="135" t="s">
        <v>564</v>
      </c>
      <c r="C152" s="135" t="s">
        <v>565</v>
      </c>
      <c r="D152" s="136" t="s">
        <v>566</v>
      </c>
      <c r="E152" s="74" t="s">
        <v>186</v>
      </c>
      <c r="F152" s="74" t="s">
        <v>201</v>
      </c>
    </row>
    <row r="153" spans="1:6" x14ac:dyDescent="0.3">
      <c r="A153" s="130">
        <v>7523</v>
      </c>
      <c r="B153" s="135" t="s">
        <v>567</v>
      </c>
      <c r="C153" s="135" t="s">
        <v>568</v>
      </c>
      <c r="D153" s="136" t="s">
        <v>569</v>
      </c>
      <c r="E153" s="74" t="s">
        <v>186</v>
      </c>
      <c r="F153" s="74" t="s">
        <v>201</v>
      </c>
    </row>
    <row r="154" spans="1:6" x14ac:dyDescent="0.3">
      <c r="A154" s="130">
        <v>78867</v>
      </c>
      <c r="B154" s="137" t="s">
        <v>570</v>
      </c>
      <c r="C154" s="137" t="s">
        <v>570</v>
      </c>
      <c r="D154" s="138" t="s">
        <v>571</v>
      </c>
      <c r="E154" s="74" t="s">
        <v>186</v>
      </c>
      <c r="F154" s="74" t="s">
        <v>64</v>
      </c>
    </row>
    <row r="155" spans="1:6" x14ac:dyDescent="0.3">
      <c r="A155" s="130">
        <v>47346</v>
      </c>
      <c r="B155" s="135" t="s">
        <v>572</v>
      </c>
      <c r="C155" s="135" t="s">
        <v>573</v>
      </c>
      <c r="D155" s="136" t="s">
        <v>574</v>
      </c>
      <c r="E155" s="74" t="s">
        <v>186</v>
      </c>
      <c r="F155" s="74" t="s">
        <v>64</v>
      </c>
    </row>
    <row r="156" spans="1:6" x14ac:dyDescent="0.3">
      <c r="A156" s="130">
        <v>4156</v>
      </c>
      <c r="B156" s="135" t="s">
        <v>575</v>
      </c>
      <c r="C156" s="135" t="s">
        <v>576</v>
      </c>
      <c r="D156" s="136" t="s">
        <v>577</v>
      </c>
      <c r="E156" s="74" t="s">
        <v>186</v>
      </c>
      <c r="F156" s="74" t="s">
        <v>64</v>
      </c>
    </row>
    <row r="157" spans="1:6" x14ac:dyDescent="0.3">
      <c r="A157" s="130">
        <v>44857</v>
      </c>
      <c r="B157" s="135" t="s">
        <v>578</v>
      </c>
      <c r="C157" s="135" t="s">
        <v>578</v>
      </c>
      <c r="D157" s="136" t="s">
        <v>579</v>
      </c>
      <c r="E157" s="74" t="s">
        <v>186</v>
      </c>
      <c r="F157" s="74" t="s">
        <v>201</v>
      </c>
    </row>
    <row r="158" spans="1:6" x14ac:dyDescent="0.3">
      <c r="A158" s="130">
        <v>1808</v>
      </c>
      <c r="B158" s="135" t="s">
        <v>580</v>
      </c>
      <c r="C158" s="135" t="s">
        <v>580</v>
      </c>
      <c r="D158" s="136" t="s">
        <v>581</v>
      </c>
      <c r="E158" s="74" t="s">
        <v>186</v>
      </c>
      <c r="F158" s="74" t="s">
        <v>64</v>
      </c>
    </row>
    <row r="159" spans="1:6" x14ac:dyDescent="0.3">
      <c r="A159" s="134">
        <v>72252</v>
      </c>
      <c r="B159" s="135" t="s">
        <v>582</v>
      </c>
      <c r="C159" s="135" t="s">
        <v>583</v>
      </c>
      <c r="D159" s="145" t="s">
        <v>584</v>
      </c>
      <c r="E159" s="74" t="s">
        <v>186</v>
      </c>
      <c r="F159" s="74" t="s">
        <v>64</v>
      </c>
    </row>
    <row r="160" spans="1:6" x14ac:dyDescent="0.3">
      <c r="A160" s="130">
        <v>4820</v>
      </c>
      <c r="B160" s="135" t="s">
        <v>585</v>
      </c>
      <c r="C160" s="135" t="s">
        <v>586</v>
      </c>
      <c r="D160" s="136" t="s">
        <v>587</v>
      </c>
      <c r="E160" s="74" t="s">
        <v>229</v>
      </c>
      <c r="F160" s="74" t="s">
        <v>201</v>
      </c>
    </row>
    <row r="161" spans="1:6" x14ac:dyDescent="0.3">
      <c r="A161" s="130">
        <v>4405</v>
      </c>
      <c r="B161" s="136" t="s">
        <v>588</v>
      </c>
      <c r="C161" s="135" t="s">
        <v>589</v>
      </c>
      <c r="D161" s="136" t="s">
        <v>590</v>
      </c>
      <c r="E161" s="74" t="s">
        <v>229</v>
      </c>
      <c r="F161" s="74" t="s">
        <v>201</v>
      </c>
    </row>
    <row r="162" spans="1:6" x14ac:dyDescent="0.3">
      <c r="A162" s="130">
        <v>7693</v>
      </c>
      <c r="B162" s="135" t="s">
        <v>591</v>
      </c>
      <c r="C162" s="135" t="s">
        <v>592</v>
      </c>
      <c r="D162" s="136" t="s">
        <v>590</v>
      </c>
      <c r="E162" s="74" t="s">
        <v>229</v>
      </c>
      <c r="F162" s="74" t="s">
        <v>201</v>
      </c>
    </row>
    <row r="163" spans="1:6" x14ac:dyDescent="0.3">
      <c r="A163" s="130">
        <v>4392</v>
      </c>
      <c r="B163" s="135" t="s">
        <v>593</v>
      </c>
      <c r="C163" s="135" t="s">
        <v>593</v>
      </c>
      <c r="D163" s="136" t="s">
        <v>594</v>
      </c>
      <c r="E163" s="74" t="s">
        <v>186</v>
      </c>
      <c r="F163" s="74" t="s">
        <v>201</v>
      </c>
    </row>
    <row r="164" spans="1:6" x14ac:dyDescent="0.3">
      <c r="A164" s="130">
        <v>3383</v>
      </c>
      <c r="B164" s="135" t="s">
        <v>595</v>
      </c>
      <c r="C164" s="135" t="s">
        <v>596</v>
      </c>
      <c r="D164" s="136" t="s">
        <v>597</v>
      </c>
      <c r="E164" s="74" t="s">
        <v>186</v>
      </c>
      <c r="F164" s="74" t="s">
        <v>64</v>
      </c>
    </row>
    <row r="165" spans="1:6" ht="27.6" x14ac:dyDescent="0.3">
      <c r="A165" s="130">
        <v>85795</v>
      </c>
      <c r="B165" s="135" t="s">
        <v>598</v>
      </c>
      <c r="C165" s="135" t="s">
        <v>599</v>
      </c>
      <c r="D165" s="136" t="s">
        <v>600</v>
      </c>
      <c r="E165" s="74" t="s">
        <v>186</v>
      </c>
      <c r="F165" s="74" t="s">
        <v>64</v>
      </c>
    </row>
    <row r="166" spans="1:6" x14ac:dyDescent="0.3">
      <c r="A166" s="130">
        <v>69203</v>
      </c>
      <c r="B166" s="135" t="s">
        <v>601</v>
      </c>
      <c r="C166" s="135" t="s">
        <v>602</v>
      </c>
      <c r="D166" s="136" t="s">
        <v>603</v>
      </c>
      <c r="E166" s="74" t="s">
        <v>186</v>
      </c>
      <c r="F166" s="74" t="s">
        <v>64</v>
      </c>
    </row>
    <row r="167" spans="1:6" x14ac:dyDescent="0.3">
      <c r="A167" s="130">
        <v>55860</v>
      </c>
      <c r="B167" s="135" t="s">
        <v>604</v>
      </c>
      <c r="C167" s="135" t="s">
        <v>605</v>
      </c>
      <c r="D167" s="136" t="s">
        <v>606</v>
      </c>
      <c r="E167" s="74" t="s">
        <v>186</v>
      </c>
      <c r="F167" s="74" t="s">
        <v>64</v>
      </c>
    </row>
    <row r="168" spans="1:6" x14ac:dyDescent="0.3">
      <c r="A168" s="130">
        <v>73416</v>
      </c>
      <c r="B168" s="137" t="s">
        <v>607</v>
      </c>
      <c r="C168" s="135" t="s">
        <v>608</v>
      </c>
      <c r="D168" s="145" t="s">
        <v>609</v>
      </c>
      <c r="E168" s="74" t="s">
        <v>186</v>
      </c>
      <c r="F168" s="74" t="s">
        <v>64</v>
      </c>
    </row>
    <row r="169" spans="1:6" x14ac:dyDescent="0.3">
      <c r="A169" s="130">
        <v>519</v>
      </c>
      <c r="B169" s="135" t="s">
        <v>610</v>
      </c>
      <c r="C169" s="135" t="s">
        <v>610</v>
      </c>
      <c r="D169" s="136" t="s">
        <v>611</v>
      </c>
      <c r="E169" s="74" t="s">
        <v>186</v>
      </c>
      <c r="F169" s="74" t="s">
        <v>201</v>
      </c>
    </row>
    <row r="170" spans="1:6" x14ac:dyDescent="0.3">
      <c r="A170" s="130">
        <v>27102</v>
      </c>
      <c r="B170" s="135" t="s">
        <v>612</v>
      </c>
      <c r="C170" s="135" t="s">
        <v>612</v>
      </c>
      <c r="D170" s="136" t="s">
        <v>613</v>
      </c>
      <c r="E170" s="74" t="s">
        <v>186</v>
      </c>
      <c r="F170" s="74" t="s">
        <v>64</v>
      </c>
    </row>
    <row r="171" spans="1:6" x14ac:dyDescent="0.3">
      <c r="A171" s="130">
        <v>66982</v>
      </c>
      <c r="B171" s="135" t="s">
        <v>614</v>
      </c>
      <c r="C171" s="135" t="s">
        <v>615</v>
      </c>
      <c r="D171" s="136" t="s">
        <v>616</v>
      </c>
      <c r="E171" s="74" t="s">
        <v>186</v>
      </c>
      <c r="F171" s="74" t="s">
        <v>64</v>
      </c>
    </row>
    <row r="172" spans="1:6" x14ac:dyDescent="0.3">
      <c r="A172" s="130">
        <v>4504</v>
      </c>
      <c r="B172" s="135" t="s">
        <v>617</v>
      </c>
      <c r="C172" s="135" t="s">
        <v>618</v>
      </c>
      <c r="D172" s="153" t="s">
        <v>619</v>
      </c>
      <c r="F172" s="74" t="s">
        <v>64</v>
      </c>
    </row>
    <row r="173" spans="1:6" x14ac:dyDescent="0.3">
      <c r="A173" s="154">
        <v>27101</v>
      </c>
      <c r="B173" s="155" t="s">
        <v>620</v>
      </c>
      <c r="C173" s="135" t="s">
        <v>621</v>
      </c>
      <c r="D173" s="153" t="s">
        <v>622</v>
      </c>
      <c r="F173" s="74" t="s">
        <v>64</v>
      </c>
    </row>
    <row r="174" spans="1:6" x14ac:dyDescent="0.3">
      <c r="A174" s="154">
        <v>37113</v>
      </c>
      <c r="B174" s="155" t="s">
        <v>623</v>
      </c>
      <c r="C174" s="135" t="s">
        <v>624</v>
      </c>
      <c r="D174" s="153" t="s">
        <v>625</v>
      </c>
      <c r="E174" s="74" t="s">
        <v>186</v>
      </c>
      <c r="F174" s="74" t="s">
        <v>64</v>
      </c>
    </row>
    <row r="175" spans="1:6" x14ac:dyDescent="0.3">
      <c r="A175" s="154">
        <v>53820</v>
      </c>
      <c r="B175" s="155" t="s">
        <v>626</v>
      </c>
      <c r="C175" s="135" t="s">
        <v>627</v>
      </c>
      <c r="D175" s="153" t="s">
        <v>628</v>
      </c>
      <c r="F175" s="74" t="s">
        <v>64</v>
      </c>
    </row>
    <row r="176" spans="1:6" x14ac:dyDescent="0.3">
      <c r="A176" s="154">
        <v>67566</v>
      </c>
      <c r="B176" s="155" t="s">
        <v>629</v>
      </c>
      <c r="C176" s="135" t="s">
        <v>630</v>
      </c>
      <c r="D176" s="153" t="s">
        <v>631</v>
      </c>
      <c r="F176" s="74" t="s">
        <v>64</v>
      </c>
    </row>
    <row r="177" spans="1:6" x14ac:dyDescent="0.3">
      <c r="A177" s="154">
        <v>88232</v>
      </c>
      <c r="B177" s="155" t="s">
        <v>632</v>
      </c>
      <c r="C177" s="135" t="s">
        <v>632</v>
      </c>
      <c r="D177" s="153" t="s">
        <v>633</v>
      </c>
      <c r="F177" s="74" t="s">
        <v>201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E9F02-7B74-41A4-99B5-F9DCE725D762}">
  <sheetPr>
    <tabColor rgb="FF0070C0"/>
  </sheetPr>
  <dimension ref="A1:N27"/>
  <sheetViews>
    <sheetView showGridLines="0" showZeros="0" zoomScale="85" zoomScaleNormal="85" workbookViewId="0">
      <selection activeCell="I20" sqref="I20"/>
    </sheetView>
  </sheetViews>
  <sheetFormatPr defaultColWidth="8.88671875" defaultRowHeight="14.4" x14ac:dyDescent="0.3"/>
  <cols>
    <col min="1" max="1" width="25.44140625" style="9" customWidth="1"/>
    <col min="2" max="2" width="8.88671875" style="8"/>
    <col min="3" max="3" width="14" style="8" customWidth="1"/>
    <col min="4" max="4" width="16.5546875" style="8" customWidth="1"/>
    <col min="5" max="5" width="12.6640625" style="8" customWidth="1"/>
    <col min="6" max="6" width="15.109375" style="8" customWidth="1"/>
    <col min="7" max="7" width="12.77734375" style="8" customWidth="1"/>
    <col min="8" max="8" width="12.88671875" style="8" customWidth="1"/>
    <col min="9" max="9" width="12.21875" style="8" customWidth="1"/>
    <col min="10" max="10" width="12.33203125" style="8" customWidth="1"/>
    <col min="11" max="11" width="10.88671875" style="8" customWidth="1"/>
    <col min="12" max="12" width="10.5546875" style="8" customWidth="1"/>
    <col min="13" max="13" width="12.5546875" style="8" customWidth="1"/>
    <col min="14" max="14" width="9.88671875" style="8" customWidth="1"/>
    <col min="15" max="16384" width="8.88671875" style="8"/>
  </cols>
  <sheetData>
    <row r="1" spans="1:14" ht="14.55" customHeight="1" x14ac:dyDescent="0.3">
      <c r="A1" s="336" t="s">
        <v>730</v>
      </c>
      <c r="B1" s="337"/>
      <c r="C1" s="337"/>
      <c r="D1" s="337"/>
      <c r="E1" s="337"/>
      <c r="F1" s="337"/>
      <c r="G1" s="337"/>
      <c r="H1" s="337"/>
      <c r="I1" s="337"/>
      <c r="J1" s="337"/>
      <c r="K1" s="337"/>
      <c r="L1" s="337"/>
      <c r="M1" s="337"/>
      <c r="N1" s="338"/>
    </row>
    <row r="2" spans="1:14" ht="14.55" customHeight="1" x14ac:dyDescent="0.3">
      <c r="A2" s="339"/>
      <c r="B2" s="340"/>
      <c r="C2" s="340"/>
      <c r="D2" s="340"/>
      <c r="E2" s="340"/>
      <c r="F2" s="340"/>
      <c r="G2" s="340"/>
      <c r="H2" s="340"/>
      <c r="I2" s="340"/>
      <c r="J2" s="340"/>
      <c r="K2" s="340"/>
      <c r="L2" s="340"/>
      <c r="M2" s="340"/>
      <c r="N2" s="341"/>
    </row>
    <row r="3" spans="1:14" ht="48.6" customHeight="1" x14ac:dyDescent="0.3">
      <c r="A3" s="339"/>
      <c r="B3" s="340"/>
      <c r="C3" s="340"/>
      <c r="D3" s="340"/>
      <c r="E3" s="340"/>
      <c r="F3" s="340"/>
      <c r="G3" s="340"/>
      <c r="H3" s="340"/>
      <c r="I3" s="340"/>
      <c r="J3" s="340"/>
      <c r="K3" s="340"/>
      <c r="L3" s="340"/>
      <c r="M3" s="340"/>
      <c r="N3" s="341"/>
    </row>
    <row r="4" spans="1:14" ht="50.4" customHeight="1" x14ac:dyDescent="0.3">
      <c r="A4" s="329" t="s">
        <v>678</v>
      </c>
      <c r="B4" s="330"/>
      <c r="C4" s="330"/>
      <c r="D4" s="330"/>
      <c r="E4" s="330"/>
      <c r="F4" s="330"/>
      <c r="G4" s="330"/>
      <c r="H4" s="330"/>
      <c r="I4" s="330"/>
      <c r="J4" s="330"/>
      <c r="K4" s="330"/>
      <c r="L4" s="330"/>
      <c r="M4" s="330"/>
      <c r="N4" s="195"/>
    </row>
    <row r="5" spans="1:14" ht="18" x14ac:dyDescent="0.3">
      <c r="A5" s="196"/>
      <c r="B5" s="173"/>
      <c r="C5" s="173"/>
      <c r="D5" s="173"/>
      <c r="E5" s="173"/>
      <c r="F5" s="173"/>
      <c r="G5" s="173"/>
      <c r="H5" s="173"/>
      <c r="I5" s="173"/>
      <c r="J5" s="173"/>
      <c r="K5" s="173"/>
      <c r="L5" s="173"/>
      <c r="M5" s="173"/>
      <c r="N5" s="174"/>
    </row>
    <row r="6" spans="1:14" x14ac:dyDescent="0.3">
      <c r="A6" s="197"/>
      <c r="B6" s="198"/>
      <c r="C6" s="198"/>
      <c r="D6" s="198"/>
      <c r="E6" s="175"/>
      <c r="F6" s="175"/>
      <c r="G6" s="175"/>
      <c r="H6" s="175"/>
      <c r="I6" s="175"/>
      <c r="J6" s="175"/>
      <c r="K6" s="175"/>
      <c r="L6" s="175"/>
      <c r="M6" s="17"/>
      <c r="N6" s="174"/>
    </row>
    <row r="7" spans="1:14" ht="24" customHeight="1" x14ac:dyDescent="0.35">
      <c r="A7" s="168" t="s">
        <v>693</v>
      </c>
      <c r="B7" s="169"/>
      <c r="C7" s="170"/>
      <c r="D7" s="171"/>
      <c r="E7" s="169"/>
      <c r="F7" s="180"/>
      <c r="G7" s="17"/>
      <c r="H7" s="17"/>
      <c r="I7" s="17"/>
      <c r="J7" s="17"/>
      <c r="K7" s="17"/>
      <c r="L7" s="17"/>
      <c r="M7" s="17"/>
      <c r="N7" s="174"/>
    </row>
    <row r="8" spans="1:14" x14ac:dyDescent="0.3">
      <c r="A8" s="172"/>
      <c r="B8" s="17"/>
      <c r="C8" s="171"/>
      <c r="D8" s="171"/>
      <c r="E8" s="171"/>
      <c r="F8" s="17"/>
      <c r="G8" s="17"/>
      <c r="H8" s="17"/>
      <c r="I8" s="17"/>
      <c r="J8" s="17"/>
      <c r="K8" s="17"/>
      <c r="L8" s="17"/>
      <c r="M8" s="17"/>
      <c r="N8" s="174"/>
    </row>
    <row r="9" spans="1:14" ht="15.45" customHeight="1" x14ac:dyDescent="0.35">
      <c r="A9" s="331" t="s">
        <v>728</v>
      </c>
      <c r="B9" s="332"/>
      <c r="C9" s="332"/>
      <c r="D9" s="332"/>
      <c r="E9" s="332"/>
      <c r="F9" s="332"/>
      <c r="G9" s="332"/>
      <c r="H9" s="332"/>
      <c r="I9" s="332"/>
      <c r="J9" s="332"/>
      <c r="K9" s="332"/>
      <c r="L9" s="332"/>
      <c r="M9" s="332"/>
      <c r="N9" s="189"/>
    </row>
    <row r="10" spans="1:14" ht="15.45" customHeight="1" x14ac:dyDescent="0.3">
      <c r="A10" s="331" t="s">
        <v>736</v>
      </c>
      <c r="B10" s="332"/>
      <c r="C10" s="332"/>
      <c r="D10" s="332"/>
      <c r="E10" s="332"/>
      <c r="F10" s="332"/>
      <c r="G10" s="332"/>
      <c r="H10" s="332"/>
      <c r="I10" s="332"/>
      <c r="J10" s="332"/>
      <c r="K10" s="332"/>
      <c r="L10" s="332"/>
      <c r="M10" s="332"/>
      <c r="N10" s="342"/>
    </row>
    <row r="11" spans="1:14" ht="15.6" customHeight="1" x14ac:dyDescent="0.35">
      <c r="A11" s="333" t="s">
        <v>737</v>
      </c>
      <c r="B11" s="334"/>
      <c r="C11" s="334"/>
      <c r="D11" s="334"/>
      <c r="E11" s="334"/>
      <c r="F11" s="334"/>
      <c r="G11" s="334"/>
      <c r="H11" s="334"/>
      <c r="I11" s="334"/>
      <c r="J11" s="334"/>
      <c r="K11" s="334"/>
      <c r="L11" s="334"/>
      <c r="M11" s="334"/>
      <c r="N11" s="335"/>
    </row>
    <row r="12" spans="1:14" x14ac:dyDescent="0.3">
      <c r="A12" s="17"/>
      <c r="B12" s="17"/>
      <c r="C12" s="171"/>
      <c r="D12" s="171"/>
      <c r="E12" s="171"/>
      <c r="F12" s="171"/>
      <c r="G12" s="17"/>
      <c r="H12" s="17"/>
      <c r="I12" s="17"/>
      <c r="J12" s="17"/>
      <c r="K12" s="17"/>
      <c r="L12" s="17"/>
      <c r="M12" s="17"/>
      <c r="N12" s="174"/>
    </row>
    <row r="13" spans="1:14" x14ac:dyDescent="0.3">
      <c r="A13" s="8"/>
      <c r="K13" s="17"/>
      <c r="L13" s="17"/>
      <c r="M13" s="17"/>
      <c r="N13" s="174"/>
    </row>
    <row r="14" spans="1:14" x14ac:dyDescent="0.3">
      <c r="A14" s="8"/>
      <c r="K14" s="17"/>
      <c r="L14" s="17"/>
      <c r="M14" s="17"/>
      <c r="N14" s="174"/>
    </row>
    <row r="15" spans="1:14" x14ac:dyDescent="0.3">
      <c r="A15" s="8"/>
      <c r="K15" s="17"/>
      <c r="L15" s="17"/>
      <c r="M15" s="17"/>
      <c r="N15" s="174"/>
    </row>
    <row r="16" spans="1:14" x14ac:dyDescent="0.3">
      <c r="A16" s="8"/>
      <c r="K16" s="17"/>
      <c r="L16" s="17"/>
      <c r="M16" s="17"/>
      <c r="N16" s="174"/>
    </row>
    <row r="17" spans="1:14" x14ac:dyDescent="0.3">
      <c r="A17" s="8"/>
      <c r="K17" s="17"/>
      <c r="L17" s="17"/>
      <c r="M17" s="17"/>
      <c r="N17" s="174"/>
    </row>
    <row r="18" spans="1:14" x14ac:dyDescent="0.3">
      <c r="A18" s="8"/>
      <c r="K18" s="17"/>
      <c r="L18" s="17"/>
      <c r="M18" s="17"/>
      <c r="N18" s="174"/>
    </row>
    <row r="19" spans="1:14" x14ac:dyDescent="0.3">
      <c r="A19" s="8"/>
      <c r="K19" s="17"/>
      <c r="L19" s="17"/>
      <c r="M19" s="17"/>
      <c r="N19" s="174"/>
    </row>
    <row r="20" spans="1:14" x14ac:dyDescent="0.3">
      <c r="A20" s="8"/>
      <c r="K20" s="17"/>
      <c r="L20" s="17"/>
      <c r="M20" s="17"/>
      <c r="N20" s="174"/>
    </row>
    <row r="21" spans="1:14" x14ac:dyDescent="0.3">
      <c r="A21" s="8"/>
      <c r="K21" s="17"/>
      <c r="L21" s="17"/>
      <c r="M21" s="17"/>
      <c r="N21" s="174"/>
    </row>
    <row r="22" spans="1:14" x14ac:dyDescent="0.3">
      <c r="A22" s="8"/>
      <c r="K22" s="185"/>
      <c r="L22" s="17"/>
      <c r="M22" s="17"/>
      <c r="N22" s="174"/>
    </row>
    <row r="23" spans="1:14" x14ac:dyDescent="0.3">
      <c r="A23" s="8"/>
      <c r="K23" s="17"/>
      <c r="L23" s="17"/>
      <c r="M23" s="17"/>
      <c r="N23" s="174"/>
    </row>
    <row r="24" spans="1:14" x14ac:dyDescent="0.3">
      <c r="A24" s="8"/>
      <c r="K24" s="17"/>
      <c r="L24" s="17"/>
      <c r="M24" s="17"/>
      <c r="N24" s="174"/>
    </row>
    <row r="25" spans="1:14" x14ac:dyDescent="0.3">
      <c r="A25" s="8"/>
      <c r="K25" s="17"/>
      <c r="L25" s="17"/>
      <c r="M25" s="17"/>
      <c r="N25" s="174"/>
    </row>
    <row r="26" spans="1:14" x14ac:dyDescent="0.3">
      <c r="A26" s="176"/>
      <c r="B26" s="17"/>
      <c r="C26" s="17"/>
      <c r="D26" s="17"/>
      <c r="E26" s="17"/>
      <c r="F26" s="17"/>
      <c r="G26" s="171"/>
      <c r="H26" s="17"/>
      <c r="I26" s="17"/>
      <c r="J26" s="17"/>
      <c r="K26" s="17"/>
      <c r="L26" s="17"/>
      <c r="M26" s="17"/>
      <c r="N26" s="174"/>
    </row>
    <row r="27" spans="1:14" x14ac:dyDescent="0.3">
      <c r="A27" s="177"/>
      <c r="B27" s="178"/>
      <c r="C27" s="178"/>
      <c r="D27" s="178"/>
      <c r="E27" s="178"/>
      <c r="F27" s="178"/>
      <c r="G27" s="178"/>
      <c r="H27" s="178"/>
      <c r="I27" s="178"/>
      <c r="J27" s="178"/>
      <c r="K27" s="178"/>
      <c r="L27" s="178"/>
      <c r="M27" s="178"/>
      <c r="N27" s="179"/>
    </row>
  </sheetData>
  <sheetProtection algorithmName="SHA-512" hashValue="6bHmjy84xpgHKmyFx32PZq0RR/naAjsCi7BrqXJs+JY+eusuKFhfXEqHEFLcdo6hso/X81k0rkCCaA6FvJ2TGg==" saltValue="oyZK2eCA4SaIkv8AUckzfQ==" spinCount="100000" sheet="1" insertRows="0" sort="0" autoFilter="0"/>
  <mergeCells count="5">
    <mergeCell ref="A4:M4"/>
    <mergeCell ref="A9:M9"/>
    <mergeCell ref="A11:N11"/>
    <mergeCell ref="A1:N3"/>
    <mergeCell ref="A10:N10"/>
  </mergeCells>
  <phoneticPr fontId="17" type="noConversion"/>
  <pageMargins left="0.7" right="0.7" top="0.75" bottom="0.75" header="0.3" footer="0.3"/>
  <pageSetup scale="29" orientation="portrait" horizontalDpi="1200" verticalDpi="1200" r:id="rId1"/>
  <headerFooter>
    <oddHeader>&amp;C&amp;G</oddHeader>
  </headerFooter>
  <colBreaks count="1" manualBreakCount="1">
    <brk id="1" max="32" man="1"/>
  </col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344FB-BAB0-44CC-AA1E-AAA9625D06D3}">
  <sheetPr>
    <tabColor rgb="FF0070C0"/>
    <pageSetUpPr fitToPage="1"/>
  </sheetPr>
  <dimension ref="A1:R993"/>
  <sheetViews>
    <sheetView showGridLines="0" showZeros="0" zoomScale="70" zoomScaleNormal="70" workbookViewId="0">
      <selection activeCell="P24" sqref="P24"/>
    </sheetView>
  </sheetViews>
  <sheetFormatPr defaultColWidth="8.88671875" defaultRowHeight="14.4" x14ac:dyDescent="0.3"/>
  <cols>
    <col min="1" max="1" width="1.5546875" style="8" customWidth="1"/>
    <col min="2" max="2" width="38.6640625" style="8" customWidth="1"/>
    <col min="3" max="3" width="18.5546875" style="8" customWidth="1"/>
    <col min="4" max="4" width="17.6640625" style="8" customWidth="1"/>
    <col min="5" max="5" width="13.5546875" style="8" customWidth="1"/>
    <col min="6" max="6" width="14.77734375" style="8" customWidth="1"/>
    <col min="7" max="7" width="13.6640625" style="8" customWidth="1"/>
    <col min="8" max="16" width="12.44140625" style="8" customWidth="1"/>
    <col min="17" max="17" width="16" style="9" customWidth="1"/>
    <col min="18" max="18" width="45.44140625" style="9" customWidth="1"/>
    <col min="19" max="16384" width="8.88671875" style="8"/>
  </cols>
  <sheetData>
    <row r="1" spans="1:18" ht="14.55" customHeight="1" x14ac:dyDescent="0.3">
      <c r="A1" s="349" t="s">
        <v>695</v>
      </c>
      <c r="B1" s="350"/>
      <c r="C1" s="350"/>
      <c r="D1" s="350"/>
      <c r="E1" s="350"/>
      <c r="F1" s="350"/>
      <c r="G1" s="350"/>
      <c r="H1" s="350"/>
      <c r="I1" s="350"/>
      <c r="J1" s="350"/>
      <c r="K1" s="350"/>
      <c r="L1" s="350"/>
      <c r="M1" s="350"/>
      <c r="N1" s="350"/>
      <c r="O1" s="350"/>
      <c r="P1" s="350"/>
      <c r="Q1" s="350"/>
      <c r="R1" s="350"/>
    </row>
    <row r="2" spans="1:18" ht="14.55" customHeight="1" x14ac:dyDescent="0.3">
      <c r="A2" s="349"/>
      <c r="B2" s="350"/>
      <c r="C2" s="350"/>
      <c r="D2" s="350"/>
      <c r="E2" s="350"/>
      <c r="F2" s="350"/>
      <c r="G2" s="350"/>
      <c r="H2" s="350"/>
      <c r="I2" s="350"/>
      <c r="J2" s="350"/>
      <c r="K2" s="350"/>
      <c r="L2" s="350"/>
      <c r="M2" s="350"/>
      <c r="N2" s="350"/>
      <c r="O2" s="350"/>
      <c r="P2" s="350"/>
      <c r="Q2" s="350"/>
      <c r="R2" s="350"/>
    </row>
    <row r="3" spans="1:18" ht="99.6" customHeight="1" x14ac:dyDescent="0.3">
      <c r="A3" s="349"/>
      <c r="B3" s="350"/>
      <c r="C3" s="350"/>
      <c r="D3" s="350"/>
      <c r="E3" s="350"/>
      <c r="F3" s="350"/>
      <c r="G3" s="350"/>
      <c r="H3" s="350"/>
      <c r="I3" s="350"/>
      <c r="J3" s="350"/>
      <c r="K3" s="350"/>
      <c r="L3" s="350"/>
      <c r="M3" s="350"/>
      <c r="N3" s="350"/>
      <c r="O3" s="350"/>
      <c r="P3" s="350"/>
      <c r="Q3" s="350"/>
      <c r="R3" s="350"/>
    </row>
    <row r="4" spans="1:18" ht="22.8" x14ac:dyDescent="0.4">
      <c r="B4" s="365" t="s">
        <v>732</v>
      </c>
      <c r="C4" s="365"/>
      <c r="D4" s="365"/>
      <c r="E4" s="365"/>
      <c r="F4" s="365"/>
      <c r="G4" s="365"/>
      <c r="H4" s="365"/>
      <c r="I4" s="365"/>
      <c r="J4" s="365"/>
      <c r="K4" s="365"/>
      <c r="L4" s="365"/>
      <c r="M4" s="365"/>
      <c r="N4" s="365"/>
      <c r="O4" s="365"/>
      <c r="P4" s="365"/>
      <c r="Q4" s="365"/>
      <c r="R4" s="365"/>
    </row>
    <row r="5" spans="1:18" ht="19.8" thickBot="1" x14ac:dyDescent="0.4">
      <c r="B5" s="10"/>
      <c r="H5" s="11"/>
      <c r="I5" s="11"/>
      <c r="J5" s="11"/>
      <c r="K5" s="11"/>
      <c r="L5" s="11"/>
      <c r="M5" s="11"/>
      <c r="N5" s="11"/>
      <c r="O5" s="11"/>
      <c r="P5" s="11"/>
      <c r="Q5" s="12"/>
      <c r="R5" s="157"/>
    </row>
    <row r="6" spans="1:18" ht="88.8" customHeight="1" thickBot="1" x14ac:dyDescent="0.35">
      <c r="B6" s="359" t="s">
        <v>152</v>
      </c>
      <c r="C6" s="360"/>
      <c r="D6" s="361"/>
      <c r="E6" s="346" t="s">
        <v>149</v>
      </c>
      <c r="F6" s="347"/>
      <c r="G6" s="347"/>
      <c r="H6" s="347"/>
      <c r="I6" s="347"/>
      <c r="J6" s="347"/>
      <c r="K6" s="347"/>
      <c r="L6" s="347"/>
      <c r="M6" s="347"/>
      <c r="N6" s="347"/>
      <c r="O6" s="347"/>
      <c r="P6" s="347"/>
      <c r="Q6" s="347"/>
      <c r="R6" s="348"/>
    </row>
    <row r="7" spans="1:18" ht="41.4" customHeight="1" thickBot="1" x14ac:dyDescent="0.35">
      <c r="B7" s="362" t="s">
        <v>153</v>
      </c>
      <c r="C7" s="363"/>
      <c r="D7" s="364"/>
      <c r="E7" s="343" t="s">
        <v>154</v>
      </c>
      <c r="F7" s="344"/>
      <c r="G7" s="344"/>
      <c r="H7" s="344"/>
      <c r="I7" s="344"/>
      <c r="J7" s="344"/>
      <c r="K7" s="344"/>
      <c r="L7" s="344"/>
      <c r="M7" s="344"/>
      <c r="N7" s="344"/>
      <c r="O7" s="344"/>
      <c r="P7" s="344"/>
      <c r="Q7" s="344"/>
      <c r="R7" s="345"/>
    </row>
    <row r="8" spans="1:18" ht="58.35" customHeight="1" thickBot="1" x14ac:dyDescent="0.35">
      <c r="A8" s="13"/>
      <c r="B8" s="353" t="s">
        <v>96</v>
      </c>
      <c r="C8" s="353" t="s">
        <v>58</v>
      </c>
      <c r="D8" s="355" t="s">
        <v>161</v>
      </c>
      <c r="E8" s="194" t="s">
        <v>158</v>
      </c>
      <c r="F8" s="194" t="s">
        <v>159</v>
      </c>
      <c r="G8" s="194" t="s">
        <v>160</v>
      </c>
      <c r="H8" s="194" t="s">
        <v>14</v>
      </c>
      <c r="I8" s="194" t="s">
        <v>15</v>
      </c>
      <c r="J8" s="194" t="s">
        <v>16</v>
      </c>
      <c r="K8" s="194" t="s">
        <v>17</v>
      </c>
      <c r="L8" s="194" t="s">
        <v>18</v>
      </c>
      <c r="M8" s="194" t="s">
        <v>19</v>
      </c>
      <c r="N8" s="194" t="s">
        <v>20</v>
      </c>
      <c r="O8" s="194" t="s">
        <v>21</v>
      </c>
      <c r="P8" s="15" t="s">
        <v>22</v>
      </c>
      <c r="Q8" s="351" t="s">
        <v>162</v>
      </c>
      <c r="R8" s="357" t="s">
        <v>692</v>
      </c>
    </row>
    <row r="9" spans="1:18" ht="61.8" customHeight="1" thickBot="1" x14ac:dyDescent="0.35">
      <c r="B9" s="354"/>
      <c r="C9" s="354"/>
      <c r="D9" s="356"/>
      <c r="E9" s="16" t="s">
        <v>80</v>
      </c>
      <c r="F9" s="16" t="s">
        <v>80</v>
      </c>
      <c r="G9" s="16" t="s">
        <v>80</v>
      </c>
      <c r="H9" s="16" t="s">
        <v>80</v>
      </c>
      <c r="I9" s="16" t="s">
        <v>80</v>
      </c>
      <c r="J9" s="16" t="s">
        <v>80</v>
      </c>
      <c r="K9" s="16" t="s">
        <v>80</v>
      </c>
      <c r="L9" s="16" t="s">
        <v>80</v>
      </c>
      <c r="M9" s="16" t="s">
        <v>80</v>
      </c>
      <c r="N9" s="16" t="s">
        <v>80</v>
      </c>
      <c r="O9" s="16" t="s">
        <v>80</v>
      </c>
      <c r="P9" s="16" t="s">
        <v>80</v>
      </c>
      <c r="Q9" s="352"/>
      <c r="R9" s="358"/>
    </row>
    <row r="10" spans="1:18" ht="13.8" hidden="1" customHeight="1" thickBot="1" x14ac:dyDescent="0.35">
      <c r="A10" s="13" t="s">
        <v>1</v>
      </c>
      <c r="B10" s="26" t="s">
        <v>3</v>
      </c>
      <c r="C10" s="199" t="s">
        <v>8</v>
      </c>
      <c r="D10" s="29" t="s">
        <v>23</v>
      </c>
      <c r="E10" s="200" t="s">
        <v>157</v>
      </c>
      <c r="F10" s="200" t="s">
        <v>156</v>
      </c>
      <c r="G10" s="200" t="s">
        <v>155</v>
      </c>
      <c r="H10" s="32" t="s">
        <v>0</v>
      </c>
      <c r="I10" s="33" t="s">
        <v>24</v>
      </c>
      <c r="J10" s="33" t="s">
        <v>25</v>
      </c>
      <c r="K10" s="33" t="s">
        <v>2</v>
      </c>
      <c r="L10" s="34" t="s">
        <v>26</v>
      </c>
      <c r="M10" s="35" t="s">
        <v>27</v>
      </c>
      <c r="N10" s="35" t="s">
        <v>28</v>
      </c>
      <c r="O10" s="35" t="s">
        <v>29</v>
      </c>
      <c r="P10" s="35" t="s">
        <v>30</v>
      </c>
      <c r="Q10" s="201" t="s">
        <v>31</v>
      </c>
      <c r="R10" s="202" t="s">
        <v>69</v>
      </c>
    </row>
    <row r="11" spans="1:18" x14ac:dyDescent="0.3">
      <c r="A11" s="13"/>
      <c r="B11" s="118"/>
      <c r="C11" s="3"/>
      <c r="D11" s="50">
        <f>IFERROR(Table6358[[#This Row],[Column7]]*0.5275,"")</f>
        <v>0</v>
      </c>
      <c r="E11" s="5"/>
      <c r="F11" s="5"/>
      <c r="G11" s="5"/>
      <c r="H11" s="5"/>
      <c r="I11" s="5"/>
      <c r="J11" s="5"/>
      <c r="K11" s="5"/>
      <c r="L11" s="5"/>
      <c r="M11" s="5"/>
      <c r="N11" s="5"/>
      <c r="O11" s="5"/>
      <c r="P11" s="5"/>
      <c r="Q11" s="166">
        <f t="shared" ref="Q11:Q16" si="0">SUM(E11:P11)</f>
        <v>0</v>
      </c>
      <c r="R11" s="165">
        <f>Table6358[[#This Row],[Column8]]*Table6358[[#This Row],[Column18]]</f>
        <v>0</v>
      </c>
    </row>
    <row r="12" spans="1:18" x14ac:dyDescent="0.3">
      <c r="A12" s="13"/>
      <c r="B12" s="118"/>
      <c r="C12" s="4"/>
      <c r="D12" s="50">
        <f>IFERROR(Table6358[[#This Row],[Column7]]*0.5275,"")</f>
        <v>0</v>
      </c>
      <c r="E12" s="5"/>
      <c r="F12" s="5"/>
      <c r="G12" s="5"/>
      <c r="H12" s="5"/>
      <c r="I12" s="5"/>
      <c r="J12" s="5"/>
      <c r="K12" s="5"/>
      <c r="L12" s="5"/>
      <c r="M12" s="5"/>
      <c r="N12" s="5"/>
      <c r="O12" s="5"/>
      <c r="P12" s="5"/>
      <c r="Q12" s="166">
        <f t="shared" si="0"/>
        <v>0</v>
      </c>
      <c r="R12" s="165">
        <f>Table6358[[#This Row],[Column8]]*Table6358[[#This Row],[Column18]]</f>
        <v>0</v>
      </c>
    </row>
    <row r="13" spans="1:18" x14ac:dyDescent="0.3">
      <c r="A13" s="27"/>
      <c r="B13" s="118"/>
      <c r="C13" s="4"/>
      <c r="D13" s="50">
        <f>IFERROR(Table6358[[#This Row],[Column7]]*0.5275,"")</f>
        <v>0</v>
      </c>
      <c r="E13" s="5"/>
      <c r="F13" s="5"/>
      <c r="G13" s="5"/>
      <c r="H13" s="5"/>
      <c r="I13" s="5"/>
      <c r="J13" s="5"/>
      <c r="K13" s="5"/>
      <c r="L13" s="5"/>
      <c r="M13" s="5"/>
      <c r="N13" s="5"/>
      <c r="O13" s="5"/>
      <c r="P13" s="5"/>
      <c r="Q13" s="166">
        <f t="shared" si="0"/>
        <v>0</v>
      </c>
      <c r="R13" s="165">
        <f>Table6358[[#This Row],[Column8]]*Table6358[[#This Row],[Column18]]</f>
        <v>0</v>
      </c>
    </row>
    <row r="14" spans="1:18" x14ac:dyDescent="0.3">
      <c r="A14" s="27"/>
      <c r="B14" s="118"/>
      <c r="C14" s="4"/>
      <c r="D14" s="50">
        <f>IFERROR(Table6358[[#This Row],[Column7]]*0.5275,"")</f>
        <v>0</v>
      </c>
      <c r="E14" s="5"/>
      <c r="F14" s="5"/>
      <c r="G14" s="5"/>
      <c r="H14" s="5"/>
      <c r="I14" s="5"/>
      <c r="J14" s="5"/>
      <c r="K14" s="5"/>
      <c r="L14" s="5"/>
      <c r="M14" s="5"/>
      <c r="N14" s="5"/>
      <c r="O14" s="5"/>
      <c r="P14" s="5"/>
      <c r="Q14" s="166">
        <f t="shared" si="0"/>
        <v>0</v>
      </c>
      <c r="R14" s="165">
        <f>Table6358[[#This Row],[Column8]]*Table6358[[#This Row],[Column18]]</f>
        <v>0</v>
      </c>
    </row>
    <row r="15" spans="1:18" x14ac:dyDescent="0.3">
      <c r="A15" s="27"/>
      <c r="B15" s="118"/>
      <c r="C15" s="4"/>
      <c r="D15" s="50">
        <f>IFERROR(Table6358[[#This Row],[Column7]]*0.5275,"")</f>
        <v>0</v>
      </c>
      <c r="E15" s="5"/>
      <c r="F15" s="5"/>
      <c r="G15" s="5"/>
      <c r="H15" s="5"/>
      <c r="I15" s="5"/>
      <c r="J15" s="5"/>
      <c r="K15" s="5"/>
      <c r="L15" s="5"/>
      <c r="M15" s="5"/>
      <c r="N15" s="5"/>
      <c r="O15" s="5"/>
      <c r="P15" s="5"/>
      <c r="Q15" s="166">
        <f t="shared" si="0"/>
        <v>0</v>
      </c>
      <c r="R15" s="165">
        <f>Table6358[[#This Row],[Column8]]*Table6358[[#This Row],[Column18]]</f>
        <v>0</v>
      </c>
    </row>
    <row r="16" spans="1:18" x14ac:dyDescent="0.3">
      <c r="A16" s="27"/>
      <c r="B16" s="118"/>
      <c r="C16" s="4"/>
      <c r="D16" s="50">
        <f>IFERROR(Table6358[[#This Row],[Column7]]*0.5275,"")</f>
        <v>0</v>
      </c>
      <c r="E16" s="5"/>
      <c r="F16" s="5"/>
      <c r="G16" s="5"/>
      <c r="H16" s="5"/>
      <c r="I16" s="5"/>
      <c r="J16" s="5"/>
      <c r="K16" s="5"/>
      <c r="L16" s="5"/>
      <c r="M16" s="5"/>
      <c r="N16" s="5"/>
      <c r="O16" s="5"/>
      <c r="P16" s="5"/>
      <c r="Q16" s="166">
        <f t="shared" si="0"/>
        <v>0</v>
      </c>
      <c r="R16" s="165">
        <f>Table6358[[#This Row],[Column8]]*Table6358[[#This Row],[Column18]]</f>
        <v>0</v>
      </c>
    </row>
    <row r="17" spans="1:18" ht="15" thickBot="1" x14ac:dyDescent="0.35">
      <c r="A17" s="27"/>
      <c r="B17" s="119"/>
      <c r="C17" s="120"/>
      <c r="D17" s="121">
        <f>IFERROR(Table6358[[#This Row],[Column7]]*0.5275,"")</f>
        <v>0</v>
      </c>
      <c r="E17" s="5"/>
      <c r="F17" s="5"/>
      <c r="G17" s="5"/>
      <c r="H17" s="5"/>
      <c r="I17" s="5"/>
      <c r="J17" s="5"/>
      <c r="K17" s="5"/>
      <c r="L17" s="5"/>
      <c r="M17" s="5"/>
      <c r="N17" s="5"/>
      <c r="O17" s="5"/>
      <c r="P17" s="5"/>
      <c r="Q17" s="166">
        <f>SUM(E17:P17)</f>
        <v>0</v>
      </c>
      <c r="R17" s="165">
        <f>Table6358[[#This Row],[Column8]]*Table6358[[#This Row],[Column18]]</f>
        <v>0</v>
      </c>
    </row>
    <row r="18" spans="1:18" x14ac:dyDescent="0.3">
      <c r="A18" s="13"/>
      <c r="B18" s="9"/>
      <c r="R18" s="203"/>
    </row>
    <row r="19" spans="1:18" ht="15" thickBot="1" x14ac:dyDescent="0.35">
      <c r="B19" s="9" t="s">
        <v>142</v>
      </c>
      <c r="E19" s="51">
        <f>SUM(E11:E17)</f>
        <v>0</v>
      </c>
      <c r="F19" s="51">
        <f t="shared" ref="F19:P19" si="1">SUM(F11:F17)</f>
        <v>0</v>
      </c>
      <c r="G19" s="51">
        <f t="shared" si="1"/>
        <v>0</v>
      </c>
      <c r="H19" s="51">
        <f t="shared" si="1"/>
        <v>0</v>
      </c>
      <c r="I19" s="51">
        <f t="shared" si="1"/>
        <v>0</v>
      </c>
      <c r="J19" s="51">
        <f t="shared" si="1"/>
        <v>0</v>
      </c>
      <c r="K19" s="51">
        <f t="shared" si="1"/>
        <v>0</v>
      </c>
      <c r="L19" s="51">
        <f t="shared" si="1"/>
        <v>0</v>
      </c>
      <c r="M19" s="51">
        <f t="shared" si="1"/>
        <v>0</v>
      </c>
      <c r="N19" s="51">
        <f t="shared" si="1"/>
        <v>0</v>
      </c>
      <c r="O19" s="51">
        <f t="shared" si="1"/>
        <v>0</v>
      </c>
      <c r="P19" s="51">
        <f t="shared" si="1"/>
        <v>0</v>
      </c>
      <c r="Q19" s="51">
        <f>SUM(Table6358[Column18])</f>
        <v>0</v>
      </c>
      <c r="R19" s="49">
        <f>SUM(Table6358[Column182])</f>
        <v>0</v>
      </c>
    </row>
    <row r="20" spans="1:18" ht="15" thickTop="1" x14ac:dyDescent="0.3"/>
    <row r="987" spans="2:2" x14ac:dyDescent="0.3">
      <c r="B987" s="8" t="s">
        <v>92</v>
      </c>
    </row>
    <row r="988" spans="2:2" x14ac:dyDescent="0.3">
      <c r="B988" s="8" t="s">
        <v>93</v>
      </c>
    </row>
    <row r="989" spans="2:2" x14ac:dyDescent="0.3">
      <c r="B989" s="8" t="s">
        <v>94</v>
      </c>
    </row>
    <row r="990" spans="2:2" x14ac:dyDescent="0.3">
      <c r="B990" s="8" t="s">
        <v>89</v>
      </c>
    </row>
    <row r="991" spans="2:2" x14ac:dyDescent="0.3">
      <c r="B991" s="8" t="s">
        <v>90</v>
      </c>
    </row>
    <row r="992" spans="2:2" x14ac:dyDescent="0.3">
      <c r="B992" s="8" t="s">
        <v>95</v>
      </c>
    </row>
    <row r="993" spans="2:2" x14ac:dyDescent="0.3">
      <c r="B993" s="8" t="s">
        <v>98</v>
      </c>
    </row>
  </sheetData>
  <sheetProtection algorithmName="SHA-512" hashValue="AVwH9e5F7vzpcdsiI/qt+lGP4GI73FMF9QMucuyyxwPYSSiuGZEc5J6awKB/maGgR0wuFCJdBDBa16zJng1ADA==" saltValue="98FL91PdAgnQUUAeDhzH/Q==" spinCount="100000" sheet="1" insertRows="0" sort="0" autoFilter="0"/>
  <mergeCells count="11">
    <mergeCell ref="E7:R7"/>
    <mergeCell ref="E6:R6"/>
    <mergeCell ref="A1:R3"/>
    <mergeCell ref="Q8:Q9"/>
    <mergeCell ref="B8:B9"/>
    <mergeCell ref="C8:C9"/>
    <mergeCell ref="D8:D9"/>
    <mergeCell ref="R8:R9"/>
    <mergeCell ref="B6:D6"/>
    <mergeCell ref="B7:D7"/>
    <mergeCell ref="B4:R4"/>
  </mergeCells>
  <phoneticPr fontId="17" type="noConversion"/>
  <dataValidations count="2">
    <dataValidation allowBlank="1" showInputMessage="1" showErrorMessage="1" promptTitle="Enrollment" prompt="For full fee children and fee subsidy children enrolled in a program" sqref="H11:P17" xr:uid="{18ECD353-F788-4012-A193-DD1756B08B62}"/>
    <dataValidation type="list" allowBlank="1" showInputMessage="1" showErrorMessage="1" sqref="B11:B17" xr:uid="{E82B2EE6-801E-4204-BB99-E16F970F1C28}">
      <formula1>$B$987:$B$993</formula1>
    </dataValidation>
  </dataValidations>
  <pageMargins left="0.7" right="0.7" top="0.75" bottom="0.75" header="0.3" footer="0.3"/>
  <pageSetup scale="43" orientation="landscape"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9C6D-6A54-4BF7-8D2B-AE840557915B}">
  <sheetPr>
    <tabColor rgb="FF0070C0"/>
    <pageSetUpPr fitToPage="1"/>
  </sheetPr>
  <dimension ref="A1:K49"/>
  <sheetViews>
    <sheetView showGridLines="0" zoomScaleNormal="100" workbookViewId="0">
      <selection activeCell="E18" sqref="E18"/>
    </sheetView>
  </sheetViews>
  <sheetFormatPr defaultColWidth="8.88671875" defaultRowHeight="14.4" x14ac:dyDescent="0.3"/>
  <cols>
    <col min="1" max="1" width="71.6640625" style="8" bestFit="1" customWidth="1"/>
    <col min="2" max="2" width="25.77734375" style="8" customWidth="1"/>
    <col min="3" max="3" width="23.33203125" style="8" customWidth="1"/>
    <col min="4" max="16384" width="8.88671875" style="8"/>
  </cols>
  <sheetData>
    <row r="1" spans="1:11" ht="14.4" customHeight="1" x14ac:dyDescent="0.3">
      <c r="A1" s="366" t="s">
        <v>696</v>
      </c>
      <c r="B1" s="366"/>
      <c r="C1" s="366"/>
    </row>
    <row r="2" spans="1:11" ht="14.4" customHeight="1" x14ac:dyDescent="0.3">
      <c r="A2" s="366"/>
      <c r="B2" s="366"/>
      <c r="C2" s="366"/>
    </row>
    <row r="3" spans="1:11" ht="78.599999999999994" customHeight="1" x14ac:dyDescent="0.3">
      <c r="A3" s="366"/>
      <c r="B3" s="366"/>
      <c r="C3" s="366"/>
    </row>
    <row r="5" spans="1:11" ht="15" thickBot="1" x14ac:dyDescent="0.35">
      <c r="A5" s="9"/>
      <c r="D5" s="73"/>
      <c r="E5" s="73"/>
      <c r="F5" s="73"/>
      <c r="G5" s="73"/>
      <c r="H5" s="73"/>
      <c r="I5" s="73"/>
      <c r="J5" s="73"/>
      <c r="K5" s="73"/>
    </row>
    <row r="6" spans="1:11" ht="30" customHeight="1" x14ac:dyDescent="0.3">
      <c r="A6" s="311" t="s">
        <v>52</v>
      </c>
      <c r="B6" s="204" t="s">
        <v>731</v>
      </c>
    </row>
    <row r="7" spans="1:11" x14ac:dyDescent="0.3">
      <c r="A7" s="205" t="s">
        <v>697</v>
      </c>
      <c r="B7" s="81"/>
    </row>
    <row r="8" spans="1:11" x14ac:dyDescent="0.3">
      <c r="A8" s="205" t="s">
        <v>698</v>
      </c>
      <c r="B8" s="81"/>
      <c r="D8" s="73"/>
      <c r="E8" s="73"/>
    </row>
    <row r="9" spans="1:11" x14ac:dyDescent="0.3">
      <c r="A9" s="206" t="s">
        <v>699</v>
      </c>
      <c r="B9" s="81"/>
      <c r="D9" s="73"/>
      <c r="E9" s="73"/>
    </row>
    <row r="10" spans="1:11" x14ac:dyDescent="0.3">
      <c r="A10" s="206" t="s">
        <v>700</v>
      </c>
      <c r="B10" s="81"/>
      <c r="D10" s="73"/>
      <c r="E10" s="73"/>
    </row>
    <row r="11" spans="1:11" x14ac:dyDescent="0.3">
      <c r="A11" s="205" t="s">
        <v>171</v>
      </c>
      <c r="B11" s="81"/>
      <c r="D11" s="73"/>
      <c r="E11" s="73"/>
    </row>
    <row r="12" spans="1:11" x14ac:dyDescent="0.3">
      <c r="A12" s="205" t="s">
        <v>172</v>
      </c>
      <c r="B12" s="81"/>
      <c r="D12" s="73"/>
      <c r="E12" s="73"/>
    </row>
    <row r="13" spans="1:11" x14ac:dyDescent="0.3">
      <c r="A13" s="205" t="s">
        <v>701</v>
      </c>
      <c r="B13" s="81"/>
      <c r="D13" s="312"/>
      <c r="E13" s="73"/>
    </row>
    <row r="14" spans="1:11" x14ac:dyDescent="0.3">
      <c r="A14" s="205" t="s">
        <v>173</v>
      </c>
      <c r="B14" s="81"/>
      <c r="D14" s="312"/>
      <c r="E14" s="73"/>
    </row>
    <row r="15" spans="1:11" x14ac:dyDescent="0.3">
      <c r="A15" s="205" t="s">
        <v>174</v>
      </c>
      <c r="B15" s="81"/>
      <c r="D15" s="312"/>
      <c r="E15" s="73"/>
    </row>
    <row r="16" spans="1:11" x14ac:dyDescent="0.3">
      <c r="A16" s="205" t="s">
        <v>175</v>
      </c>
      <c r="B16" s="207"/>
      <c r="D16" s="312"/>
      <c r="E16" s="73"/>
    </row>
    <row r="17" spans="1:5" x14ac:dyDescent="0.3">
      <c r="A17" s="80" t="s">
        <v>637</v>
      </c>
      <c r="B17" s="81"/>
      <c r="D17" s="312"/>
      <c r="E17" s="73"/>
    </row>
    <row r="18" spans="1:5" x14ac:dyDescent="0.3">
      <c r="A18" s="80" t="s">
        <v>638</v>
      </c>
      <c r="B18" s="81"/>
      <c r="D18" s="312"/>
      <c r="E18" s="73"/>
    </row>
    <row r="19" spans="1:5" x14ac:dyDescent="0.3">
      <c r="A19" s="80" t="s">
        <v>639</v>
      </c>
      <c r="B19" s="81"/>
    </row>
    <row r="20" spans="1:5" x14ac:dyDescent="0.3">
      <c r="A20" s="80" t="s">
        <v>640</v>
      </c>
      <c r="B20" s="81"/>
    </row>
    <row r="21" spans="1:5" x14ac:dyDescent="0.3">
      <c r="A21" s="80" t="s">
        <v>641</v>
      </c>
      <c r="B21" s="81"/>
    </row>
    <row r="22" spans="1:5" x14ac:dyDescent="0.3">
      <c r="A22" s="206" t="s">
        <v>636</v>
      </c>
      <c r="B22" s="207"/>
    </row>
    <row r="23" spans="1:5" x14ac:dyDescent="0.3">
      <c r="A23" s="80" t="s">
        <v>637</v>
      </c>
      <c r="B23" s="81"/>
    </row>
    <row r="24" spans="1:5" x14ac:dyDescent="0.3">
      <c r="A24" s="80" t="s">
        <v>638</v>
      </c>
      <c r="B24" s="81"/>
    </row>
    <row r="25" spans="1:5" x14ac:dyDescent="0.3">
      <c r="A25" s="80" t="s">
        <v>639</v>
      </c>
      <c r="B25" s="81"/>
    </row>
    <row r="26" spans="1:5" x14ac:dyDescent="0.3">
      <c r="A26" s="80" t="s">
        <v>640</v>
      </c>
      <c r="B26" s="81"/>
    </row>
    <row r="27" spans="1:5" x14ac:dyDescent="0.3">
      <c r="A27" s="80" t="s">
        <v>641</v>
      </c>
      <c r="B27" s="81"/>
    </row>
    <row r="28" spans="1:5" x14ac:dyDescent="0.3">
      <c r="A28" s="205" t="s">
        <v>702</v>
      </c>
      <c r="B28" s="207"/>
    </row>
    <row r="29" spans="1:5" x14ac:dyDescent="0.3">
      <c r="A29" s="80" t="s">
        <v>637</v>
      </c>
      <c r="B29" s="81"/>
    </row>
    <row r="30" spans="1:5" x14ac:dyDescent="0.3">
      <c r="A30" s="80" t="s">
        <v>638</v>
      </c>
      <c r="B30" s="81"/>
    </row>
    <row r="31" spans="1:5" x14ac:dyDescent="0.3">
      <c r="A31" s="80" t="s">
        <v>639</v>
      </c>
      <c r="B31" s="81"/>
    </row>
    <row r="32" spans="1:5" x14ac:dyDescent="0.3">
      <c r="A32" s="80" t="s">
        <v>640</v>
      </c>
      <c r="B32" s="81"/>
    </row>
    <row r="33" spans="1:2" x14ac:dyDescent="0.3">
      <c r="A33" s="80" t="s">
        <v>641</v>
      </c>
      <c r="B33" s="81"/>
    </row>
    <row r="34" spans="1:2" ht="15" thickBot="1" x14ac:dyDescent="0.35">
      <c r="A34" s="208" t="s">
        <v>703</v>
      </c>
      <c r="B34" s="209">
        <f>SUM(B7:B33)</f>
        <v>0</v>
      </c>
    </row>
    <row r="49" s="8" customFormat="1" x14ac:dyDescent="0.3"/>
  </sheetData>
  <sheetProtection algorithmName="SHA-512" hashValue="irhFbAs0WZ4P/2nKrMOjycWEDKEsQecuH6l0oTAYEDsgwhOdjgSvdVsWg3krcBlOibEvhVwy1UP3TiyPp3IzdQ==" saltValue="QQK0BGAwGgJOXiCME6grjA==" spinCount="100000" sheet="1" objects="1" scenarios="1"/>
  <mergeCells count="1">
    <mergeCell ref="A1:C3"/>
  </mergeCells>
  <pageMargins left="0.7" right="0.7" top="0.75" bottom="0.75" header="0.3" footer="0.3"/>
  <pageSetup scale="9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272A1-BE7B-46C0-958B-5D9EC830753C}">
  <sheetPr>
    <tabColor rgb="FF0070C0"/>
  </sheetPr>
  <dimension ref="A1:T808"/>
  <sheetViews>
    <sheetView showGridLines="0" topLeftCell="A10" zoomScale="70" zoomScaleNormal="70" workbookViewId="0">
      <selection activeCell="G50" sqref="G50"/>
    </sheetView>
  </sheetViews>
  <sheetFormatPr defaultColWidth="8.88671875" defaultRowHeight="14.4" outlineLevelRow="1" x14ac:dyDescent="0.3"/>
  <cols>
    <col min="1" max="1" width="17.88671875" style="8" customWidth="1"/>
    <col min="2" max="2" width="32.21875" style="8" bestFit="1" customWidth="1"/>
    <col min="3" max="3" width="38.6640625" style="8" bestFit="1" customWidth="1"/>
    <col min="4" max="4" width="10.88671875" style="8" bestFit="1" customWidth="1"/>
    <col min="5" max="7" width="15.77734375" style="8" customWidth="1"/>
    <col min="8" max="8" width="17.88671875" style="8" customWidth="1"/>
    <col min="9" max="9" width="19.88671875" style="8" customWidth="1"/>
    <col min="10" max="15" width="15.77734375" style="8" customWidth="1"/>
    <col min="16" max="16" width="10.5546875" style="8" hidden="1" customWidth="1"/>
    <col min="17" max="17" width="15.77734375" style="8" customWidth="1"/>
    <col min="18" max="18" width="40.77734375" style="8" customWidth="1"/>
    <col min="19" max="19" width="8.88671875" style="8"/>
    <col min="20" max="20" width="16" style="8" customWidth="1"/>
    <col min="21" max="16384" width="8.88671875" style="8"/>
  </cols>
  <sheetData>
    <row r="1" spans="1:20" ht="14.4" customHeight="1" x14ac:dyDescent="0.3">
      <c r="A1" s="367" t="s">
        <v>704</v>
      </c>
      <c r="B1" s="367"/>
      <c r="C1" s="367"/>
      <c r="D1" s="367"/>
      <c r="E1" s="367"/>
      <c r="F1" s="367"/>
      <c r="G1" s="367"/>
      <c r="H1" s="367"/>
      <c r="I1" s="367"/>
      <c r="J1" s="367"/>
      <c r="K1" s="367"/>
      <c r="L1" s="367"/>
      <c r="M1" s="367"/>
      <c r="N1" s="367"/>
      <c r="O1" s="367"/>
      <c r="P1" s="367"/>
      <c r="Q1" s="367"/>
      <c r="R1" s="367"/>
    </row>
    <row r="2" spans="1:20" ht="14.4" customHeight="1" x14ac:dyDescent="0.3">
      <c r="A2" s="367"/>
      <c r="B2" s="367"/>
      <c r="C2" s="367"/>
      <c r="D2" s="367"/>
      <c r="E2" s="367"/>
      <c r="F2" s="367"/>
      <c r="G2" s="367"/>
      <c r="H2" s="367"/>
      <c r="I2" s="367"/>
      <c r="J2" s="367"/>
      <c r="K2" s="367"/>
      <c r="L2" s="367"/>
      <c r="M2" s="367"/>
      <c r="N2" s="367"/>
      <c r="O2" s="367"/>
      <c r="P2" s="367"/>
      <c r="Q2" s="367"/>
      <c r="R2" s="367"/>
    </row>
    <row r="3" spans="1:20" ht="150" customHeight="1" x14ac:dyDescent="0.3">
      <c r="A3" s="367"/>
      <c r="B3" s="367"/>
      <c r="C3" s="367"/>
      <c r="D3" s="367"/>
      <c r="E3" s="367"/>
      <c r="F3" s="367"/>
      <c r="G3" s="367"/>
      <c r="H3" s="367"/>
      <c r="I3" s="367"/>
      <c r="J3" s="367"/>
      <c r="K3" s="367"/>
      <c r="L3" s="367"/>
      <c r="M3" s="367"/>
      <c r="N3" s="367"/>
      <c r="O3" s="367"/>
      <c r="P3" s="367"/>
      <c r="Q3" s="367"/>
      <c r="R3" s="367"/>
    </row>
    <row r="4" spans="1:20" ht="14.4" customHeight="1" x14ac:dyDescent="0.3">
      <c r="A4" s="367"/>
      <c r="B4" s="367"/>
      <c r="C4" s="367"/>
      <c r="D4" s="367"/>
      <c r="E4" s="367"/>
      <c r="F4" s="367"/>
      <c r="G4" s="367"/>
      <c r="H4" s="367"/>
      <c r="I4" s="367"/>
      <c r="J4" s="367"/>
      <c r="K4" s="367"/>
      <c r="L4" s="367"/>
      <c r="M4" s="367"/>
      <c r="N4" s="367"/>
      <c r="O4" s="367"/>
      <c r="P4" s="367"/>
      <c r="Q4" s="367"/>
      <c r="R4" s="367"/>
    </row>
    <row r="6" spans="1:20" ht="18" x14ac:dyDescent="0.35">
      <c r="A6" s="212"/>
      <c r="B6" s="368"/>
      <c r="C6" s="368"/>
      <c r="G6" s="22" t="s">
        <v>643</v>
      </c>
    </row>
    <row r="7" spans="1:20" ht="18.600000000000001" thickBot="1" x14ac:dyDescent="0.4">
      <c r="G7" s="22" t="s">
        <v>112</v>
      </c>
    </row>
    <row r="8" spans="1:20" ht="18" customHeight="1" x14ac:dyDescent="0.3">
      <c r="A8" s="369" t="s">
        <v>644</v>
      </c>
      <c r="B8" s="370"/>
      <c r="C8" s="370"/>
      <c r="D8" s="370"/>
      <c r="E8" s="370"/>
      <c r="F8" s="370"/>
      <c r="G8" s="370"/>
      <c r="H8" s="371"/>
      <c r="I8" s="372" t="s">
        <v>645</v>
      </c>
      <c r="J8" s="373"/>
      <c r="K8" s="372" t="s">
        <v>646</v>
      </c>
      <c r="L8" s="376"/>
      <c r="M8" s="378" t="s">
        <v>647</v>
      </c>
      <c r="N8" s="378"/>
      <c r="O8" s="378"/>
      <c r="P8" s="378"/>
      <c r="Q8" s="379"/>
      <c r="R8" s="382" t="s">
        <v>105</v>
      </c>
    </row>
    <row r="9" spans="1:20" ht="90.6" customHeight="1" thickBot="1" x14ac:dyDescent="0.35">
      <c r="A9" s="384" t="s">
        <v>648</v>
      </c>
      <c r="B9" s="385"/>
      <c r="C9" s="385"/>
      <c r="D9" s="385"/>
      <c r="E9" s="385"/>
      <c r="F9" s="385"/>
      <c r="G9" s="385"/>
      <c r="H9" s="386"/>
      <c r="I9" s="374"/>
      <c r="J9" s="375"/>
      <c r="K9" s="374"/>
      <c r="L9" s="377"/>
      <c r="M9" s="380"/>
      <c r="N9" s="380"/>
      <c r="O9" s="380"/>
      <c r="P9" s="380"/>
      <c r="Q9" s="381"/>
      <c r="R9" s="383"/>
    </row>
    <row r="10" spans="1:20" ht="112.8" customHeight="1" thickBot="1" x14ac:dyDescent="0.35">
      <c r="A10" s="213" t="s">
        <v>106</v>
      </c>
      <c r="B10" s="214" t="s">
        <v>649</v>
      </c>
      <c r="C10" s="215" t="s">
        <v>650</v>
      </c>
      <c r="D10" s="215" t="s">
        <v>103</v>
      </c>
      <c r="E10" s="215" t="s">
        <v>651</v>
      </c>
      <c r="F10" s="215" t="s">
        <v>652</v>
      </c>
      <c r="G10" s="215" t="s">
        <v>111</v>
      </c>
      <c r="H10" s="215" t="s">
        <v>653</v>
      </c>
      <c r="I10" s="216" t="s">
        <v>654</v>
      </c>
      <c r="J10" s="217" t="s">
        <v>655</v>
      </c>
      <c r="K10" s="216" t="s">
        <v>656</v>
      </c>
      <c r="L10" s="217" t="s">
        <v>657</v>
      </c>
      <c r="M10" s="216" t="s">
        <v>658</v>
      </c>
      <c r="N10" s="216" t="s">
        <v>659</v>
      </c>
      <c r="O10" s="215" t="s">
        <v>660</v>
      </c>
      <c r="P10" s="215" t="s">
        <v>107</v>
      </c>
      <c r="Q10" s="215" t="s">
        <v>661</v>
      </c>
      <c r="R10" s="218" t="s">
        <v>662</v>
      </c>
      <c r="T10" s="219" t="s">
        <v>663</v>
      </c>
    </row>
    <row r="11" spans="1:20" ht="15" thickBot="1" x14ac:dyDescent="0.35">
      <c r="A11" s="158"/>
      <c r="B11" s="76"/>
      <c r="C11" s="76"/>
      <c r="D11" s="220" t="str">
        <f>IF(ISERROR(VLOOKUP(C11,'[1]Summary and KPIs'!$E$55:$F$58,2,FALSE)),"",(VLOOKUP(C11,'[1]Summary and KPIs'!$E$55:$F$58,2,FALSE)))</f>
        <v/>
      </c>
      <c r="E11" s="68"/>
      <c r="F11" s="77"/>
      <c r="G11" s="77"/>
      <c r="H11" s="221">
        <f t="shared" ref="H11:H702" si="0">F11+G11</f>
        <v>0</v>
      </c>
      <c r="I11" s="221" cm="1">
        <f t="array" ref="I11">_xlfn.IFS(H11&gt;25,0,H11&gt;=24,25-H11,H11&lt;24,1)</f>
        <v>1</v>
      </c>
      <c r="J11" s="221" cm="1">
        <f t="array" ref="J11">_xlfn.IFS(H11=0,0,H11&gt;=0,H11+I11)</f>
        <v>0</v>
      </c>
      <c r="K11" s="221" t="str">
        <f>IF(ISERROR(IF(J11&lt;D11,D11-J11,0)),"",IF(J11&lt;D11,D11-J11,0))</f>
        <v/>
      </c>
      <c r="L11" s="221" cm="1">
        <f t="array" ref="L11">_xlfn.IFS(J11=0,0,J11&gt;=0,J11+K11)</f>
        <v>0</v>
      </c>
      <c r="M11" s="222" t="str">
        <f>IFERROR(I11+K11,"")</f>
        <v/>
      </c>
      <c r="N11" s="222" t="str">
        <f>IFERROR(M11*E11,"")</f>
        <v/>
      </c>
      <c r="O11" s="77"/>
      <c r="P11" s="210" t="str">
        <f>IFERROR(O11/(N11),"")</f>
        <v/>
      </c>
      <c r="Q11" s="221">
        <f t="shared" ref="Q11:Q802" si="1">SUM(N11:O11)</f>
        <v>0</v>
      </c>
      <c r="R11" s="223" t="str">
        <f>IF(O11="","",IF(P11&gt;17.5%,"Benefits should not be more than 17.5% ",""))</f>
        <v/>
      </c>
      <c r="T11" s="224">
        <f>SUM(Q:Q)</f>
        <v>0</v>
      </c>
    </row>
    <row r="12" spans="1:20" ht="15" thickTop="1" x14ac:dyDescent="0.3">
      <c r="A12" s="159"/>
      <c r="B12" s="80"/>
      <c r="C12" s="80"/>
      <c r="D12" s="225" t="str">
        <f>IF(ISERROR(VLOOKUP(C12,'[1]Summary and KPIs'!$E$55:$F$58,2,FALSE)),"",(VLOOKUP(C12,'[1]Summary and KPIs'!$E$55:$F$58,2,FALSE)))</f>
        <v/>
      </c>
      <c r="E12" s="69"/>
      <c r="F12" s="81"/>
      <c r="G12" s="81"/>
      <c r="H12" s="222">
        <f t="shared" si="0"/>
        <v>0</v>
      </c>
      <c r="I12" s="222" cm="1">
        <f t="array" ref="I12">_xlfn.IFS(H12&gt;25,0,H12&gt;=24,25-H12,H12&lt;24,1)</f>
        <v>1</v>
      </c>
      <c r="J12" s="222" cm="1">
        <f t="array" ref="J12">_xlfn.IFS(H12=0,0,H12&gt;=0,H12+I12)</f>
        <v>0</v>
      </c>
      <c r="K12" s="222" t="str">
        <f t="shared" ref="K12:K802" si="2">IF(ISERROR(IF(J12&lt;D12,D12-J12,0)),"",IF(J12&lt;D12,D12-J12,0))</f>
        <v/>
      </c>
      <c r="L12" s="222" cm="1">
        <f t="array" ref="L12">_xlfn.IFS(J12=0,0,J12&gt;=0,J12+K12)</f>
        <v>0</v>
      </c>
      <c r="M12" s="222" t="str">
        <f t="shared" ref="M12:M802" si="3">IFERROR(I12+K12,"")</f>
        <v/>
      </c>
      <c r="N12" s="222" t="str">
        <f t="shared" ref="N12:N802" si="4">IFERROR(M12*E12,"")</f>
        <v/>
      </c>
      <c r="O12" s="81"/>
      <c r="P12" s="211" t="str">
        <f t="shared" ref="P12:P802" si="5">IFERROR(O12/(N12),"")</f>
        <v/>
      </c>
      <c r="Q12" s="222">
        <f t="shared" si="1"/>
        <v>0</v>
      </c>
      <c r="R12" s="226" t="str">
        <f t="shared" ref="R12:R802" si="6">IF(O12="","",IF(P12&gt;17.5%,"Benefits should not be more than 17.5% ",""))</f>
        <v/>
      </c>
    </row>
    <row r="13" spans="1:20" x14ac:dyDescent="0.3">
      <c r="A13" s="159"/>
      <c r="B13" s="80"/>
      <c r="C13" s="80"/>
      <c r="D13" s="225" t="str">
        <f>IF(ISERROR(VLOOKUP(C13,'[1]Summary and KPIs'!$E$55:$F$58,2,FALSE)),"",(VLOOKUP(C13,'[1]Summary and KPIs'!$E$55:$F$58,2,FALSE)))</f>
        <v/>
      </c>
      <c r="E13" s="69"/>
      <c r="F13" s="81"/>
      <c r="G13" s="81"/>
      <c r="H13" s="222">
        <f t="shared" si="0"/>
        <v>0</v>
      </c>
      <c r="I13" s="222" cm="1">
        <f t="array" ref="I13">_xlfn.IFS(H13&gt;25,0,H13&gt;=24,25-H13,H13&lt;24,1)</f>
        <v>1</v>
      </c>
      <c r="J13" s="222" cm="1">
        <f t="array" ref="J13">_xlfn.IFS(H13=0,0,H13&gt;=0,H13+I13)</f>
        <v>0</v>
      </c>
      <c r="K13" s="222" t="str">
        <f t="shared" si="2"/>
        <v/>
      </c>
      <c r="L13" s="222" cm="1">
        <f t="array" ref="L13">_xlfn.IFS(J13=0,0,J13&gt;=0,J13+K13)</f>
        <v>0</v>
      </c>
      <c r="M13" s="222" t="str">
        <f t="shared" si="3"/>
        <v/>
      </c>
      <c r="N13" s="222" t="str">
        <f t="shared" si="4"/>
        <v/>
      </c>
      <c r="O13" s="81"/>
      <c r="P13" s="211" t="str">
        <f t="shared" si="5"/>
        <v/>
      </c>
      <c r="Q13" s="222">
        <f t="shared" si="1"/>
        <v>0</v>
      </c>
      <c r="R13" s="226" t="str">
        <f t="shared" si="6"/>
        <v/>
      </c>
    </row>
    <row r="14" spans="1:20" x14ac:dyDescent="0.3">
      <c r="A14" s="159"/>
      <c r="B14" s="80"/>
      <c r="C14" s="80"/>
      <c r="D14" s="225" t="str">
        <f>IF(ISERROR(VLOOKUP(C14,'[1]Summary and KPIs'!$E$55:$F$58,2,FALSE)),"",(VLOOKUP(C14,'[1]Summary and KPIs'!$E$55:$F$58,2,FALSE)))</f>
        <v/>
      </c>
      <c r="E14" s="69"/>
      <c r="F14" s="81"/>
      <c r="G14" s="81"/>
      <c r="H14" s="222">
        <f t="shared" si="0"/>
        <v>0</v>
      </c>
      <c r="I14" s="222" cm="1">
        <f t="array" ref="I14">_xlfn.IFS(H14&gt;25,0,H14&gt;=24,25-H14,H14&lt;24,1)</f>
        <v>1</v>
      </c>
      <c r="J14" s="222" cm="1">
        <f t="array" ref="J14">_xlfn.IFS(H14=0,0,H14&gt;=0,H14+I14)</f>
        <v>0</v>
      </c>
      <c r="K14" s="222" t="str">
        <f t="shared" si="2"/>
        <v/>
      </c>
      <c r="L14" s="222" cm="1">
        <f t="array" ref="L14">_xlfn.IFS(J14=0,0,J14&gt;=0,J14+K14)</f>
        <v>0</v>
      </c>
      <c r="M14" s="222" t="str">
        <f t="shared" si="3"/>
        <v/>
      </c>
      <c r="N14" s="222" t="str">
        <f t="shared" si="4"/>
        <v/>
      </c>
      <c r="O14" s="81"/>
      <c r="P14" s="211" t="str">
        <f t="shared" si="5"/>
        <v/>
      </c>
      <c r="Q14" s="222">
        <f t="shared" si="1"/>
        <v>0</v>
      </c>
      <c r="R14" s="226" t="str">
        <f t="shared" si="6"/>
        <v/>
      </c>
    </row>
    <row r="15" spans="1:20" x14ac:dyDescent="0.3">
      <c r="A15" s="159"/>
      <c r="B15" s="80"/>
      <c r="C15" s="80"/>
      <c r="D15" s="225" t="str">
        <f>IF(ISERROR(VLOOKUP(C15,'[1]Summary and KPIs'!$E$55:$F$58,2,FALSE)),"",(VLOOKUP(C15,'[1]Summary and KPIs'!$E$55:$F$58,2,FALSE)))</f>
        <v/>
      </c>
      <c r="E15" s="69"/>
      <c r="F15" s="81"/>
      <c r="G15" s="81"/>
      <c r="H15" s="222">
        <f t="shared" si="0"/>
        <v>0</v>
      </c>
      <c r="I15" s="222" cm="1">
        <f t="array" ref="I15">_xlfn.IFS(H15&gt;25,0,H15&gt;=24,25-H15,H15&lt;24,1)</f>
        <v>1</v>
      </c>
      <c r="J15" s="222" cm="1">
        <f t="array" ref="J15">_xlfn.IFS(H15=0,0,H15&gt;=0,H15+I15)</f>
        <v>0</v>
      </c>
      <c r="K15" s="222" t="str">
        <f t="shared" si="2"/>
        <v/>
      </c>
      <c r="L15" s="222" cm="1">
        <f t="array" ref="L15">_xlfn.IFS(J15=0,0,J15&gt;=0,J15+K15)</f>
        <v>0</v>
      </c>
      <c r="M15" s="222" t="str">
        <f t="shared" si="3"/>
        <v/>
      </c>
      <c r="N15" s="222" t="str">
        <f t="shared" si="4"/>
        <v/>
      </c>
      <c r="O15" s="81"/>
      <c r="P15" s="211" t="str">
        <f t="shared" si="5"/>
        <v/>
      </c>
      <c r="Q15" s="222">
        <f t="shared" si="1"/>
        <v>0</v>
      </c>
      <c r="R15" s="226" t="str">
        <f t="shared" si="6"/>
        <v/>
      </c>
    </row>
    <row r="16" spans="1:20" x14ac:dyDescent="0.3">
      <c r="A16" s="159"/>
      <c r="B16" s="80"/>
      <c r="C16" s="80"/>
      <c r="D16" s="225" t="str">
        <f>IF(ISERROR(VLOOKUP(C16,'[1]Summary and KPIs'!$E$55:$F$58,2,FALSE)),"",(VLOOKUP(C16,'[1]Summary and KPIs'!$E$55:$F$58,2,FALSE)))</f>
        <v/>
      </c>
      <c r="E16" s="69"/>
      <c r="F16" s="81"/>
      <c r="G16" s="81"/>
      <c r="H16" s="222">
        <f t="shared" ref="H16:H41" si="7">F16+G16</f>
        <v>0</v>
      </c>
      <c r="I16" s="222" cm="1">
        <f t="array" ref="I16">_xlfn.IFS(H16&gt;25,0,H16&gt;=24,25-H16,H16&lt;24,1)</f>
        <v>1</v>
      </c>
      <c r="J16" s="222" cm="1">
        <f t="array" ref="J16">_xlfn.IFS(H16=0,0,H16&gt;=0,H16+I16)</f>
        <v>0</v>
      </c>
      <c r="K16" s="222" t="str">
        <f t="shared" ref="K16:K41" si="8">IF(ISERROR(IF(J16&lt;D16,D16-J16,0)),"",IF(J16&lt;D16,D16-J16,0))</f>
        <v/>
      </c>
      <c r="L16" s="222" cm="1">
        <f t="array" ref="L16">_xlfn.IFS(J16=0,0,J16&gt;=0,J16+K16)</f>
        <v>0</v>
      </c>
      <c r="M16" s="222" t="str">
        <f t="shared" ref="M16:M41" si="9">IFERROR(I16+K16,"")</f>
        <v/>
      </c>
      <c r="N16" s="222" t="str">
        <f t="shared" ref="N16:N41" si="10">IFERROR(M16*E16,"")</f>
        <v/>
      </c>
      <c r="O16" s="81"/>
      <c r="P16" s="211" t="str">
        <f t="shared" ref="P16:P41" si="11">IFERROR(O16/(N16),"")</f>
        <v/>
      </c>
      <c r="Q16" s="313">
        <f t="shared" ref="Q16:Q41" si="12">SUM(N16:O16)</f>
        <v>0</v>
      </c>
      <c r="R16" s="314" t="str">
        <f t="shared" ref="R16:R41" si="13">IF(O16="","",IF(P16&gt;17.5%,"Benefits should not be more than 17.5% ",""))</f>
        <v/>
      </c>
    </row>
    <row r="17" spans="1:18" x14ac:dyDescent="0.3">
      <c r="A17" s="159"/>
      <c r="B17" s="80"/>
      <c r="C17" s="80"/>
      <c r="D17" s="225" t="str">
        <f>IF(ISERROR(VLOOKUP(C17,'[1]Summary and KPIs'!$E$55:$F$58,2,FALSE)),"",(VLOOKUP(C17,'[1]Summary and KPIs'!$E$55:$F$58,2,FALSE)))</f>
        <v/>
      </c>
      <c r="E17" s="69"/>
      <c r="F17" s="81"/>
      <c r="G17" s="81"/>
      <c r="H17" s="222">
        <f t="shared" si="7"/>
        <v>0</v>
      </c>
      <c r="I17" s="222" cm="1">
        <f t="array" ref="I17">_xlfn.IFS(H17&gt;25,0,H17&gt;=24,25-H17,H17&lt;24,1)</f>
        <v>1</v>
      </c>
      <c r="J17" s="222" cm="1">
        <f t="array" ref="J17">_xlfn.IFS(H17=0,0,H17&gt;=0,H17+I17)</f>
        <v>0</v>
      </c>
      <c r="K17" s="222" t="str">
        <f t="shared" si="8"/>
        <v/>
      </c>
      <c r="L17" s="222" cm="1">
        <f t="array" ref="L17">_xlfn.IFS(J17=0,0,J17&gt;=0,J17+K17)</f>
        <v>0</v>
      </c>
      <c r="M17" s="222" t="str">
        <f t="shared" si="9"/>
        <v/>
      </c>
      <c r="N17" s="222" t="str">
        <f t="shared" si="10"/>
        <v/>
      </c>
      <c r="O17" s="81"/>
      <c r="P17" s="211" t="str">
        <f t="shared" si="11"/>
        <v/>
      </c>
      <c r="Q17" s="313">
        <f t="shared" si="12"/>
        <v>0</v>
      </c>
      <c r="R17" s="314" t="str">
        <f t="shared" si="13"/>
        <v/>
      </c>
    </row>
    <row r="18" spans="1:18" x14ac:dyDescent="0.3">
      <c r="A18" s="159"/>
      <c r="B18" s="80"/>
      <c r="C18" s="80"/>
      <c r="D18" s="225" t="str">
        <f>IF(ISERROR(VLOOKUP(C18,'[1]Summary and KPIs'!$E$55:$F$58,2,FALSE)),"",(VLOOKUP(C18,'[1]Summary and KPIs'!$E$55:$F$58,2,FALSE)))</f>
        <v/>
      </c>
      <c r="E18" s="69"/>
      <c r="F18" s="81"/>
      <c r="G18" s="81"/>
      <c r="H18" s="222">
        <f t="shared" si="7"/>
        <v>0</v>
      </c>
      <c r="I18" s="222" cm="1">
        <f t="array" ref="I18">_xlfn.IFS(H18&gt;25,0,H18&gt;=24,25-H18,H18&lt;24,1)</f>
        <v>1</v>
      </c>
      <c r="J18" s="222" cm="1">
        <f t="array" ref="J18">_xlfn.IFS(H18=0,0,H18&gt;=0,H18+I18)</f>
        <v>0</v>
      </c>
      <c r="K18" s="222" t="str">
        <f t="shared" si="8"/>
        <v/>
      </c>
      <c r="L18" s="222" cm="1">
        <f t="array" ref="L18">_xlfn.IFS(J18=0,0,J18&gt;=0,J18+K18)</f>
        <v>0</v>
      </c>
      <c r="M18" s="222" t="str">
        <f t="shared" si="9"/>
        <v/>
      </c>
      <c r="N18" s="222" t="str">
        <f t="shared" si="10"/>
        <v/>
      </c>
      <c r="O18" s="81"/>
      <c r="P18" s="211" t="str">
        <f t="shared" si="11"/>
        <v/>
      </c>
      <c r="Q18" s="313">
        <f t="shared" si="12"/>
        <v>0</v>
      </c>
      <c r="R18" s="314" t="str">
        <f t="shared" si="13"/>
        <v/>
      </c>
    </row>
    <row r="19" spans="1:18" x14ac:dyDescent="0.3">
      <c r="A19" s="159"/>
      <c r="B19" s="80"/>
      <c r="C19" s="80"/>
      <c r="D19" s="225" t="str">
        <f>IF(ISERROR(VLOOKUP(C19,'[1]Summary and KPIs'!$E$55:$F$58,2,FALSE)),"",(VLOOKUP(C19,'[1]Summary and KPIs'!$E$55:$F$58,2,FALSE)))</f>
        <v/>
      </c>
      <c r="E19" s="69"/>
      <c r="F19" s="81"/>
      <c r="G19" s="81"/>
      <c r="H19" s="222">
        <f t="shared" si="7"/>
        <v>0</v>
      </c>
      <c r="I19" s="222" cm="1">
        <f t="array" ref="I19">_xlfn.IFS(H19&gt;25,0,H19&gt;=24,25-H19,H19&lt;24,1)</f>
        <v>1</v>
      </c>
      <c r="J19" s="222" cm="1">
        <f t="array" ref="J19">_xlfn.IFS(H19=0,0,H19&gt;=0,H19+I19)</f>
        <v>0</v>
      </c>
      <c r="K19" s="222" t="str">
        <f t="shared" si="8"/>
        <v/>
      </c>
      <c r="L19" s="222" cm="1">
        <f t="array" ref="L19">_xlfn.IFS(J19=0,0,J19&gt;=0,J19+K19)</f>
        <v>0</v>
      </c>
      <c r="M19" s="222" t="str">
        <f t="shared" si="9"/>
        <v/>
      </c>
      <c r="N19" s="222" t="str">
        <f t="shared" si="10"/>
        <v/>
      </c>
      <c r="O19" s="81"/>
      <c r="P19" s="211" t="str">
        <f t="shared" si="11"/>
        <v/>
      </c>
      <c r="Q19" s="313">
        <f t="shared" si="12"/>
        <v>0</v>
      </c>
      <c r="R19" s="314" t="str">
        <f t="shared" si="13"/>
        <v/>
      </c>
    </row>
    <row r="20" spans="1:18" x14ac:dyDescent="0.3">
      <c r="A20" s="159"/>
      <c r="B20" s="80"/>
      <c r="C20" s="80"/>
      <c r="D20" s="225" t="str">
        <f>IF(ISERROR(VLOOKUP(C20,'[1]Summary and KPIs'!$E$55:$F$58,2,FALSE)),"",(VLOOKUP(C20,'[1]Summary and KPIs'!$E$55:$F$58,2,FALSE)))</f>
        <v/>
      </c>
      <c r="E20" s="69"/>
      <c r="F20" s="81"/>
      <c r="G20" s="81"/>
      <c r="H20" s="222">
        <f t="shared" si="7"/>
        <v>0</v>
      </c>
      <c r="I20" s="222" cm="1">
        <f t="array" ref="I20">_xlfn.IFS(H20&gt;25,0,H20&gt;=24,25-H20,H20&lt;24,1)</f>
        <v>1</v>
      </c>
      <c r="J20" s="222" cm="1">
        <f t="array" ref="J20">_xlfn.IFS(H20=0,0,H20&gt;=0,H20+I20)</f>
        <v>0</v>
      </c>
      <c r="K20" s="222" t="str">
        <f t="shared" si="8"/>
        <v/>
      </c>
      <c r="L20" s="222" cm="1">
        <f t="array" ref="L20">_xlfn.IFS(J20=0,0,J20&gt;=0,J20+K20)</f>
        <v>0</v>
      </c>
      <c r="M20" s="222" t="str">
        <f t="shared" si="9"/>
        <v/>
      </c>
      <c r="N20" s="222" t="str">
        <f t="shared" si="10"/>
        <v/>
      </c>
      <c r="O20" s="81"/>
      <c r="P20" s="211" t="str">
        <f t="shared" si="11"/>
        <v/>
      </c>
      <c r="Q20" s="313">
        <f t="shared" si="12"/>
        <v>0</v>
      </c>
      <c r="R20" s="314" t="str">
        <f t="shared" si="13"/>
        <v/>
      </c>
    </row>
    <row r="21" spans="1:18" x14ac:dyDescent="0.3">
      <c r="A21" s="159"/>
      <c r="B21" s="80"/>
      <c r="C21" s="80"/>
      <c r="D21" s="225" t="str">
        <f>IF(ISERROR(VLOOKUP(C21,'[1]Summary and KPIs'!$E$55:$F$58,2,FALSE)),"",(VLOOKUP(C21,'[1]Summary and KPIs'!$E$55:$F$58,2,FALSE)))</f>
        <v/>
      </c>
      <c r="E21" s="69"/>
      <c r="F21" s="81"/>
      <c r="G21" s="81"/>
      <c r="H21" s="222">
        <f t="shared" si="7"/>
        <v>0</v>
      </c>
      <c r="I21" s="222" cm="1">
        <f t="array" ref="I21">_xlfn.IFS(H21&gt;25,0,H21&gt;=24,25-H21,H21&lt;24,1)</f>
        <v>1</v>
      </c>
      <c r="J21" s="222" cm="1">
        <f t="array" ref="J21">_xlfn.IFS(H21=0,0,H21&gt;=0,H21+I21)</f>
        <v>0</v>
      </c>
      <c r="K21" s="222" t="str">
        <f t="shared" si="8"/>
        <v/>
      </c>
      <c r="L21" s="222" cm="1">
        <f t="array" ref="L21">_xlfn.IFS(J21=0,0,J21&gt;=0,J21+K21)</f>
        <v>0</v>
      </c>
      <c r="M21" s="222" t="str">
        <f t="shared" si="9"/>
        <v/>
      </c>
      <c r="N21" s="222" t="str">
        <f t="shared" si="10"/>
        <v/>
      </c>
      <c r="O21" s="81"/>
      <c r="P21" s="211" t="str">
        <f t="shared" si="11"/>
        <v/>
      </c>
      <c r="Q21" s="313">
        <f t="shared" si="12"/>
        <v>0</v>
      </c>
      <c r="R21" s="314" t="str">
        <f t="shared" si="13"/>
        <v/>
      </c>
    </row>
    <row r="22" spans="1:18" x14ac:dyDescent="0.3">
      <c r="A22" s="159"/>
      <c r="B22" s="80"/>
      <c r="C22" s="80"/>
      <c r="D22" s="225" t="str">
        <f>IF(ISERROR(VLOOKUP(C22,'[1]Summary and KPIs'!$E$55:$F$58,2,FALSE)),"",(VLOOKUP(C22,'[1]Summary and KPIs'!$E$55:$F$58,2,FALSE)))</f>
        <v/>
      </c>
      <c r="E22" s="69"/>
      <c r="F22" s="81"/>
      <c r="G22" s="81"/>
      <c r="H22" s="222">
        <f t="shared" si="7"/>
        <v>0</v>
      </c>
      <c r="I22" s="222" cm="1">
        <f t="array" ref="I22">_xlfn.IFS(H22&gt;25,0,H22&gt;=24,25-H22,H22&lt;24,1)</f>
        <v>1</v>
      </c>
      <c r="J22" s="222" cm="1">
        <f t="array" ref="J22">_xlfn.IFS(H22=0,0,H22&gt;=0,H22+I22)</f>
        <v>0</v>
      </c>
      <c r="K22" s="222" t="str">
        <f t="shared" si="8"/>
        <v/>
      </c>
      <c r="L22" s="222" cm="1">
        <f t="array" ref="L22">_xlfn.IFS(J22=0,0,J22&gt;=0,J22+K22)</f>
        <v>0</v>
      </c>
      <c r="M22" s="222" t="str">
        <f t="shared" si="9"/>
        <v/>
      </c>
      <c r="N22" s="222" t="str">
        <f t="shared" si="10"/>
        <v/>
      </c>
      <c r="O22" s="81"/>
      <c r="P22" s="211" t="str">
        <f t="shared" si="11"/>
        <v/>
      </c>
      <c r="Q22" s="313">
        <f t="shared" si="12"/>
        <v>0</v>
      </c>
      <c r="R22" s="314" t="str">
        <f t="shared" si="13"/>
        <v/>
      </c>
    </row>
    <row r="23" spans="1:18" x14ac:dyDescent="0.3">
      <c r="A23" s="159"/>
      <c r="B23" s="80"/>
      <c r="C23" s="80"/>
      <c r="D23" s="225" t="str">
        <f>IF(ISERROR(VLOOKUP(C23,'[1]Summary and KPIs'!$E$55:$F$58,2,FALSE)),"",(VLOOKUP(C23,'[1]Summary and KPIs'!$E$55:$F$58,2,FALSE)))</f>
        <v/>
      </c>
      <c r="E23" s="69"/>
      <c r="F23" s="81"/>
      <c r="G23" s="81"/>
      <c r="H23" s="222">
        <f t="shared" si="7"/>
        <v>0</v>
      </c>
      <c r="I23" s="222" cm="1">
        <f t="array" ref="I23">_xlfn.IFS(H23&gt;25,0,H23&gt;=24,25-H23,H23&lt;24,1)</f>
        <v>1</v>
      </c>
      <c r="J23" s="222" cm="1">
        <f t="array" ref="J23">_xlfn.IFS(H23=0,0,H23&gt;=0,H23+I23)</f>
        <v>0</v>
      </c>
      <c r="K23" s="222" t="str">
        <f t="shared" si="8"/>
        <v/>
      </c>
      <c r="L23" s="222" cm="1">
        <f t="array" ref="L23">_xlfn.IFS(J23=0,0,J23&gt;=0,J23+K23)</f>
        <v>0</v>
      </c>
      <c r="M23" s="222" t="str">
        <f t="shared" si="9"/>
        <v/>
      </c>
      <c r="N23" s="222" t="str">
        <f t="shared" si="10"/>
        <v/>
      </c>
      <c r="O23" s="81"/>
      <c r="P23" s="211" t="str">
        <f t="shared" si="11"/>
        <v/>
      </c>
      <c r="Q23" s="313">
        <f t="shared" si="12"/>
        <v>0</v>
      </c>
      <c r="R23" s="314" t="str">
        <f t="shared" si="13"/>
        <v/>
      </c>
    </row>
    <row r="24" spans="1:18" x14ac:dyDescent="0.3">
      <c r="A24" s="159"/>
      <c r="B24" s="80"/>
      <c r="C24" s="80"/>
      <c r="D24" s="225" t="str">
        <f>IF(ISERROR(VLOOKUP(C24,'[1]Summary and KPIs'!$E$55:$F$58,2,FALSE)),"",(VLOOKUP(C24,'[1]Summary and KPIs'!$E$55:$F$58,2,FALSE)))</f>
        <v/>
      </c>
      <c r="E24" s="69"/>
      <c r="F24" s="81"/>
      <c r="G24" s="81"/>
      <c r="H24" s="222">
        <f t="shared" si="7"/>
        <v>0</v>
      </c>
      <c r="I24" s="222" cm="1">
        <f t="array" ref="I24">_xlfn.IFS(H24&gt;25,0,H24&gt;=24,25-H24,H24&lt;24,1)</f>
        <v>1</v>
      </c>
      <c r="J24" s="222" cm="1">
        <f t="array" ref="J24">_xlfn.IFS(H24=0,0,H24&gt;=0,H24+I24)</f>
        <v>0</v>
      </c>
      <c r="K24" s="222" t="str">
        <f t="shared" si="8"/>
        <v/>
      </c>
      <c r="L24" s="222" cm="1">
        <f t="array" ref="L24">_xlfn.IFS(J24=0,0,J24&gt;=0,J24+K24)</f>
        <v>0</v>
      </c>
      <c r="M24" s="222" t="str">
        <f t="shared" si="9"/>
        <v/>
      </c>
      <c r="N24" s="222" t="str">
        <f t="shared" si="10"/>
        <v/>
      </c>
      <c r="O24" s="81"/>
      <c r="P24" s="211" t="str">
        <f t="shared" si="11"/>
        <v/>
      </c>
      <c r="Q24" s="313">
        <f t="shared" si="12"/>
        <v>0</v>
      </c>
      <c r="R24" s="314" t="str">
        <f t="shared" si="13"/>
        <v/>
      </c>
    </row>
    <row r="25" spans="1:18" x14ac:dyDescent="0.3">
      <c r="A25" s="159"/>
      <c r="B25" s="80"/>
      <c r="C25" s="80"/>
      <c r="D25" s="225" t="str">
        <f>IF(ISERROR(VLOOKUP(C25,'[1]Summary and KPIs'!$E$55:$F$58,2,FALSE)),"",(VLOOKUP(C25,'[1]Summary and KPIs'!$E$55:$F$58,2,FALSE)))</f>
        <v/>
      </c>
      <c r="E25" s="69"/>
      <c r="F25" s="81"/>
      <c r="G25" s="81"/>
      <c r="H25" s="222">
        <f t="shared" si="7"/>
        <v>0</v>
      </c>
      <c r="I25" s="222" cm="1">
        <f t="array" ref="I25">_xlfn.IFS(H25&gt;25,0,H25&gt;=24,25-H25,H25&lt;24,1)</f>
        <v>1</v>
      </c>
      <c r="J25" s="222" cm="1">
        <f t="array" ref="J25">_xlfn.IFS(H25=0,0,H25&gt;=0,H25+I25)</f>
        <v>0</v>
      </c>
      <c r="K25" s="222" t="str">
        <f t="shared" si="8"/>
        <v/>
      </c>
      <c r="L25" s="222" cm="1">
        <f t="array" ref="L25">_xlfn.IFS(J25=0,0,J25&gt;=0,J25+K25)</f>
        <v>0</v>
      </c>
      <c r="M25" s="222" t="str">
        <f t="shared" si="9"/>
        <v/>
      </c>
      <c r="N25" s="222" t="str">
        <f t="shared" si="10"/>
        <v/>
      </c>
      <c r="O25" s="81"/>
      <c r="P25" s="211" t="str">
        <f t="shared" si="11"/>
        <v/>
      </c>
      <c r="Q25" s="313">
        <f t="shared" si="12"/>
        <v>0</v>
      </c>
      <c r="R25" s="314" t="str">
        <f t="shared" si="13"/>
        <v/>
      </c>
    </row>
    <row r="26" spans="1:18" x14ac:dyDescent="0.3">
      <c r="A26" s="159"/>
      <c r="B26" s="80"/>
      <c r="C26" s="80"/>
      <c r="D26" s="225" t="str">
        <f>IF(ISERROR(VLOOKUP(C26,'[1]Summary and KPIs'!$E$55:$F$58,2,FALSE)),"",(VLOOKUP(C26,'[1]Summary and KPIs'!$E$55:$F$58,2,FALSE)))</f>
        <v/>
      </c>
      <c r="E26" s="69"/>
      <c r="F26" s="81"/>
      <c r="G26" s="81"/>
      <c r="H26" s="222">
        <f t="shared" si="7"/>
        <v>0</v>
      </c>
      <c r="I26" s="222" cm="1">
        <f t="array" ref="I26">_xlfn.IFS(H26&gt;25,0,H26&gt;=24,25-H26,H26&lt;24,1)</f>
        <v>1</v>
      </c>
      <c r="J26" s="222" cm="1">
        <f t="array" ref="J26">_xlfn.IFS(H26=0,0,H26&gt;=0,H26+I26)</f>
        <v>0</v>
      </c>
      <c r="K26" s="222" t="str">
        <f t="shared" si="8"/>
        <v/>
      </c>
      <c r="L26" s="222" cm="1">
        <f t="array" ref="L26">_xlfn.IFS(J26=0,0,J26&gt;=0,J26+K26)</f>
        <v>0</v>
      </c>
      <c r="M26" s="222" t="str">
        <f t="shared" si="9"/>
        <v/>
      </c>
      <c r="N26" s="222" t="str">
        <f t="shared" si="10"/>
        <v/>
      </c>
      <c r="O26" s="81"/>
      <c r="P26" s="211" t="str">
        <f t="shared" si="11"/>
        <v/>
      </c>
      <c r="Q26" s="313">
        <f t="shared" si="12"/>
        <v>0</v>
      </c>
      <c r="R26" s="314" t="str">
        <f t="shared" si="13"/>
        <v/>
      </c>
    </row>
    <row r="27" spans="1:18" x14ac:dyDescent="0.3">
      <c r="A27" s="159"/>
      <c r="B27" s="80"/>
      <c r="C27" s="80"/>
      <c r="D27" s="225" t="str">
        <f>IF(ISERROR(VLOOKUP(C27,'[1]Summary and KPIs'!$E$55:$F$58,2,FALSE)),"",(VLOOKUP(C27,'[1]Summary and KPIs'!$E$55:$F$58,2,FALSE)))</f>
        <v/>
      </c>
      <c r="E27" s="69"/>
      <c r="F27" s="81"/>
      <c r="G27" s="81"/>
      <c r="H27" s="222">
        <f t="shared" si="7"/>
        <v>0</v>
      </c>
      <c r="I27" s="222" cm="1">
        <f t="array" ref="I27">_xlfn.IFS(H27&gt;25,0,H27&gt;=24,25-H27,H27&lt;24,1)</f>
        <v>1</v>
      </c>
      <c r="J27" s="222" cm="1">
        <f t="array" ref="J27">_xlfn.IFS(H27=0,0,H27&gt;=0,H27+I27)</f>
        <v>0</v>
      </c>
      <c r="K27" s="222" t="str">
        <f t="shared" si="8"/>
        <v/>
      </c>
      <c r="L27" s="222" cm="1">
        <f t="array" ref="L27">_xlfn.IFS(J27=0,0,J27&gt;=0,J27+K27)</f>
        <v>0</v>
      </c>
      <c r="M27" s="222" t="str">
        <f t="shared" si="9"/>
        <v/>
      </c>
      <c r="N27" s="222" t="str">
        <f t="shared" si="10"/>
        <v/>
      </c>
      <c r="O27" s="81"/>
      <c r="P27" s="211" t="str">
        <f t="shared" si="11"/>
        <v/>
      </c>
      <c r="Q27" s="313">
        <f t="shared" si="12"/>
        <v>0</v>
      </c>
      <c r="R27" s="314" t="str">
        <f t="shared" si="13"/>
        <v/>
      </c>
    </row>
    <row r="28" spans="1:18" x14ac:dyDescent="0.3">
      <c r="A28" s="159"/>
      <c r="B28" s="80"/>
      <c r="C28" s="80"/>
      <c r="D28" s="225" t="str">
        <f>IF(ISERROR(VLOOKUP(C28,'[1]Summary and KPIs'!$E$55:$F$58,2,FALSE)),"",(VLOOKUP(C28,'[1]Summary and KPIs'!$E$55:$F$58,2,FALSE)))</f>
        <v/>
      </c>
      <c r="E28" s="69"/>
      <c r="F28" s="81"/>
      <c r="G28" s="81"/>
      <c r="H28" s="222">
        <f t="shared" si="7"/>
        <v>0</v>
      </c>
      <c r="I28" s="222" cm="1">
        <f t="array" ref="I28">_xlfn.IFS(H28&gt;25,0,H28&gt;=24,25-H28,H28&lt;24,1)</f>
        <v>1</v>
      </c>
      <c r="J28" s="222" cm="1">
        <f t="array" ref="J28">_xlfn.IFS(H28=0,0,H28&gt;=0,H28+I28)</f>
        <v>0</v>
      </c>
      <c r="K28" s="222" t="str">
        <f t="shared" si="8"/>
        <v/>
      </c>
      <c r="L28" s="222" cm="1">
        <f t="array" ref="L28">_xlfn.IFS(J28=0,0,J28&gt;=0,J28+K28)</f>
        <v>0</v>
      </c>
      <c r="M28" s="222" t="str">
        <f t="shared" si="9"/>
        <v/>
      </c>
      <c r="N28" s="222" t="str">
        <f t="shared" si="10"/>
        <v/>
      </c>
      <c r="O28" s="81"/>
      <c r="P28" s="211" t="str">
        <f t="shared" si="11"/>
        <v/>
      </c>
      <c r="Q28" s="313">
        <f t="shared" si="12"/>
        <v>0</v>
      </c>
      <c r="R28" s="314" t="str">
        <f t="shared" si="13"/>
        <v/>
      </c>
    </row>
    <row r="29" spans="1:18" x14ac:dyDescent="0.3">
      <c r="A29" s="159"/>
      <c r="B29" s="80"/>
      <c r="C29" s="80"/>
      <c r="D29" s="225" t="str">
        <f>IF(ISERROR(VLOOKUP(C29,'[1]Summary and KPIs'!$E$55:$F$58,2,FALSE)),"",(VLOOKUP(C29,'[1]Summary and KPIs'!$E$55:$F$58,2,FALSE)))</f>
        <v/>
      </c>
      <c r="E29" s="69"/>
      <c r="F29" s="81"/>
      <c r="G29" s="81"/>
      <c r="H29" s="222">
        <f t="shared" si="7"/>
        <v>0</v>
      </c>
      <c r="I29" s="222" cm="1">
        <f t="array" ref="I29">_xlfn.IFS(H29&gt;25,0,H29&gt;=24,25-H29,H29&lt;24,1)</f>
        <v>1</v>
      </c>
      <c r="J29" s="222" cm="1">
        <f t="array" ref="J29">_xlfn.IFS(H29=0,0,H29&gt;=0,H29+I29)</f>
        <v>0</v>
      </c>
      <c r="K29" s="222" t="str">
        <f t="shared" si="8"/>
        <v/>
      </c>
      <c r="L29" s="222" cm="1">
        <f t="array" ref="L29">_xlfn.IFS(J29=0,0,J29&gt;=0,J29+K29)</f>
        <v>0</v>
      </c>
      <c r="M29" s="222" t="str">
        <f t="shared" si="9"/>
        <v/>
      </c>
      <c r="N29" s="222" t="str">
        <f t="shared" si="10"/>
        <v/>
      </c>
      <c r="O29" s="81"/>
      <c r="P29" s="211" t="str">
        <f t="shared" si="11"/>
        <v/>
      </c>
      <c r="Q29" s="313">
        <f t="shared" si="12"/>
        <v>0</v>
      </c>
      <c r="R29" s="314" t="str">
        <f t="shared" si="13"/>
        <v/>
      </c>
    </row>
    <row r="30" spans="1:18" x14ac:dyDescent="0.3">
      <c r="A30" s="159"/>
      <c r="B30" s="80"/>
      <c r="C30" s="80"/>
      <c r="D30" s="225" t="str">
        <f>IF(ISERROR(VLOOKUP(C30,'[1]Summary and KPIs'!$E$55:$F$58,2,FALSE)),"",(VLOOKUP(C30,'[1]Summary and KPIs'!$E$55:$F$58,2,FALSE)))</f>
        <v/>
      </c>
      <c r="E30" s="69"/>
      <c r="F30" s="81"/>
      <c r="G30" s="81"/>
      <c r="H30" s="222">
        <f t="shared" si="7"/>
        <v>0</v>
      </c>
      <c r="I30" s="222" cm="1">
        <f t="array" ref="I30">_xlfn.IFS(H30&gt;25,0,H30&gt;=24,25-H30,H30&lt;24,1)</f>
        <v>1</v>
      </c>
      <c r="J30" s="222" cm="1">
        <f t="array" ref="J30">_xlfn.IFS(H30=0,0,H30&gt;=0,H30+I30)</f>
        <v>0</v>
      </c>
      <c r="K30" s="222" t="str">
        <f t="shared" si="8"/>
        <v/>
      </c>
      <c r="L30" s="222" cm="1">
        <f t="array" ref="L30">_xlfn.IFS(J30=0,0,J30&gt;=0,J30+K30)</f>
        <v>0</v>
      </c>
      <c r="M30" s="222" t="str">
        <f t="shared" si="9"/>
        <v/>
      </c>
      <c r="N30" s="222" t="str">
        <f t="shared" si="10"/>
        <v/>
      </c>
      <c r="O30" s="81"/>
      <c r="P30" s="211" t="str">
        <f t="shared" si="11"/>
        <v/>
      </c>
      <c r="Q30" s="313">
        <f t="shared" si="12"/>
        <v>0</v>
      </c>
      <c r="R30" s="314" t="str">
        <f t="shared" si="13"/>
        <v/>
      </c>
    </row>
    <row r="31" spans="1:18" x14ac:dyDescent="0.3">
      <c r="A31" s="159"/>
      <c r="B31" s="80"/>
      <c r="C31" s="80"/>
      <c r="D31" s="225" t="str">
        <f>IF(ISERROR(VLOOKUP(C31,'[1]Summary and KPIs'!$E$55:$F$58,2,FALSE)),"",(VLOOKUP(C31,'[1]Summary and KPIs'!$E$55:$F$58,2,FALSE)))</f>
        <v/>
      </c>
      <c r="E31" s="69"/>
      <c r="F31" s="81"/>
      <c r="G31" s="81"/>
      <c r="H31" s="222">
        <f t="shared" si="7"/>
        <v>0</v>
      </c>
      <c r="I31" s="222" cm="1">
        <f t="array" ref="I31">_xlfn.IFS(H31&gt;25,0,H31&gt;=24,25-H31,H31&lt;24,1)</f>
        <v>1</v>
      </c>
      <c r="J31" s="222" cm="1">
        <f t="array" ref="J31">_xlfn.IFS(H31=0,0,H31&gt;=0,H31+I31)</f>
        <v>0</v>
      </c>
      <c r="K31" s="222" t="str">
        <f t="shared" si="8"/>
        <v/>
      </c>
      <c r="L31" s="222" cm="1">
        <f t="array" ref="L31">_xlfn.IFS(J31=0,0,J31&gt;=0,J31+K31)</f>
        <v>0</v>
      </c>
      <c r="M31" s="222" t="str">
        <f t="shared" si="9"/>
        <v/>
      </c>
      <c r="N31" s="222" t="str">
        <f t="shared" si="10"/>
        <v/>
      </c>
      <c r="O31" s="81"/>
      <c r="P31" s="211" t="str">
        <f t="shared" si="11"/>
        <v/>
      </c>
      <c r="Q31" s="313">
        <f t="shared" si="12"/>
        <v>0</v>
      </c>
      <c r="R31" s="314" t="str">
        <f t="shared" si="13"/>
        <v/>
      </c>
    </row>
    <row r="32" spans="1:18" x14ac:dyDescent="0.3">
      <c r="A32" s="159"/>
      <c r="B32" s="80"/>
      <c r="C32" s="80"/>
      <c r="D32" s="225" t="str">
        <f>IF(ISERROR(VLOOKUP(C32,'[1]Summary and KPIs'!$E$55:$F$58,2,FALSE)),"",(VLOOKUP(C32,'[1]Summary and KPIs'!$E$55:$F$58,2,FALSE)))</f>
        <v/>
      </c>
      <c r="E32" s="69"/>
      <c r="F32" s="81"/>
      <c r="G32" s="81"/>
      <c r="H32" s="222">
        <f t="shared" si="7"/>
        <v>0</v>
      </c>
      <c r="I32" s="222" cm="1">
        <f t="array" ref="I32">_xlfn.IFS(H32&gt;25,0,H32&gt;=24,25-H32,H32&lt;24,1)</f>
        <v>1</v>
      </c>
      <c r="J32" s="222" cm="1">
        <f t="array" ref="J32">_xlfn.IFS(H32=0,0,H32&gt;=0,H32+I32)</f>
        <v>0</v>
      </c>
      <c r="K32" s="222" t="str">
        <f t="shared" si="8"/>
        <v/>
      </c>
      <c r="L32" s="222" cm="1">
        <f t="array" ref="L32">_xlfn.IFS(J32=0,0,J32&gt;=0,J32+K32)</f>
        <v>0</v>
      </c>
      <c r="M32" s="222" t="str">
        <f t="shared" si="9"/>
        <v/>
      </c>
      <c r="N32" s="222" t="str">
        <f t="shared" si="10"/>
        <v/>
      </c>
      <c r="O32" s="81"/>
      <c r="P32" s="211" t="str">
        <f t="shared" si="11"/>
        <v/>
      </c>
      <c r="Q32" s="313">
        <f t="shared" si="12"/>
        <v>0</v>
      </c>
      <c r="R32" s="314" t="str">
        <f t="shared" si="13"/>
        <v/>
      </c>
    </row>
    <row r="33" spans="1:18" x14ac:dyDescent="0.3">
      <c r="A33" s="159"/>
      <c r="B33" s="80"/>
      <c r="C33" s="80"/>
      <c r="D33" s="225" t="str">
        <f>IF(ISERROR(VLOOKUP(C33,'[1]Summary and KPIs'!$E$55:$F$58,2,FALSE)),"",(VLOOKUP(C33,'[1]Summary and KPIs'!$E$55:$F$58,2,FALSE)))</f>
        <v/>
      </c>
      <c r="E33" s="69"/>
      <c r="F33" s="81"/>
      <c r="G33" s="81"/>
      <c r="H33" s="222">
        <f t="shared" si="7"/>
        <v>0</v>
      </c>
      <c r="I33" s="222" cm="1">
        <f t="array" ref="I33">_xlfn.IFS(H33&gt;25,0,H33&gt;=24,25-H33,H33&lt;24,1)</f>
        <v>1</v>
      </c>
      <c r="J33" s="222" cm="1">
        <f t="array" ref="J33">_xlfn.IFS(H33=0,0,H33&gt;=0,H33+I33)</f>
        <v>0</v>
      </c>
      <c r="K33" s="222" t="str">
        <f t="shared" si="8"/>
        <v/>
      </c>
      <c r="L33" s="222" cm="1">
        <f t="array" ref="L33">_xlfn.IFS(J33=0,0,J33&gt;=0,J33+K33)</f>
        <v>0</v>
      </c>
      <c r="M33" s="222" t="str">
        <f t="shared" si="9"/>
        <v/>
      </c>
      <c r="N33" s="222" t="str">
        <f t="shared" si="10"/>
        <v/>
      </c>
      <c r="O33" s="81"/>
      <c r="P33" s="211" t="str">
        <f t="shared" si="11"/>
        <v/>
      </c>
      <c r="Q33" s="313">
        <f t="shared" si="12"/>
        <v>0</v>
      </c>
      <c r="R33" s="314" t="str">
        <f t="shared" si="13"/>
        <v/>
      </c>
    </row>
    <row r="34" spans="1:18" x14ac:dyDescent="0.3">
      <c r="A34" s="159"/>
      <c r="B34" s="80"/>
      <c r="C34" s="80"/>
      <c r="D34" s="225" t="str">
        <f>IF(ISERROR(VLOOKUP(C34,'[1]Summary and KPIs'!$E$55:$F$58,2,FALSE)),"",(VLOOKUP(C34,'[1]Summary and KPIs'!$E$55:$F$58,2,FALSE)))</f>
        <v/>
      </c>
      <c r="E34" s="69"/>
      <c r="F34" s="81"/>
      <c r="G34" s="81"/>
      <c r="H34" s="222">
        <f t="shared" si="7"/>
        <v>0</v>
      </c>
      <c r="I34" s="222" cm="1">
        <f t="array" ref="I34">_xlfn.IFS(H34&gt;25,0,H34&gt;=24,25-H34,H34&lt;24,1)</f>
        <v>1</v>
      </c>
      <c r="J34" s="222" cm="1">
        <f t="array" ref="J34">_xlfn.IFS(H34=0,0,H34&gt;=0,H34+I34)</f>
        <v>0</v>
      </c>
      <c r="K34" s="222" t="str">
        <f t="shared" si="8"/>
        <v/>
      </c>
      <c r="L34" s="222" cm="1">
        <f t="array" ref="L34">_xlfn.IFS(J34=0,0,J34&gt;=0,J34+K34)</f>
        <v>0</v>
      </c>
      <c r="M34" s="222" t="str">
        <f t="shared" si="9"/>
        <v/>
      </c>
      <c r="N34" s="222" t="str">
        <f t="shared" si="10"/>
        <v/>
      </c>
      <c r="O34" s="81"/>
      <c r="P34" s="211" t="str">
        <f t="shared" si="11"/>
        <v/>
      </c>
      <c r="Q34" s="313">
        <f t="shared" si="12"/>
        <v>0</v>
      </c>
      <c r="R34" s="314" t="str">
        <f t="shared" si="13"/>
        <v/>
      </c>
    </row>
    <row r="35" spans="1:18" x14ac:dyDescent="0.3">
      <c r="A35" s="159"/>
      <c r="B35" s="80"/>
      <c r="C35" s="80"/>
      <c r="D35" s="225" t="str">
        <f>IF(ISERROR(VLOOKUP(C35,'[1]Summary and KPIs'!$E$55:$F$58,2,FALSE)),"",(VLOOKUP(C35,'[1]Summary and KPIs'!$E$55:$F$58,2,FALSE)))</f>
        <v/>
      </c>
      <c r="E35" s="69"/>
      <c r="F35" s="81"/>
      <c r="G35" s="81"/>
      <c r="H35" s="222">
        <f t="shared" si="7"/>
        <v>0</v>
      </c>
      <c r="I35" s="222" cm="1">
        <f t="array" ref="I35">_xlfn.IFS(H35&gt;25,0,H35&gt;=24,25-H35,H35&lt;24,1)</f>
        <v>1</v>
      </c>
      <c r="J35" s="222" cm="1">
        <f t="array" ref="J35">_xlfn.IFS(H35=0,0,H35&gt;=0,H35+I35)</f>
        <v>0</v>
      </c>
      <c r="K35" s="222" t="str">
        <f t="shared" si="8"/>
        <v/>
      </c>
      <c r="L35" s="222" cm="1">
        <f t="array" ref="L35">_xlfn.IFS(J35=0,0,J35&gt;=0,J35+K35)</f>
        <v>0</v>
      </c>
      <c r="M35" s="222" t="str">
        <f t="shared" si="9"/>
        <v/>
      </c>
      <c r="N35" s="222" t="str">
        <f t="shared" si="10"/>
        <v/>
      </c>
      <c r="O35" s="81"/>
      <c r="P35" s="211" t="str">
        <f t="shared" si="11"/>
        <v/>
      </c>
      <c r="Q35" s="313">
        <f t="shared" si="12"/>
        <v>0</v>
      </c>
      <c r="R35" s="314" t="str">
        <f t="shared" si="13"/>
        <v/>
      </c>
    </row>
    <row r="36" spans="1:18" x14ac:dyDescent="0.3">
      <c r="A36" s="159"/>
      <c r="B36" s="80"/>
      <c r="C36" s="80"/>
      <c r="D36" s="225" t="str">
        <f>IF(ISERROR(VLOOKUP(C36,'[1]Summary and KPIs'!$E$55:$F$58,2,FALSE)),"",(VLOOKUP(C36,'[1]Summary and KPIs'!$E$55:$F$58,2,FALSE)))</f>
        <v/>
      </c>
      <c r="E36" s="69"/>
      <c r="F36" s="81"/>
      <c r="G36" s="81"/>
      <c r="H36" s="222">
        <f t="shared" si="7"/>
        <v>0</v>
      </c>
      <c r="I36" s="222" cm="1">
        <f t="array" ref="I36">_xlfn.IFS(H36&gt;25,0,H36&gt;=24,25-H36,H36&lt;24,1)</f>
        <v>1</v>
      </c>
      <c r="J36" s="222" cm="1">
        <f t="array" ref="J36">_xlfn.IFS(H36=0,0,H36&gt;=0,H36+I36)</f>
        <v>0</v>
      </c>
      <c r="K36" s="222" t="str">
        <f t="shared" si="8"/>
        <v/>
      </c>
      <c r="L36" s="222" cm="1">
        <f t="array" ref="L36">_xlfn.IFS(J36=0,0,J36&gt;=0,J36+K36)</f>
        <v>0</v>
      </c>
      <c r="M36" s="222" t="str">
        <f t="shared" si="9"/>
        <v/>
      </c>
      <c r="N36" s="222" t="str">
        <f t="shared" si="10"/>
        <v/>
      </c>
      <c r="O36" s="81"/>
      <c r="P36" s="211" t="str">
        <f t="shared" si="11"/>
        <v/>
      </c>
      <c r="Q36" s="313">
        <f t="shared" si="12"/>
        <v>0</v>
      </c>
      <c r="R36" s="314" t="str">
        <f t="shared" si="13"/>
        <v/>
      </c>
    </row>
    <row r="37" spans="1:18" x14ac:dyDescent="0.3">
      <c r="A37" s="159"/>
      <c r="B37" s="80"/>
      <c r="C37" s="80"/>
      <c r="D37" s="225" t="str">
        <f>IF(ISERROR(VLOOKUP(C37,'[1]Summary and KPIs'!$E$55:$F$58,2,FALSE)),"",(VLOOKUP(C37,'[1]Summary and KPIs'!$E$55:$F$58,2,FALSE)))</f>
        <v/>
      </c>
      <c r="E37" s="69"/>
      <c r="F37" s="81"/>
      <c r="G37" s="81"/>
      <c r="H37" s="222">
        <f t="shared" si="7"/>
        <v>0</v>
      </c>
      <c r="I37" s="222" cm="1">
        <f t="array" ref="I37">_xlfn.IFS(H37&gt;25,0,H37&gt;=24,25-H37,H37&lt;24,1)</f>
        <v>1</v>
      </c>
      <c r="J37" s="222" cm="1">
        <f t="array" ref="J37">_xlfn.IFS(H37=0,0,H37&gt;=0,H37+I37)</f>
        <v>0</v>
      </c>
      <c r="K37" s="222" t="str">
        <f t="shared" si="8"/>
        <v/>
      </c>
      <c r="L37" s="222" cm="1">
        <f t="array" ref="L37">_xlfn.IFS(J37=0,0,J37&gt;=0,J37+K37)</f>
        <v>0</v>
      </c>
      <c r="M37" s="222" t="str">
        <f t="shared" si="9"/>
        <v/>
      </c>
      <c r="N37" s="222" t="str">
        <f t="shared" si="10"/>
        <v/>
      </c>
      <c r="O37" s="81"/>
      <c r="P37" s="211" t="str">
        <f t="shared" si="11"/>
        <v/>
      </c>
      <c r="Q37" s="313">
        <f t="shared" si="12"/>
        <v>0</v>
      </c>
      <c r="R37" s="314" t="str">
        <f t="shared" si="13"/>
        <v/>
      </c>
    </row>
    <row r="38" spans="1:18" x14ac:dyDescent="0.3">
      <c r="A38" s="159"/>
      <c r="B38" s="80"/>
      <c r="C38" s="80"/>
      <c r="D38" s="225" t="str">
        <f>IF(ISERROR(VLOOKUP(C38,'[1]Summary and KPIs'!$E$55:$F$58,2,FALSE)),"",(VLOOKUP(C38,'[1]Summary and KPIs'!$E$55:$F$58,2,FALSE)))</f>
        <v/>
      </c>
      <c r="E38" s="69"/>
      <c r="F38" s="81"/>
      <c r="G38" s="81"/>
      <c r="H38" s="222">
        <f t="shared" si="7"/>
        <v>0</v>
      </c>
      <c r="I38" s="222" cm="1">
        <f t="array" ref="I38">_xlfn.IFS(H38&gt;25,0,H38&gt;=24,25-H38,H38&lt;24,1)</f>
        <v>1</v>
      </c>
      <c r="J38" s="222" cm="1">
        <f t="array" ref="J38">_xlfn.IFS(H38=0,0,H38&gt;=0,H38+I38)</f>
        <v>0</v>
      </c>
      <c r="K38" s="222" t="str">
        <f t="shared" si="8"/>
        <v/>
      </c>
      <c r="L38" s="222" cm="1">
        <f t="array" ref="L38">_xlfn.IFS(J38=0,0,J38&gt;=0,J38+K38)</f>
        <v>0</v>
      </c>
      <c r="M38" s="222" t="str">
        <f t="shared" si="9"/>
        <v/>
      </c>
      <c r="N38" s="222" t="str">
        <f t="shared" si="10"/>
        <v/>
      </c>
      <c r="O38" s="81"/>
      <c r="P38" s="211" t="str">
        <f t="shared" si="11"/>
        <v/>
      </c>
      <c r="Q38" s="313">
        <f t="shared" si="12"/>
        <v>0</v>
      </c>
      <c r="R38" s="314" t="str">
        <f t="shared" si="13"/>
        <v/>
      </c>
    </row>
    <row r="39" spans="1:18" x14ac:dyDescent="0.3">
      <c r="A39" s="159"/>
      <c r="B39" s="80"/>
      <c r="C39" s="80"/>
      <c r="D39" s="225" t="str">
        <f>IF(ISERROR(VLOOKUP(C39,'[1]Summary and KPIs'!$E$55:$F$58,2,FALSE)),"",(VLOOKUP(C39,'[1]Summary and KPIs'!$E$55:$F$58,2,FALSE)))</f>
        <v/>
      </c>
      <c r="E39" s="69"/>
      <c r="F39" s="81"/>
      <c r="G39" s="81"/>
      <c r="H39" s="222">
        <f t="shared" si="7"/>
        <v>0</v>
      </c>
      <c r="I39" s="222" cm="1">
        <f t="array" ref="I39">_xlfn.IFS(H39&gt;25,0,H39&gt;=24,25-H39,H39&lt;24,1)</f>
        <v>1</v>
      </c>
      <c r="J39" s="222" cm="1">
        <f t="array" ref="J39">_xlfn.IFS(H39=0,0,H39&gt;=0,H39+I39)</f>
        <v>0</v>
      </c>
      <c r="K39" s="222" t="str">
        <f t="shared" si="8"/>
        <v/>
      </c>
      <c r="L39" s="222" cm="1">
        <f t="array" ref="L39">_xlfn.IFS(J39=0,0,J39&gt;=0,J39+K39)</f>
        <v>0</v>
      </c>
      <c r="M39" s="222" t="str">
        <f t="shared" si="9"/>
        <v/>
      </c>
      <c r="N39" s="222" t="str">
        <f t="shared" si="10"/>
        <v/>
      </c>
      <c r="O39" s="81"/>
      <c r="P39" s="211" t="str">
        <f t="shared" si="11"/>
        <v/>
      </c>
      <c r="Q39" s="313">
        <f t="shared" si="12"/>
        <v>0</v>
      </c>
      <c r="R39" s="314" t="str">
        <f t="shared" si="13"/>
        <v/>
      </c>
    </row>
    <row r="40" spans="1:18" x14ac:dyDescent="0.3">
      <c r="A40" s="159"/>
      <c r="B40" s="80"/>
      <c r="C40" s="80"/>
      <c r="D40" s="225" t="str">
        <f>IF(ISERROR(VLOOKUP(C40,'[1]Summary and KPIs'!$E$55:$F$58,2,FALSE)),"",(VLOOKUP(C40,'[1]Summary and KPIs'!$E$55:$F$58,2,FALSE)))</f>
        <v/>
      </c>
      <c r="E40" s="69"/>
      <c r="F40" s="81"/>
      <c r="G40" s="81"/>
      <c r="H40" s="222">
        <f t="shared" si="7"/>
        <v>0</v>
      </c>
      <c r="I40" s="222" cm="1">
        <f t="array" ref="I40">_xlfn.IFS(H40&gt;25,0,H40&gt;=24,25-H40,H40&lt;24,1)</f>
        <v>1</v>
      </c>
      <c r="J40" s="222" cm="1">
        <f t="array" ref="J40">_xlfn.IFS(H40=0,0,H40&gt;=0,H40+I40)</f>
        <v>0</v>
      </c>
      <c r="K40" s="222" t="str">
        <f t="shared" si="8"/>
        <v/>
      </c>
      <c r="L40" s="222" cm="1">
        <f t="array" ref="L40">_xlfn.IFS(J40=0,0,J40&gt;=0,J40+K40)</f>
        <v>0</v>
      </c>
      <c r="M40" s="222" t="str">
        <f t="shared" si="9"/>
        <v/>
      </c>
      <c r="N40" s="222" t="str">
        <f t="shared" si="10"/>
        <v/>
      </c>
      <c r="O40" s="81"/>
      <c r="P40" s="211" t="str">
        <f t="shared" si="11"/>
        <v/>
      </c>
      <c r="Q40" s="313">
        <f t="shared" si="12"/>
        <v>0</v>
      </c>
      <c r="R40" s="314" t="str">
        <f t="shared" si="13"/>
        <v/>
      </c>
    </row>
    <row r="41" spans="1:18" x14ac:dyDescent="0.3">
      <c r="A41" s="159"/>
      <c r="B41" s="80"/>
      <c r="C41" s="80"/>
      <c r="D41" s="225" t="str">
        <f>IF(ISERROR(VLOOKUP(C41,'[1]Summary and KPIs'!$E$55:$F$58,2,FALSE)),"",(VLOOKUP(C41,'[1]Summary and KPIs'!$E$55:$F$58,2,FALSE)))</f>
        <v/>
      </c>
      <c r="E41" s="69"/>
      <c r="F41" s="81"/>
      <c r="G41" s="81"/>
      <c r="H41" s="222">
        <f t="shared" si="7"/>
        <v>0</v>
      </c>
      <c r="I41" s="222" cm="1">
        <f t="array" ref="I41">_xlfn.IFS(H41&gt;25,0,H41&gt;=24,25-H41,H41&lt;24,1)</f>
        <v>1</v>
      </c>
      <c r="J41" s="222" cm="1">
        <f t="array" ref="J41">_xlfn.IFS(H41=0,0,H41&gt;=0,H41+I41)</f>
        <v>0</v>
      </c>
      <c r="K41" s="222" t="str">
        <f t="shared" si="8"/>
        <v/>
      </c>
      <c r="L41" s="222" cm="1">
        <f t="array" ref="L41">_xlfn.IFS(J41=0,0,J41&gt;=0,J41+K41)</f>
        <v>0</v>
      </c>
      <c r="M41" s="222" t="str">
        <f t="shared" si="9"/>
        <v/>
      </c>
      <c r="N41" s="222" t="str">
        <f t="shared" si="10"/>
        <v/>
      </c>
      <c r="O41" s="81"/>
      <c r="P41" s="211" t="str">
        <f t="shared" si="11"/>
        <v/>
      </c>
      <c r="Q41" s="313">
        <f t="shared" si="12"/>
        <v>0</v>
      </c>
      <c r="R41" s="314" t="str">
        <f t="shared" si="13"/>
        <v/>
      </c>
    </row>
    <row r="42" spans="1:18" x14ac:dyDescent="0.3">
      <c r="A42" s="159"/>
      <c r="B42" s="80"/>
      <c r="C42" s="80"/>
      <c r="D42" s="225" t="str">
        <f>IF(ISERROR(VLOOKUP(C42,'[1]Summary and KPIs'!$E$55:$F$58,2,FALSE)),"",(VLOOKUP(C42,'[1]Summary and KPIs'!$E$55:$F$58,2,FALSE)))</f>
        <v/>
      </c>
      <c r="E42" s="69"/>
      <c r="F42" s="81"/>
      <c r="G42" s="81"/>
      <c r="H42" s="222">
        <f t="shared" ref="H42:H67" si="14">F42+G42</f>
        <v>0</v>
      </c>
      <c r="I42" s="222" cm="1">
        <f t="array" ref="I42">_xlfn.IFS(H42&gt;25,0,H42&gt;=24,25-H42,H42&lt;24,1)</f>
        <v>1</v>
      </c>
      <c r="J42" s="222" cm="1">
        <f t="array" ref="J42">_xlfn.IFS(H42=0,0,H42&gt;=0,H42+I42)</f>
        <v>0</v>
      </c>
      <c r="K42" s="222" t="str">
        <f t="shared" ref="K42:K67" si="15">IF(ISERROR(IF(J42&lt;D42,D42-J42,0)),"",IF(J42&lt;D42,D42-J42,0))</f>
        <v/>
      </c>
      <c r="L42" s="222" cm="1">
        <f t="array" ref="L42">_xlfn.IFS(J42=0,0,J42&gt;=0,J42+K42)</f>
        <v>0</v>
      </c>
      <c r="M42" s="222" t="str">
        <f t="shared" ref="M42:M67" si="16">IFERROR(I42+K42,"")</f>
        <v/>
      </c>
      <c r="N42" s="222" t="str">
        <f t="shared" ref="N42:N67" si="17">IFERROR(M42*E42,"")</f>
        <v/>
      </c>
      <c r="O42" s="81"/>
      <c r="P42" s="211" t="str">
        <f t="shared" ref="P42:P67" si="18">IFERROR(O42/(N42),"")</f>
        <v/>
      </c>
      <c r="Q42" s="313">
        <f t="shared" ref="Q42:Q67" si="19">SUM(N42:O42)</f>
        <v>0</v>
      </c>
      <c r="R42" s="314" t="str">
        <f t="shared" ref="R42:R67" si="20">IF(O42="","",IF(P42&gt;17.5%,"Benefits should not be more than 17.5% ",""))</f>
        <v/>
      </c>
    </row>
    <row r="43" spans="1:18" x14ac:dyDescent="0.3">
      <c r="A43" s="159"/>
      <c r="B43" s="80"/>
      <c r="C43" s="80"/>
      <c r="D43" s="225" t="str">
        <f>IF(ISERROR(VLOOKUP(C43,'[1]Summary and KPIs'!$E$55:$F$58,2,FALSE)),"",(VLOOKUP(C43,'[1]Summary and KPIs'!$E$55:$F$58,2,FALSE)))</f>
        <v/>
      </c>
      <c r="E43" s="69"/>
      <c r="F43" s="81"/>
      <c r="G43" s="81"/>
      <c r="H43" s="222">
        <f t="shared" si="14"/>
        <v>0</v>
      </c>
      <c r="I43" s="222" cm="1">
        <f t="array" ref="I43">_xlfn.IFS(H43&gt;25,0,H43&gt;=24,25-H43,H43&lt;24,1)</f>
        <v>1</v>
      </c>
      <c r="J43" s="222" cm="1">
        <f t="array" ref="J43">_xlfn.IFS(H43=0,0,H43&gt;=0,H43+I43)</f>
        <v>0</v>
      </c>
      <c r="K43" s="222" t="str">
        <f t="shared" si="15"/>
        <v/>
      </c>
      <c r="L43" s="222" cm="1">
        <f t="array" ref="L43">_xlfn.IFS(J43=0,0,J43&gt;=0,J43+K43)</f>
        <v>0</v>
      </c>
      <c r="M43" s="222" t="str">
        <f t="shared" si="16"/>
        <v/>
      </c>
      <c r="N43" s="222" t="str">
        <f t="shared" si="17"/>
        <v/>
      </c>
      <c r="O43" s="81"/>
      <c r="P43" s="211" t="str">
        <f t="shared" si="18"/>
        <v/>
      </c>
      <c r="Q43" s="313">
        <f t="shared" si="19"/>
        <v>0</v>
      </c>
      <c r="R43" s="314" t="str">
        <f t="shared" si="20"/>
        <v/>
      </c>
    </row>
    <row r="44" spans="1:18" x14ac:dyDescent="0.3">
      <c r="A44" s="159"/>
      <c r="B44" s="80"/>
      <c r="C44" s="80"/>
      <c r="D44" s="225" t="str">
        <f>IF(ISERROR(VLOOKUP(C44,'[1]Summary and KPIs'!$E$55:$F$58,2,FALSE)),"",(VLOOKUP(C44,'[1]Summary and KPIs'!$E$55:$F$58,2,FALSE)))</f>
        <v/>
      </c>
      <c r="E44" s="69"/>
      <c r="F44" s="81"/>
      <c r="G44" s="81"/>
      <c r="H44" s="222">
        <f t="shared" si="14"/>
        <v>0</v>
      </c>
      <c r="I44" s="222" cm="1">
        <f t="array" ref="I44">_xlfn.IFS(H44&gt;25,0,H44&gt;=24,25-H44,H44&lt;24,1)</f>
        <v>1</v>
      </c>
      <c r="J44" s="222" cm="1">
        <f t="array" ref="J44">_xlfn.IFS(H44=0,0,H44&gt;=0,H44+I44)</f>
        <v>0</v>
      </c>
      <c r="K44" s="222" t="str">
        <f t="shared" si="15"/>
        <v/>
      </c>
      <c r="L44" s="222" cm="1">
        <f t="array" ref="L44">_xlfn.IFS(J44=0,0,J44&gt;=0,J44+K44)</f>
        <v>0</v>
      </c>
      <c r="M44" s="222" t="str">
        <f t="shared" si="16"/>
        <v/>
      </c>
      <c r="N44" s="222" t="str">
        <f t="shared" si="17"/>
        <v/>
      </c>
      <c r="O44" s="81"/>
      <c r="P44" s="211" t="str">
        <f t="shared" si="18"/>
        <v/>
      </c>
      <c r="Q44" s="313">
        <f t="shared" si="19"/>
        <v>0</v>
      </c>
      <c r="R44" s="314" t="str">
        <f t="shared" si="20"/>
        <v/>
      </c>
    </row>
    <row r="45" spans="1:18" x14ac:dyDescent="0.3">
      <c r="A45" s="159"/>
      <c r="B45" s="80"/>
      <c r="C45" s="80"/>
      <c r="D45" s="225" t="str">
        <f>IF(ISERROR(VLOOKUP(C45,'[1]Summary and KPIs'!$E$55:$F$58,2,FALSE)),"",(VLOOKUP(C45,'[1]Summary and KPIs'!$E$55:$F$58,2,FALSE)))</f>
        <v/>
      </c>
      <c r="E45" s="69"/>
      <c r="F45" s="81"/>
      <c r="G45" s="81"/>
      <c r="H45" s="222">
        <f t="shared" si="14"/>
        <v>0</v>
      </c>
      <c r="I45" s="222" cm="1">
        <f t="array" ref="I45">_xlfn.IFS(H45&gt;25,0,H45&gt;=24,25-H45,H45&lt;24,1)</f>
        <v>1</v>
      </c>
      <c r="J45" s="222" cm="1">
        <f t="array" ref="J45">_xlfn.IFS(H45=0,0,H45&gt;=0,H45+I45)</f>
        <v>0</v>
      </c>
      <c r="K45" s="222" t="str">
        <f t="shared" si="15"/>
        <v/>
      </c>
      <c r="L45" s="222" cm="1">
        <f t="array" ref="L45">_xlfn.IFS(J45=0,0,J45&gt;=0,J45+K45)</f>
        <v>0</v>
      </c>
      <c r="M45" s="222" t="str">
        <f t="shared" si="16"/>
        <v/>
      </c>
      <c r="N45" s="222" t="str">
        <f t="shared" si="17"/>
        <v/>
      </c>
      <c r="O45" s="81"/>
      <c r="P45" s="211" t="str">
        <f t="shared" si="18"/>
        <v/>
      </c>
      <c r="Q45" s="313">
        <f t="shared" si="19"/>
        <v>0</v>
      </c>
      <c r="R45" s="314" t="str">
        <f t="shared" si="20"/>
        <v/>
      </c>
    </row>
    <row r="46" spans="1:18" x14ac:dyDescent="0.3">
      <c r="A46" s="159"/>
      <c r="B46" s="80"/>
      <c r="C46" s="80"/>
      <c r="D46" s="225" t="str">
        <f>IF(ISERROR(VLOOKUP(C46,'[1]Summary and KPIs'!$E$55:$F$58,2,FALSE)),"",(VLOOKUP(C46,'[1]Summary and KPIs'!$E$55:$F$58,2,FALSE)))</f>
        <v/>
      </c>
      <c r="E46" s="69"/>
      <c r="F46" s="81"/>
      <c r="G46" s="81"/>
      <c r="H46" s="222">
        <f t="shared" si="14"/>
        <v>0</v>
      </c>
      <c r="I46" s="222" cm="1">
        <f t="array" ref="I46">_xlfn.IFS(H46&gt;25,0,H46&gt;=24,25-H46,H46&lt;24,1)</f>
        <v>1</v>
      </c>
      <c r="J46" s="222" cm="1">
        <f t="array" ref="J46">_xlfn.IFS(H46=0,0,H46&gt;=0,H46+I46)</f>
        <v>0</v>
      </c>
      <c r="K46" s="222" t="str">
        <f t="shared" si="15"/>
        <v/>
      </c>
      <c r="L46" s="222" cm="1">
        <f t="array" ref="L46">_xlfn.IFS(J46=0,0,J46&gt;=0,J46+K46)</f>
        <v>0</v>
      </c>
      <c r="M46" s="222" t="str">
        <f t="shared" si="16"/>
        <v/>
      </c>
      <c r="N46" s="222" t="str">
        <f t="shared" si="17"/>
        <v/>
      </c>
      <c r="O46" s="81"/>
      <c r="P46" s="211" t="str">
        <f t="shared" si="18"/>
        <v/>
      </c>
      <c r="Q46" s="313">
        <f t="shared" si="19"/>
        <v>0</v>
      </c>
      <c r="R46" s="314" t="str">
        <f t="shared" si="20"/>
        <v/>
      </c>
    </row>
    <row r="47" spans="1:18" x14ac:dyDescent="0.3">
      <c r="A47" s="159"/>
      <c r="B47" s="80"/>
      <c r="C47" s="80"/>
      <c r="D47" s="225" t="str">
        <f>IF(ISERROR(VLOOKUP(C47,'[1]Summary and KPIs'!$E$55:$F$58,2,FALSE)),"",(VLOOKUP(C47,'[1]Summary and KPIs'!$E$55:$F$58,2,FALSE)))</f>
        <v/>
      </c>
      <c r="E47" s="69"/>
      <c r="F47" s="81"/>
      <c r="G47" s="81"/>
      <c r="H47" s="222">
        <f t="shared" si="14"/>
        <v>0</v>
      </c>
      <c r="I47" s="222" cm="1">
        <f t="array" ref="I47">_xlfn.IFS(H47&gt;25,0,H47&gt;=24,25-H47,H47&lt;24,1)</f>
        <v>1</v>
      </c>
      <c r="J47" s="222" cm="1">
        <f t="array" ref="J47">_xlfn.IFS(H47=0,0,H47&gt;=0,H47+I47)</f>
        <v>0</v>
      </c>
      <c r="K47" s="222" t="str">
        <f t="shared" si="15"/>
        <v/>
      </c>
      <c r="L47" s="222" cm="1">
        <f t="array" ref="L47">_xlfn.IFS(J47=0,0,J47&gt;=0,J47+K47)</f>
        <v>0</v>
      </c>
      <c r="M47" s="222" t="str">
        <f t="shared" si="16"/>
        <v/>
      </c>
      <c r="N47" s="222" t="str">
        <f t="shared" si="17"/>
        <v/>
      </c>
      <c r="O47" s="81"/>
      <c r="P47" s="211" t="str">
        <f t="shared" si="18"/>
        <v/>
      </c>
      <c r="Q47" s="313">
        <f t="shared" si="19"/>
        <v>0</v>
      </c>
      <c r="R47" s="314" t="str">
        <f t="shared" si="20"/>
        <v/>
      </c>
    </row>
    <row r="48" spans="1:18" x14ac:dyDescent="0.3">
      <c r="A48" s="159"/>
      <c r="B48" s="80"/>
      <c r="C48" s="80"/>
      <c r="D48" s="225" t="str">
        <f>IF(ISERROR(VLOOKUP(C48,'[1]Summary and KPIs'!$E$55:$F$58,2,FALSE)),"",(VLOOKUP(C48,'[1]Summary and KPIs'!$E$55:$F$58,2,FALSE)))</f>
        <v/>
      </c>
      <c r="E48" s="69"/>
      <c r="F48" s="81"/>
      <c r="G48" s="81"/>
      <c r="H48" s="222">
        <f t="shared" si="14"/>
        <v>0</v>
      </c>
      <c r="I48" s="222" cm="1">
        <f t="array" ref="I48">_xlfn.IFS(H48&gt;25,0,H48&gt;=24,25-H48,H48&lt;24,1)</f>
        <v>1</v>
      </c>
      <c r="J48" s="222" cm="1">
        <f t="array" ref="J48">_xlfn.IFS(H48=0,0,H48&gt;=0,H48+I48)</f>
        <v>0</v>
      </c>
      <c r="K48" s="222" t="str">
        <f t="shared" si="15"/>
        <v/>
      </c>
      <c r="L48" s="222" cm="1">
        <f t="array" ref="L48">_xlfn.IFS(J48=0,0,J48&gt;=0,J48+K48)</f>
        <v>0</v>
      </c>
      <c r="M48" s="222" t="str">
        <f t="shared" si="16"/>
        <v/>
      </c>
      <c r="N48" s="222" t="str">
        <f t="shared" si="17"/>
        <v/>
      </c>
      <c r="O48" s="81"/>
      <c r="P48" s="211" t="str">
        <f t="shared" si="18"/>
        <v/>
      </c>
      <c r="Q48" s="313">
        <f t="shared" si="19"/>
        <v>0</v>
      </c>
      <c r="R48" s="314" t="str">
        <f t="shared" si="20"/>
        <v/>
      </c>
    </row>
    <row r="49" spans="1:18" x14ac:dyDescent="0.3">
      <c r="A49" s="159"/>
      <c r="B49" s="80"/>
      <c r="C49" s="80"/>
      <c r="D49" s="225" t="str">
        <f>IF(ISERROR(VLOOKUP(C49,'[1]Summary and KPIs'!$E$55:$F$58,2,FALSE)),"",(VLOOKUP(C49,'[1]Summary and KPIs'!$E$55:$F$58,2,FALSE)))</f>
        <v/>
      </c>
      <c r="E49" s="69"/>
      <c r="F49" s="81"/>
      <c r="G49" s="81"/>
      <c r="H49" s="222">
        <f t="shared" si="14"/>
        <v>0</v>
      </c>
      <c r="I49" s="222" cm="1">
        <f t="array" ref="I49">_xlfn.IFS(H49&gt;25,0,H49&gt;=24,25-H49,H49&lt;24,1)</f>
        <v>1</v>
      </c>
      <c r="J49" s="222" cm="1">
        <f t="array" ref="J49">_xlfn.IFS(H49=0,0,H49&gt;=0,H49+I49)</f>
        <v>0</v>
      </c>
      <c r="K49" s="222" t="str">
        <f t="shared" si="15"/>
        <v/>
      </c>
      <c r="L49" s="222" cm="1">
        <f t="array" ref="L49">_xlfn.IFS(J49=0,0,J49&gt;=0,J49+K49)</f>
        <v>0</v>
      </c>
      <c r="M49" s="222" t="str">
        <f t="shared" si="16"/>
        <v/>
      </c>
      <c r="N49" s="222" t="str">
        <f t="shared" si="17"/>
        <v/>
      </c>
      <c r="O49" s="81"/>
      <c r="P49" s="211" t="str">
        <f t="shared" si="18"/>
        <v/>
      </c>
      <c r="Q49" s="313">
        <f t="shared" si="19"/>
        <v>0</v>
      </c>
      <c r="R49" s="314" t="str">
        <f t="shared" si="20"/>
        <v/>
      </c>
    </row>
    <row r="50" spans="1:18" x14ac:dyDescent="0.3">
      <c r="A50" s="159"/>
      <c r="B50" s="80"/>
      <c r="C50" s="80"/>
      <c r="D50" s="225" t="str">
        <f>IF(ISERROR(VLOOKUP(C50,'[1]Summary and KPIs'!$E$55:$F$58,2,FALSE)),"",(VLOOKUP(C50,'[1]Summary and KPIs'!$E$55:$F$58,2,FALSE)))</f>
        <v/>
      </c>
      <c r="E50" s="69"/>
      <c r="F50" s="81"/>
      <c r="G50" s="81"/>
      <c r="H50" s="222">
        <f t="shared" si="14"/>
        <v>0</v>
      </c>
      <c r="I50" s="222" cm="1">
        <f t="array" ref="I50">_xlfn.IFS(H50&gt;25,0,H50&gt;=24,25-H50,H50&lt;24,1)</f>
        <v>1</v>
      </c>
      <c r="J50" s="222" cm="1">
        <f t="array" ref="J50">_xlfn.IFS(H50=0,0,H50&gt;=0,H50+I50)</f>
        <v>0</v>
      </c>
      <c r="K50" s="222" t="str">
        <f t="shared" si="15"/>
        <v/>
      </c>
      <c r="L50" s="222" cm="1">
        <f t="array" ref="L50">_xlfn.IFS(J50=0,0,J50&gt;=0,J50+K50)</f>
        <v>0</v>
      </c>
      <c r="M50" s="222" t="str">
        <f t="shared" si="16"/>
        <v/>
      </c>
      <c r="N50" s="222" t="str">
        <f t="shared" si="17"/>
        <v/>
      </c>
      <c r="O50" s="81"/>
      <c r="P50" s="211" t="str">
        <f t="shared" si="18"/>
        <v/>
      </c>
      <c r="Q50" s="313">
        <f t="shared" si="19"/>
        <v>0</v>
      </c>
      <c r="R50" s="314" t="str">
        <f t="shared" si="20"/>
        <v/>
      </c>
    </row>
    <row r="51" spans="1:18" hidden="1" outlineLevel="1" x14ac:dyDescent="0.3">
      <c r="A51" s="159"/>
      <c r="B51" s="80"/>
      <c r="C51" s="80"/>
      <c r="D51" s="225" t="str">
        <f>IF(ISERROR(VLOOKUP(C51,'[1]Summary and KPIs'!$E$55:$F$58,2,FALSE)),"",(VLOOKUP(C51,'[1]Summary and KPIs'!$E$55:$F$58,2,FALSE)))</f>
        <v/>
      </c>
      <c r="E51" s="69"/>
      <c r="F51" s="81"/>
      <c r="G51" s="81"/>
      <c r="H51" s="222">
        <f t="shared" si="14"/>
        <v>0</v>
      </c>
      <c r="I51" s="222" cm="1">
        <f t="array" ref="I51">_xlfn.IFS(H51&gt;25,0,H51&gt;=24,25-H51,H51&lt;24,1)</f>
        <v>1</v>
      </c>
      <c r="J51" s="222" cm="1">
        <f t="array" ref="J51">_xlfn.IFS(H51=0,0,H51&gt;=0,H51+I51)</f>
        <v>0</v>
      </c>
      <c r="K51" s="222" t="str">
        <f t="shared" si="15"/>
        <v/>
      </c>
      <c r="L51" s="222" cm="1">
        <f t="array" ref="L51">_xlfn.IFS(J51=0,0,J51&gt;=0,J51+K51)</f>
        <v>0</v>
      </c>
      <c r="M51" s="222" t="str">
        <f t="shared" si="16"/>
        <v/>
      </c>
      <c r="N51" s="222" t="str">
        <f t="shared" si="17"/>
        <v/>
      </c>
      <c r="O51" s="81"/>
      <c r="P51" s="211" t="str">
        <f t="shared" si="18"/>
        <v/>
      </c>
      <c r="Q51" s="313">
        <f t="shared" si="19"/>
        <v>0</v>
      </c>
      <c r="R51" s="314" t="str">
        <f t="shared" si="20"/>
        <v/>
      </c>
    </row>
    <row r="52" spans="1:18" hidden="1" outlineLevel="1" x14ac:dyDescent="0.3">
      <c r="A52" s="159"/>
      <c r="B52" s="80"/>
      <c r="C52" s="80"/>
      <c r="D52" s="225" t="str">
        <f>IF(ISERROR(VLOOKUP(C52,'[1]Summary and KPIs'!$E$55:$F$58,2,FALSE)),"",(VLOOKUP(C52,'[1]Summary and KPIs'!$E$55:$F$58,2,FALSE)))</f>
        <v/>
      </c>
      <c r="E52" s="69"/>
      <c r="F52" s="81"/>
      <c r="G52" s="81"/>
      <c r="H52" s="222">
        <f t="shared" si="14"/>
        <v>0</v>
      </c>
      <c r="I52" s="222" cm="1">
        <f t="array" ref="I52">_xlfn.IFS(H52&gt;25,0,H52&gt;=24,25-H52,H52&lt;24,1)</f>
        <v>1</v>
      </c>
      <c r="J52" s="222" cm="1">
        <f t="array" ref="J52">_xlfn.IFS(H52=0,0,H52&gt;=0,H52+I52)</f>
        <v>0</v>
      </c>
      <c r="K52" s="222" t="str">
        <f t="shared" si="15"/>
        <v/>
      </c>
      <c r="L52" s="222" cm="1">
        <f t="array" ref="L52">_xlfn.IFS(J52=0,0,J52&gt;=0,J52+K52)</f>
        <v>0</v>
      </c>
      <c r="M52" s="222" t="str">
        <f t="shared" si="16"/>
        <v/>
      </c>
      <c r="N52" s="222" t="str">
        <f t="shared" si="17"/>
        <v/>
      </c>
      <c r="O52" s="81"/>
      <c r="P52" s="211" t="str">
        <f t="shared" si="18"/>
        <v/>
      </c>
      <c r="Q52" s="313">
        <f t="shared" si="19"/>
        <v>0</v>
      </c>
      <c r="R52" s="314" t="str">
        <f t="shared" si="20"/>
        <v/>
      </c>
    </row>
    <row r="53" spans="1:18" hidden="1" outlineLevel="1" x14ac:dyDescent="0.3">
      <c r="A53" s="159"/>
      <c r="B53" s="80"/>
      <c r="C53" s="80"/>
      <c r="D53" s="225" t="str">
        <f>IF(ISERROR(VLOOKUP(C53,'[1]Summary and KPIs'!$E$55:$F$58,2,FALSE)),"",(VLOOKUP(C53,'[1]Summary and KPIs'!$E$55:$F$58,2,FALSE)))</f>
        <v/>
      </c>
      <c r="E53" s="69"/>
      <c r="F53" s="81"/>
      <c r="G53" s="81"/>
      <c r="H53" s="222">
        <f t="shared" si="14"/>
        <v>0</v>
      </c>
      <c r="I53" s="222" cm="1">
        <f t="array" ref="I53">_xlfn.IFS(H53&gt;25,0,H53&gt;=24,25-H53,H53&lt;24,1)</f>
        <v>1</v>
      </c>
      <c r="J53" s="222" cm="1">
        <f t="array" ref="J53">_xlfn.IFS(H53=0,0,H53&gt;=0,H53+I53)</f>
        <v>0</v>
      </c>
      <c r="K53" s="222" t="str">
        <f t="shared" si="15"/>
        <v/>
      </c>
      <c r="L53" s="222" cm="1">
        <f t="array" ref="L53">_xlfn.IFS(J53=0,0,J53&gt;=0,J53+K53)</f>
        <v>0</v>
      </c>
      <c r="M53" s="222" t="str">
        <f t="shared" si="16"/>
        <v/>
      </c>
      <c r="N53" s="222" t="str">
        <f t="shared" si="17"/>
        <v/>
      </c>
      <c r="O53" s="81"/>
      <c r="P53" s="211" t="str">
        <f t="shared" si="18"/>
        <v/>
      </c>
      <c r="Q53" s="313">
        <f t="shared" si="19"/>
        <v>0</v>
      </c>
      <c r="R53" s="314" t="str">
        <f t="shared" si="20"/>
        <v/>
      </c>
    </row>
    <row r="54" spans="1:18" hidden="1" outlineLevel="1" x14ac:dyDescent="0.3">
      <c r="A54" s="159"/>
      <c r="B54" s="80"/>
      <c r="C54" s="80"/>
      <c r="D54" s="225" t="str">
        <f>IF(ISERROR(VLOOKUP(C54,'[1]Summary and KPIs'!$E$55:$F$58,2,FALSE)),"",(VLOOKUP(C54,'[1]Summary and KPIs'!$E$55:$F$58,2,FALSE)))</f>
        <v/>
      </c>
      <c r="E54" s="69"/>
      <c r="F54" s="81"/>
      <c r="G54" s="81"/>
      <c r="H54" s="222">
        <f t="shared" si="14"/>
        <v>0</v>
      </c>
      <c r="I54" s="222" cm="1">
        <f t="array" ref="I54">_xlfn.IFS(H54&gt;25,0,H54&gt;=24,25-H54,H54&lt;24,1)</f>
        <v>1</v>
      </c>
      <c r="J54" s="222" cm="1">
        <f t="array" ref="J54">_xlfn.IFS(H54=0,0,H54&gt;=0,H54+I54)</f>
        <v>0</v>
      </c>
      <c r="K54" s="222" t="str">
        <f t="shared" si="15"/>
        <v/>
      </c>
      <c r="L54" s="222" cm="1">
        <f t="array" ref="L54">_xlfn.IFS(J54=0,0,J54&gt;=0,J54+K54)</f>
        <v>0</v>
      </c>
      <c r="M54" s="222" t="str">
        <f t="shared" si="16"/>
        <v/>
      </c>
      <c r="N54" s="222" t="str">
        <f t="shared" si="17"/>
        <v/>
      </c>
      <c r="O54" s="81"/>
      <c r="P54" s="211" t="str">
        <f t="shared" si="18"/>
        <v/>
      </c>
      <c r="Q54" s="313">
        <f t="shared" si="19"/>
        <v>0</v>
      </c>
      <c r="R54" s="314" t="str">
        <f t="shared" si="20"/>
        <v/>
      </c>
    </row>
    <row r="55" spans="1:18" hidden="1" outlineLevel="1" x14ac:dyDescent="0.3">
      <c r="A55" s="159"/>
      <c r="B55" s="80"/>
      <c r="C55" s="80"/>
      <c r="D55" s="225" t="str">
        <f>IF(ISERROR(VLOOKUP(C55,'[1]Summary and KPIs'!$E$55:$F$58,2,FALSE)),"",(VLOOKUP(C55,'[1]Summary and KPIs'!$E$55:$F$58,2,FALSE)))</f>
        <v/>
      </c>
      <c r="E55" s="69"/>
      <c r="F55" s="81"/>
      <c r="G55" s="81"/>
      <c r="H55" s="222">
        <f t="shared" si="14"/>
        <v>0</v>
      </c>
      <c r="I55" s="222" cm="1">
        <f t="array" ref="I55">_xlfn.IFS(H55&gt;25,0,H55&gt;=24,25-H55,H55&lt;24,1)</f>
        <v>1</v>
      </c>
      <c r="J55" s="222" cm="1">
        <f t="array" ref="J55">_xlfn.IFS(H55=0,0,H55&gt;=0,H55+I55)</f>
        <v>0</v>
      </c>
      <c r="K55" s="222" t="str">
        <f t="shared" si="15"/>
        <v/>
      </c>
      <c r="L55" s="222" cm="1">
        <f t="array" ref="L55">_xlfn.IFS(J55=0,0,J55&gt;=0,J55+K55)</f>
        <v>0</v>
      </c>
      <c r="M55" s="222" t="str">
        <f t="shared" si="16"/>
        <v/>
      </c>
      <c r="N55" s="222" t="str">
        <f t="shared" si="17"/>
        <v/>
      </c>
      <c r="O55" s="81"/>
      <c r="P55" s="211" t="str">
        <f t="shared" si="18"/>
        <v/>
      </c>
      <c r="Q55" s="313">
        <f t="shared" si="19"/>
        <v>0</v>
      </c>
      <c r="R55" s="314" t="str">
        <f t="shared" si="20"/>
        <v/>
      </c>
    </row>
    <row r="56" spans="1:18" hidden="1" outlineLevel="1" x14ac:dyDescent="0.3">
      <c r="A56" s="159"/>
      <c r="B56" s="80"/>
      <c r="C56" s="80"/>
      <c r="D56" s="225" t="str">
        <f>IF(ISERROR(VLOOKUP(C56,'[1]Summary and KPIs'!$E$55:$F$58,2,FALSE)),"",(VLOOKUP(C56,'[1]Summary and KPIs'!$E$55:$F$58,2,FALSE)))</f>
        <v/>
      </c>
      <c r="E56" s="69"/>
      <c r="F56" s="81"/>
      <c r="G56" s="81"/>
      <c r="H56" s="222">
        <f t="shared" si="14"/>
        <v>0</v>
      </c>
      <c r="I56" s="222" cm="1">
        <f t="array" ref="I56">_xlfn.IFS(H56&gt;25,0,H56&gt;=24,25-H56,H56&lt;24,1)</f>
        <v>1</v>
      </c>
      <c r="J56" s="222" cm="1">
        <f t="array" ref="J56">_xlfn.IFS(H56=0,0,H56&gt;=0,H56+I56)</f>
        <v>0</v>
      </c>
      <c r="K56" s="222" t="str">
        <f t="shared" si="15"/>
        <v/>
      </c>
      <c r="L56" s="222" cm="1">
        <f t="array" ref="L56">_xlfn.IFS(J56=0,0,J56&gt;=0,J56+K56)</f>
        <v>0</v>
      </c>
      <c r="M56" s="222" t="str">
        <f t="shared" si="16"/>
        <v/>
      </c>
      <c r="N56" s="222" t="str">
        <f t="shared" si="17"/>
        <v/>
      </c>
      <c r="O56" s="81"/>
      <c r="P56" s="211" t="str">
        <f t="shared" si="18"/>
        <v/>
      </c>
      <c r="Q56" s="313">
        <f t="shared" si="19"/>
        <v>0</v>
      </c>
      <c r="R56" s="314" t="str">
        <f t="shared" si="20"/>
        <v/>
      </c>
    </row>
    <row r="57" spans="1:18" hidden="1" outlineLevel="1" x14ac:dyDescent="0.3">
      <c r="A57" s="159"/>
      <c r="B57" s="80"/>
      <c r="C57" s="80"/>
      <c r="D57" s="225" t="str">
        <f>IF(ISERROR(VLOOKUP(C57,'[1]Summary and KPIs'!$E$55:$F$58,2,FALSE)),"",(VLOOKUP(C57,'[1]Summary and KPIs'!$E$55:$F$58,2,FALSE)))</f>
        <v/>
      </c>
      <c r="E57" s="69"/>
      <c r="F57" s="81"/>
      <c r="G57" s="81"/>
      <c r="H57" s="222">
        <f t="shared" si="14"/>
        <v>0</v>
      </c>
      <c r="I57" s="222" cm="1">
        <f t="array" ref="I57">_xlfn.IFS(H57&gt;25,0,H57&gt;=24,25-H57,H57&lt;24,1)</f>
        <v>1</v>
      </c>
      <c r="J57" s="222" cm="1">
        <f t="array" ref="J57">_xlfn.IFS(H57=0,0,H57&gt;=0,H57+I57)</f>
        <v>0</v>
      </c>
      <c r="K57" s="222" t="str">
        <f t="shared" si="15"/>
        <v/>
      </c>
      <c r="L57" s="222" cm="1">
        <f t="array" ref="L57">_xlfn.IFS(J57=0,0,J57&gt;=0,J57+K57)</f>
        <v>0</v>
      </c>
      <c r="M57" s="222" t="str">
        <f t="shared" si="16"/>
        <v/>
      </c>
      <c r="N57" s="222" t="str">
        <f t="shared" si="17"/>
        <v/>
      </c>
      <c r="O57" s="81"/>
      <c r="P57" s="211" t="str">
        <f t="shared" si="18"/>
        <v/>
      </c>
      <c r="Q57" s="313">
        <f t="shared" si="19"/>
        <v>0</v>
      </c>
      <c r="R57" s="314" t="str">
        <f t="shared" si="20"/>
        <v/>
      </c>
    </row>
    <row r="58" spans="1:18" hidden="1" outlineLevel="1" x14ac:dyDescent="0.3">
      <c r="A58" s="159"/>
      <c r="B58" s="80"/>
      <c r="C58" s="80"/>
      <c r="D58" s="225" t="str">
        <f>IF(ISERROR(VLOOKUP(C58,'[1]Summary and KPIs'!$E$55:$F$58,2,FALSE)),"",(VLOOKUP(C58,'[1]Summary and KPIs'!$E$55:$F$58,2,FALSE)))</f>
        <v/>
      </c>
      <c r="E58" s="69"/>
      <c r="F58" s="81"/>
      <c r="G58" s="81"/>
      <c r="H58" s="222">
        <f t="shared" si="14"/>
        <v>0</v>
      </c>
      <c r="I58" s="222" cm="1">
        <f t="array" ref="I58">_xlfn.IFS(H58&gt;25,0,H58&gt;=24,25-H58,H58&lt;24,1)</f>
        <v>1</v>
      </c>
      <c r="J58" s="222" cm="1">
        <f t="array" ref="J58">_xlfn.IFS(H58=0,0,H58&gt;=0,H58+I58)</f>
        <v>0</v>
      </c>
      <c r="K58" s="222" t="str">
        <f t="shared" si="15"/>
        <v/>
      </c>
      <c r="L58" s="222" cm="1">
        <f t="array" ref="L58">_xlfn.IFS(J58=0,0,J58&gt;=0,J58+K58)</f>
        <v>0</v>
      </c>
      <c r="M58" s="222" t="str">
        <f t="shared" si="16"/>
        <v/>
      </c>
      <c r="N58" s="222" t="str">
        <f t="shared" si="17"/>
        <v/>
      </c>
      <c r="O58" s="81"/>
      <c r="P58" s="211" t="str">
        <f t="shared" si="18"/>
        <v/>
      </c>
      <c r="Q58" s="313">
        <f t="shared" si="19"/>
        <v>0</v>
      </c>
      <c r="R58" s="314" t="str">
        <f t="shared" si="20"/>
        <v/>
      </c>
    </row>
    <row r="59" spans="1:18" hidden="1" outlineLevel="1" x14ac:dyDescent="0.3">
      <c r="A59" s="159"/>
      <c r="B59" s="80"/>
      <c r="C59" s="80"/>
      <c r="D59" s="225" t="str">
        <f>IF(ISERROR(VLOOKUP(C59,'[1]Summary and KPIs'!$E$55:$F$58,2,FALSE)),"",(VLOOKUP(C59,'[1]Summary and KPIs'!$E$55:$F$58,2,FALSE)))</f>
        <v/>
      </c>
      <c r="E59" s="69"/>
      <c r="F59" s="81"/>
      <c r="G59" s="81"/>
      <c r="H59" s="222">
        <f t="shared" si="14"/>
        <v>0</v>
      </c>
      <c r="I59" s="222" cm="1">
        <f t="array" ref="I59">_xlfn.IFS(H59&gt;25,0,H59&gt;=24,25-H59,H59&lt;24,1)</f>
        <v>1</v>
      </c>
      <c r="J59" s="222" cm="1">
        <f t="array" ref="J59">_xlfn.IFS(H59=0,0,H59&gt;=0,H59+I59)</f>
        <v>0</v>
      </c>
      <c r="K59" s="222" t="str">
        <f t="shared" si="15"/>
        <v/>
      </c>
      <c r="L59" s="222" cm="1">
        <f t="array" ref="L59">_xlfn.IFS(J59=0,0,J59&gt;=0,J59+K59)</f>
        <v>0</v>
      </c>
      <c r="M59" s="222" t="str">
        <f t="shared" si="16"/>
        <v/>
      </c>
      <c r="N59" s="222" t="str">
        <f t="shared" si="17"/>
        <v/>
      </c>
      <c r="O59" s="81"/>
      <c r="P59" s="211" t="str">
        <f t="shared" si="18"/>
        <v/>
      </c>
      <c r="Q59" s="313">
        <f t="shared" si="19"/>
        <v>0</v>
      </c>
      <c r="R59" s="314" t="str">
        <f t="shared" si="20"/>
        <v/>
      </c>
    </row>
    <row r="60" spans="1:18" hidden="1" outlineLevel="1" x14ac:dyDescent="0.3">
      <c r="A60" s="159"/>
      <c r="B60" s="80"/>
      <c r="C60" s="80"/>
      <c r="D60" s="225" t="str">
        <f>IF(ISERROR(VLOOKUP(C60,'[1]Summary and KPIs'!$E$55:$F$58,2,FALSE)),"",(VLOOKUP(C60,'[1]Summary and KPIs'!$E$55:$F$58,2,FALSE)))</f>
        <v/>
      </c>
      <c r="E60" s="69"/>
      <c r="F60" s="81"/>
      <c r="G60" s="81"/>
      <c r="H60" s="222">
        <f t="shared" si="14"/>
        <v>0</v>
      </c>
      <c r="I60" s="222" cm="1">
        <f t="array" ref="I60">_xlfn.IFS(H60&gt;25,0,H60&gt;=24,25-H60,H60&lt;24,1)</f>
        <v>1</v>
      </c>
      <c r="J60" s="222" cm="1">
        <f t="array" ref="J60">_xlfn.IFS(H60=0,0,H60&gt;=0,H60+I60)</f>
        <v>0</v>
      </c>
      <c r="K60" s="222" t="str">
        <f t="shared" si="15"/>
        <v/>
      </c>
      <c r="L60" s="222" cm="1">
        <f t="array" ref="L60">_xlfn.IFS(J60=0,0,J60&gt;=0,J60+K60)</f>
        <v>0</v>
      </c>
      <c r="M60" s="222" t="str">
        <f t="shared" si="16"/>
        <v/>
      </c>
      <c r="N60" s="222" t="str">
        <f t="shared" si="17"/>
        <v/>
      </c>
      <c r="O60" s="81"/>
      <c r="P60" s="211" t="str">
        <f t="shared" si="18"/>
        <v/>
      </c>
      <c r="Q60" s="313">
        <f t="shared" si="19"/>
        <v>0</v>
      </c>
      <c r="R60" s="314" t="str">
        <f t="shared" si="20"/>
        <v/>
      </c>
    </row>
    <row r="61" spans="1:18" hidden="1" outlineLevel="1" x14ac:dyDescent="0.3">
      <c r="A61" s="159"/>
      <c r="B61" s="80"/>
      <c r="C61" s="80"/>
      <c r="D61" s="225" t="str">
        <f>IF(ISERROR(VLOOKUP(C61,'[1]Summary and KPIs'!$E$55:$F$58,2,FALSE)),"",(VLOOKUP(C61,'[1]Summary and KPIs'!$E$55:$F$58,2,FALSE)))</f>
        <v/>
      </c>
      <c r="E61" s="69"/>
      <c r="F61" s="81"/>
      <c r="G61" s="81"/>
      <c r="H61" s="222">
        <f t="shared" si="14"/>
        <v>0</v>
      </c>
      <c r="I61" s="222" cm="1">
        <f t="array" ref="I61">_xlfn.IFS(H61&gt;25,0,H61&gt;=24,25-H61,H61&lt;24,1)</f>
        <v>1</v>
      </c>
      <c r="J61" s="222" cm="1">
        <f t="array" ref="J61">_xlfn.IFS(H61=0,0,H61&gt;=0,H61+I61)</f>
        <v>0</v>
      </c>
      <c r="K61" s="222" t="str">
        <f t="shared" si="15"/>
        <v/>
      </c>
      <c r="L61" s="222" cm="1">
        <f t="array" ref="L61">_xlfn.IFS(J61=0,0,J61&gt;=0,J61+K61)</f>
        <v>0</v>
      </c>
      <c r="M61" s="222" t="str">
        <f t="shared" si="16"/>
        <v/>
      </c>
      <c r="N61" s="222" t="str">
        <f t="shared" si="17"/>
        <v/>
      </c>
      <c r="O61" s="81"/>
      <c r="P61" s="211" t="str">
        <f t="shared" si="18"/>
        <v/>
      </c>
      <c r="Q61" s="313">
        <f t="shared" si="19"/>
        <v>0</v>
      </c>
      <c r="R61" s="314" t="str">
        <f t="shared" si="20"/>
        <v/>
      </c>
    </row>
    <row r="62" spans="1:18" hidden="1" outlineLevel="1" x14ac:dyDescent="0.3">
      <c r="A62" s="159"/>
      <c r="B62" s="80"/>
      <c r="C62" s="80"/>
      <c r="D62" s="225" t="str">
        <f>IF(ISERROR(VLOOKUP(C62,'[1]Summary and KPIs'!$E$55:$F$58,2,FALSE)),"",(VLOOKUP(C62,'[1]Summary and KPIs'!$E$55:$F$58,2,FALSE)))</f>
        <v/>
      </c>
      <c r="E62" s="69"/>
      <c r="F62" s="81"/>
      <c r="G62" s="81"/>
      <c r="H62" s="222">
        <f t="shared" si="14"/>
        <v>0</v>
      </c>
      <c r="I62" s="222" cm="1">
        <f t="array" ref="I62">_xlfn.IFS(H62&gt;25,0,H62&gt;=24,25-H62,H62&lt;24,1)</f>
        <v>1</v>
      </c>
      <c r="J62" s="222" cm="1">
        <f t="array" ref="J62">_xlfn.IFS(H62=0,0,H62&gt;=0,H62+I62)</f>
        <v>0</v>
      </c>
      <c r="K62" s="222" t="str">
        <f t="shared" si="15"/>
        <v/>
      </c>
      <c r="L62" s="222" cm="1">
        <f t="array" ref="L62">_xlfn.IFS(J62=0,0,J62&gt;=0,J62+K62)</f>
        <v>0</v>
      </c>
      <c r="M62" s="222" t="str">
        <f t="shared" si="16"/>
        <v/>
      </c>
      <c r="N62" s="222" t="str">
        <f t="shared" si="17"/>
        <v/>
      </c>
      <c r="O62" s="81"/>
      <c r="P62" s="211" t="str">
        <f t="shared" si="18"/>
        <v/>
      </c>
      <c r="Q62" s="313">
        <f t="shared" si="19"/>
        <v>0</v>
      </c>
      <c r="R62" s="314" t="str">
        <f t="shared" si="20"/>
        <v/>
      </c>
    </row>
    <row r="63" spans="1:18" hidden="1" outlineLevel="1" x14ac:dyDescent="0.3">
      <c r="A63" s="159"/>
      <c r="B63" s="80"/>
      <c r="C63" s="80"/>
      <c r="D63" s="225" t="str">
        <f>IF(ISERROR(VLOOKUP(C63,'[1]Summary and KPIs'!$E$55:$F$58,2,FALSE)),"",(VLOOKUP(C63,'[1]Summary and KPIs'!$E$55:$F$58,2,FALSE)))</f>
        <v/>
      </c>
      <c r="E63" s="69"/>
      <c r="F63" s="81"/>
      <c r="G63" s="81"/>
      <c r="H63" s="222">
        <f t="shared" si="14"/>
        <v>0</v>
      </c>
      <c r="I63" s="222" cm="1">
        <f t="array" ref="I63">_xlfn.IFS(H63&gt;25,0,H63&gt;=24,25-H63,H63&lt;24,1)</f>
        <v>1</v>
      </c>
      <c r="J63" s="222" cm="1">
        <f t="array" ref="J63">_xlfn.IFS(H63=0,0,H63&gt;=0,H63+I63)</f>
        <v>0</v>
      </c>
      <c r="K63" s="222" t="str">
        <f t="shared" si="15"/>
        <v/>
      </c>
      <c r="L63" s="222" cm="1">
        <f t="array" ref="L63">_xlfn.IFS(J63=0,0,J63&gt;=0,J63+K63)</f>
        <v>0</v>
      </c>
      <c r="M63" s="222" t="str">
        <f t="shared" si="16"/>
        <v/>
      </c>
      <c r="N63" s="222" t="str">
        <f t="shared" si="17"/>
        <v/>
      </c>
      <c r="O63" s="81"/>
      <c r="P63" s="211" t="str">
        <f t="shared" si="18"/>
        <v/>
      </c>
      <c r="Q63" s="313">
        <f t="shared" si="19"/>
        <v>0</v>
      </c>
      <c r="R63" s="314" t="str">
        <f t="shared" si="20"/>
        <v/>
      </c>
    </row>
    <row r="64" spans="1:18" hidden="1" outlineLevel="1" x14ac:dyDescent="0.3">
      <c r="A64" s="159"/>
      <c r="B64" s="80"/>
      <c r="C64" s="80"/>
      <c r="D64" s="225" t="str">
        <f>IF(ISERROR(VLOOKUP(C64,'[1]Summary and KPIs'!$E$55:$F$58,2,FALSE)),"",(VLOOKUP(C64,'[1]Summary and KPIs'!$E$55:$F$58,2,FALSE)))</f>
        <v/>
      </c>
      <c r="E64" s="69"/>
      <c r="F64" s="81"/>
      <c r="G64" s="81"/>
      <c r="H64" s="222">
        <f t="shared" si="14"/>
        <v>0</v>
      </c>
      <c r="I64" s="222" cm="1">
        <f t="array" ref="I64">_xlfn.IFS(H64&gt;25,0,H64&gt;=24,25-H64,H64&lt;24,1)</f>
        <v>1</v>
      </c>
      <c r="J64" s="222" cm="1">
        <f t="array" ref="J64">_xlfn.IFS(H64=0,0,H64&gt;=0,H64+I64)</f>
        <v>0</v>
      </c>
      <c r="K64" s="222" t="str">
        <f t="shared" si="15"/>
        <v/>
      </c>
      <c r="L64" s="222" cm="1">
        <f t="array" ref="L64">_xlfn.IFS(J64=0,0,J64&gt;=0,J64+K64)</f>
        <v>0</v>
      </c>
      <c r="M64" s="222" t="str">
        <f t="shared" si="16"/>
        <v/>
      </c>
      <c r="N64" s="222" t="str">
        <f t="shared" si="17"/>
        <v/>
      </c>
      <c r="O64" s="81"/>
      <c r="P64" s="211" t="str">
        <f t="shared" si="18"/>
        <v/>
      </c>
      <c r="Q64" s="313">
        <f t="shared" si="19"/>
        <v>0</v>
      </c>
      <c r="R64" s="314" t="str">
        <f t="shared" si="20"/>
        <v/>
      </c>
    </row>
    <row r="65" spans="1:18" hidden="1" outlineLevel="1" x14ac:dyDescent="0.3">
      <c r="A65" s="159"/>
      <c r="B65" s="80"/>
      <c r="C65" s="80"/>
      <c r="D65" s="225" t="str">
        <f>IF(ISERROR(VLOOKUP(C65,'[1]Summary and KPIs'!$E$55:$F$58,2,FALSE)),"",(VLOOKUP(C65,'[1]Summary and KPIs'!$E$55:$F$58,2,FALSE)))</f>
        <v/>
      </c>
      <c r="E65" s="69"/>
      <c r="F65" s="81"/>
      <c r="G65" s="81"/>
      <c r="H65" s="222">
        <f t="shared" si="14"/>
        <v>0</v>
      </c>
      <c r="I65" s="222" cm="1">
        <f t="array" ref="I65">_xlfn.IFS(H65&gt;25,0,H65&gt;=24,25-H65,H65&lt;24,1)</f>
        <v>1</v>
      </c>
      <c r="J65" s="222" cm="1">
        <f t="array" ref="J65">_xlfn.IFS(H65=0,0,H65&gt;=0,H65+I65)</f>
        <v>0</v>
      </c>
      <c r="K65" s="222" t="str">
        <f t="shared" si="15"/>
        <v/>
      </c>
      <c r="L65" s="222" cm="1">
        <f t="array" ref="L65">_xlfn.IFS(J65=0,0,J65&gt;=0,J65+K65)</f>
        <v>0</v>
      </c>
      <c r="M65" s="222" t="str">
        <f t="shared" si="16"/>
        <v/>
      </c>
      <c r="N65" s="222" t="str">
        <f t="shared" si="17"/>
        <v/>
      </c>
      <c r="O65" s="81"/>
      <c r="P65" s="211" t="str">
        <f t="shared" si="18"/>
        <v/>
      </c>
      <c r="Q65" s="313">
        <f t="shared" si="19"/>
        <v>0</v>
      </c>
      <c r="R65" s="314" t="str">
        <f t="shared" si="20"/>
        <v/>
      </c>
    </row>
    <row r="66" spans="1:18" hidden="1" outlineLevel="1" x14ac:dyDescent="0.3">
      <c r="A66" s="159"/>
      <c r="B66" s="80"/>
      <c r="C66" s="80"/>
      <c r="D66" s="225" t="str">
        <f>IF(ISERROR(VLOOKUP(C66,'[1]Summary and KPIs'!$E$55:$F$58,2,FALSE)),"",(VLOOKUP(C66,'[1]Summary and KPIs'!$E$55:$F$58,2,FALSE)))</f>
        <v/>
      </c>
      <c r="E66" s="69"/>
      <c r="F66" s="81"/>
      <c r="G66" s="81"/>
      <c r="H66" s="222">
        <f t="shared" si="14"/>
        <v>0</v>
      </c>
      <c r="I66" s="222" cm="1">
        <f t="array" ref="I66">_xlfn.IFS(H66&gt;25,0,H66&gt;=24,25-H66,H66&lt;24,1)</f>
        <v>1</v>
      </c>
      <c r="J66" s="222" cm="1">
        <f t="array" ref="J66">_xlfn.IFS(H66=0,0,H66&gt;=0,H66+I66)</f>
        <v>0</v>
      </c>
      <c r="K66" s="222" t="str">
        <f t="shared" si="15"/>
        <v/>
      </c>
      <c r="L66" s="222" cm="1">
        <f t="array" ref="L66">_xlfn.IFS(J66=0,0,J66&gt;=0,J66+K66)</f>
        <v>0</v>
      </c>
      <c r="M66" s="222" t="str">
        <f t="shared" si="16"/>
        <v/>
      </c>
      <c r="N66" s="222" t="str">
        <f t="shared" si="17"/>
        <v/>
      </c>
      <c r="O66" s="81"/>
      <c r="P66" s="211" t="str">
        <f t="shared" si="18"/>
        <v/>
      </c>
      <c r="Q66" s="313">
        <f t="shared" si="19"/>
        <v>0</v>
      </c>
      <c r="R66" s="314" t="str">
        <f t="shared" si="20"/>
        <v/>
      </c>
    </row>
    <row r="67" spans="1:18" hidden="1" outlineLevel="1" x14ac:dyDescent="0.3">
      <c r="A67" s="159"/>
      <c r="B67" s="80"/>
      <c r="C67" s="80"/>
      <c r="D67" s="225" t="str">
        <f>IF(ISERROR(VLOOKUP(C67,'[1]Summary and KPIs'!$E$55:$F$58,2,FALSE)),"",(VLOOKUP(C67,'[1]Summary and KPIs'!$E$55:$F$58,2,FALSE)))</f>
        <v/>
      </c>
      <c r="E67" s="69"/>
      <c r="F67" s="81"/>
      <c r="G67" s="81"/>
      <c r="H67" s="222">
        <f t="shared" si="14"/>
        <v>0</v>
      </c>
      <c r="I67" s="222" cm="1">
        <f t="array" ref="I67">_xlfn.IFS(H67&gt;25,0,H67&gt;=24,25-H67,H67&lt;24,1)</f>
        <v>1</v>
      </c>
      <c r="J67" s="222" cm="1">
        <f t="array" ref="J67">_xlfn.IFS(H67=0,0,H67&gt;=0,H67+I67)</f>
        <v>0</v>
      </c>
      <c r="K67" s="222" t="str">
        <f t="shared" si="15"/>
        <v/>
      </c>
      <c r="L67" s="222" cm="1">
        <f t="array" ref="L67">_xlfn.IFS(J67=0,0,J67&gt;=0,J67+K67)</f>
        <v>0</v>
      </c>
      <c r="M67" s="222" t="str">
        <f t="shared" si="16"/>
        <v/>
      </c>
      <c r="N67" s="222" t="str">
        <f t="shared" si="17"/>
        <v/>
      </c>
      <c r="O67" s="81"/>
      <c r="P67" s="211" t="str">
        <f t="shared" si="18"/>
        <v/>
      </c>
      <c r="Q67" s="313">
        <f t="shared" si="19"/>
        <v>0</v>
      </c>
      <c r="R67" s="314" t="str">
        <f t="shared" si="20"/>
        <v/>
      </c>
    </row>
    <row r="68" spans="1:18" hidden="1" outlineLevel="1" x14ac:dyDescent="0.3">
      <c r="A68" s="159"/>
      <c r="B68" s="80"/>
      <c r="C68" s="80"/>
      <c r="D68" s="225" t="str">
        <f>IF(ISERROR(VLOOKUP(C68,'[1]Summary and KPIs'!$E$55:$F$58,2,FALSE)),"",(VLOOKUP(C68,'[1]Summary and KPIs'!$E$55:$F$58,2,FALSE)))</f>
        <v/>
      </c>
      <c r="E68" s="69"/>
      <c r="F68" s="81"/>
      <c r="G68" s="81"/>
      <c r="H68" s="222">
        <f t="shared" ref="H68:H93" si="21">F68+G68</f>
        <v>0</v>
      </c>
      <c r="I68" s="222" cm="1">
        <f t="array" ref="I68">_xlfn.IFS(H68&gt;25,0,H68&gt;=24,25-H68,H68&lt;24,1)</f>
        <v>1</v>
      </c>
      <c r="J68" s="222" cm="1">
        <f t="array" ref="J68">_xlfn.IFS(H68=0,0,H68&gt;=0,H68+I68)</f>
        <v>0</v>
      </c>
      <c r="K68" s="222" t="str">
        <f t="shared" ref="K68:K93" si="22">IF(ISERROR(IF(J68&lt;D68,D68-J68,0)),"",IF(J68&lt;D68,D68-J68,0))</f>
        <v/>
      </c>
      <c r="L68" s="222" cm="1">
        <f t="array" ref="L68">_xlfn.IFS(J68=0,0,J68&gt;=0,J68+K68)</f>
        <v>0</v>
      </c>
      <c r="M68" s="222" t="str">
        <f t="shared" ref="M68:M93" si="23">IFERROR(I68+K68,"")</f>
        <v/>
      </c>
      <c r="N68" s="222" t="str">
        <f t="shared" ref="N68:N93" si="24">IFERROR(M68*E68,"")</f>
        <v/>
      </c>
      <c r="O68" s="81"/>
      <c r="P68" s="211" t="str">
        <f t="shared" ref="P68:P93" si="25">IFERROR(O68/(N68),"")</f>
        <v/>
      </c>
      <c r="Q68" s="313">
        <f t="shared" ref="Q68:Q93" si="26">SUM(N68:O68)</f>
        <v>0</v>
      </c>
      <c r="R68" s="314" t="str">
        <f t="shared" ref="R68:R93" si="27">IF(O68="","",IF(P68&gt;17.5%,"Benefits should not be more than 17.5% ",""))</f>
        <v/>
      </c>
    </row>
    <row r="69" spans="1:18" hidden="1" outlineLevel="1" x14ac:dyDescent="0.3">
      <c r="A69" s="159"/>
      <c r="B69" s="80"/>
      <c r="C69" s="80"/>
      <c r="D69" s="225" t="str">
        <f>IF(ISERROR(VLOOKUP(C69,'[1]Summary and KPIs'!$E$55:$F$58,2,FALSE)),"",(VLOOKUP(C69,'[1]Summary and KPIs'!$E$55:$F$58,2,FALSE)))</f>
        <v/>
      </c>
      <c r="E69" s="69"/>
      <c r="F69" s="81"/>
      <c r="G69" s="81"/>
      <c r="H69" s="222">
        <f t="shared" si="21"/>
        <v>0</v>
      </c>
      <c r="I69" s="222" cm="1">
        <f t="array" ref="I69">_xlfn.IFS(H69&gt;25,0,H69&gt;=24,25-H69,H69&lt;24,1)</f>
        <v>1</v>
      </c>
      <c r="J69" s="222" cm="1">
        <f t="array" ref="J69">_xlfn.IFS(H69=0,0,H69&gt;=0,H69+I69)</f>
        <v>0</v>
      </c>
      <c r="K69" s="222" t="str">
        <f t="shared" si="22"/>
        <v/>
      </c>
      <c r="L69" s="222" cm="1">
        <f t="array" ref="L69">_xlfn.IFS(J69=0,0,J69&gt;=0,J69+K69)</f>
        <v>0</v>
      </c>
      <c r="M69" s="222" t="str">
        <f t="shared" si="23"/>
        <v/>
      </c>
      <c r="N69" s="222" t="str">
        <f t="shared" si="24"/>
        <v/>
      </c>
      <c r="O69" s="81"/>
      <c r="P69" s="211" t="str">
        <f t="shared" si="25"/>
        <v/>
      </c>
      <c r="Q69" s="313">
        <f t="shared" si="26"/>
        <v>0</v>
      </c>
      <c r="R69" s="314" t="str">
        <f t="shared" si="27"/>
        <v/>
      </c>
    </row>
    <row r="70" spans="1:18" hidden="1" outlineLevel="1" x14ac:dyDescent="0.3">
      <c r="A70" s="159"/>
      <c r="B70" s="80"/>
      <c r="C70" s="80"/>
      <c r="D70" s="225" t="str">
        <f>IF(ISERROR(VLOOKUP(C70,'[1]Summary and KPIs'!$E$55:$F$58,2,FALSE)),"",(VLOOKUP(C70,'[1]Summary and KPIs'!$E$55:$F$58,2,FALSE)))</f>
        <v/>
      </c>
      <c r="E70" s="69"/>
      <c r="F70" s="81"/>
      <c r="G70" s="81"/>
      <c r="H70" s="222">
        <f t="shared" si="21"/>
        <v>0</v>
      </c>
      <c r="I70" s="222" cm="1">
        <f t="array" ref="I70">_xlfn.IFS(H70&gt;25,0,H70&gt;=24,25-H70,H70&lt;24,1)</f>
        <v>1</v>
      </c>
      <c r="J70" s="222" cm="1">
        <f t="array" ref="J70">_xlfn.IFS(H70=0,0,H70&gt;=0,H70+I70)</f>
        <v>0</v>
      </c>
      <c r="K70" s="222" t="str">
        <f t="shared" si="22"/>
        <v/>
      </c>
      <c r="L70" s="222" cm="1">
        <f t="array" ref="L70">_xlfn.IFS(J70=0,0,J70&gt;=0,J70+K70)</f>
        <v>0</v>
      </c>
      <c r="M70" s="222" t="str">
        <f t="shared" si="23"/>
        <v/>
      </c>
      <c r="N70" s="222" t="str">
        <f t="shared" si="24"/>
        <v/>
      </c>
      <c r="O70" s="81"/>
      <c r="P70" s="211" t="str">
        <f t="shared" si="25"/>
        <v/>
      </c>
      <c r="Q70" s="313">
        <f t="shared" si="26"/>
        <v>0</v>
      </c>
      <c r="R70" s="314" t="str">
        <f t="shared" si="27"/>
        <v/>
      </c>
    </row>
    <row r="71" spans="1:18" hidden="1" outlineLevel="1" x14ac:dyDescent="0.3">
      <c r="A71" s="159"/>
      <c r="B71" s="80"/>
      <c r="C71" s="80"/>
      <c r="D71" s="225" t="str">
        <f>IF(ISERROR(VLOOKUP(C71,'[1]Summary and KPIs'!$E$55:$F$58,2,FALSE)),"",(VLOOKUP(C71,'[1]Summary and KPIs'!$E$55:$F$58,2,FALSE)))</f>
        <v/>
      </c>
      <c r="E71" s="69"/>
      <c r="F71" s="81"/>
      <c r="G71" s="81"/>
      <c r="H71" s="222">
        <f t="shared" si="21"/>
        <v>0</v>
      </c>
      <c r="I71" s="222" cm="1">
        <f t="array" ref="I71">_xlfn.IFS(H71&gt;25,0,H71&gt;=24,25-H71,H71&lt;24,1)</f>
        <v>1</v>
      </c>
      <c r="J71" s="222" cm="1">
        <f t="array" ref="J71">_xlfn.IFS(H71=0,0,H71&gt;=0,H71+I71)</f>
        <v>0</v>
      </c>
      <c r="K71" s="222" t="str">
        <f t="shared" si="22"/>
        <v/>
      </c>
      <c r="L71" s="222" cm="1">
        <f t="array" ref="L71">_xlfn.IFS(J71=0,0,J71&gt;=0,J71+K71)</f>
        <v>0</v>
      </c>
      <c r="M71" s="222" t="str">
        <f t="shared" si="23"/>
        <v/>
      </c>
      <c r="N71" s="222" t="str">
        <f t="shared" si="24"/>
        <v/>
      </c>
      <c r="O71" s="81"/>
      <c r="P71" s="211" t="str">
        <f t="shared" si="25"/>
        <v/>
      </c>
      <c r="Q71" s="313">
        <f t="shared" si="26"/>
        <v>0</v>
      </c>
      <c r="R71" s="314" t="str">
        <f t="shared" si="27"/>
        <v/>
      </c>
    </row>
    <row r="72" spans="1:18" hidden="1" outlineLevel="1" x14ac:dyDescent="0.3">
      <c r="A72" s="159"/>
      <c r="B72" s="80"/>
      <c r="C72" s="80"/>
      <c r="D72" s="225" t="str">
        <f>IF(ISERROR(VLOOKUP(C72,'[1]Summary and KPIs'!$E$55:$F$58,2,FALSE)),"",(VLOOKUP(C72,'[1]Summary and KPIs'!$E$55:$F$58,2,FALSE)))</f>
        <v/>
      </c>
      <c r="E72" s="69"/>
      <c r="F72" s="81"/>
      <c r="G72" s="81"/>
      <c r="H72" s="222">
        <f t="shared" si="21"/>
        <v>0</v>
      </c>
      <c r="I72" s="222" cm="1">
        <f t="array" ref="I72">_xlfn.IFS(H72&gt;25,0,H72&gt;=24,25-H72,H72&lt;24,1)</f>
        <v>1</v>
      </c>
      <c r="J72" s="222" cm="1">
        <f t="array" ref="J72">_xlfn.IFS(H72=0,0,H72&gt;=0,H72+I72)</f>
        <v>0</v>
      </c>
      <c r="K72" s="222" t="str">
        <f t="shared" si="22"/>
        <v/>
      </c>
      <c r="L72" s="222" cm="1">
        <f t="array" ref="L72">_xlfn.IFS(J72=0,0,J72&gt;=0,J72+K72)</f>
        <v>0</v>
      </c>
      <c r="M72" s="222" t="str">
        <f t="shared" si="23"/>
        <v/>
      </c>
      <c r="N72" s="222" t="str">
        <f t="shared" si="24"/>
        <v/>
      </c>
      <c r="O72" s="81"/>
      <c r="P72" s="211" t="str">
        <f t="shared" si="25"/>
        <v/>
      </c>
      <c r="Q72" s="313">
        <f t="shared" si="26"/>
        <v>0</v>
      </c>
      <c r="R72" s="314" t="str">
        <f t="shared" si="27"/>
        <v/>
      </c>
    </row>
    <row r="73" spans="1:18" hidden="1" outlineLevel="1" x14ac:dyDescent="0.3">
      <c r="A73" s="159"/>
      <c r="B73" s="80"/>
      <c r="C73" s="80"/>
      <c r="D73" s="225" t="str">
        <f>IF(ISERROR(VLOOKUP(C73,'[1]Summary and KPIs'!$E$55:$F$58,2,FALSE)),"",(VLOOKUP(C73,'[1]Summary and KPIs'!$E$55:$F$58,2,FALSE)))</f>
        <v/>
      </c>
      <c r="E73" s="69"/>
      <c r="F73" s="81"/>
      <c r="G73" s="81"/>
      <c r="H73" s="222">
        <f t="shared" si="21"/>
        <v>0</v>
      </c>
      <c r="I73" s="222" cm="1">
        <f t="array" ref="I73">_xlfn.IFS(H73&gt;25,0,H73&gt;=24,25-H73,H73&lt;24,1)</f>
        <v>1</v>
      </c>
      <c r="J73" s="222" cm="1">
        <f t="array" ref="J73">_xlfn.IFS(H73=0,0,H73&gt;=0,H73+I73)</f>
        <v>0</v>
      </c>
      <c r="K73" s="222" t="str">
        <f t="shared" si="22"/>
        <v/>
      </c>
      <c r="L73" s="222" cm="1">
        <f t="array" ref="L73">_xlfn.IFS(J73=0,0,J73&gt;=0,J73+K73)</f>
        <v>0</v>
      </c>
      <c r="M73" s="222" t="str">
        <f t="shared" si="23"/>
        <v/>
      </c>
      <c r="N73" s="222" t="str">
        <f t="shared" si="24"/>
        <v/>
      </c>
      <c r="O73" s="81"/>
      <c r="P73" s="211" t="str">
        <f t="shared" si="25"/>
        <v/>
      </c>
      <c r="Q73" s="313">
        <f t="shared" si="26"/>
        <v>0</v>
      </c>
      <c r="R73" s="314" t="str">
        <f t="shared" si="27"/>
        <v/>
      </c>
    </row>
    <row r="74" spans="1:18" hidden="1" outlineLevel="1" x14ac:dyDescent="0.3">
      <c r="A74" s="159"/>
      <c r="B74" s="80"/>
      <c r="C74" s="80"/>
      <c r="D74" s="225" t="str">
        <f>IF(ISERROR(VLOOKUP(C74,'[1]Summary and KPIs'!$E$55:$F$58,2,FALSE)),"",(VLOOKUP(C74,'[1]Summary and KPIs'!$E$55:$F$58,2,FALSE)))</f>
        <v/>
      </c>
      <c r="E74" s="69"/>
      <c r="F74" s="81"/>
      <c r="G74" s="81"/>
      <c r="H74" s="222">
        <f t="shared" si="21"/>
        <v>0</v>
      </c>
      <c r="I74" s="222" cm="1">
        <f t="array" ref="I74">_xlfn.IFS(H74&gt;25,0,H74&gt;=24,25-H74,H74&lt;24,1)</f>
        <v>1</v>
      </c>
      <c r="J74" s="222" cm="1">
        <f t="array" ref="J74">_xlfn.IFS(H74=0,0,H74&gt;=0,H74+I74)</f>
        <v>0</v>
      </c>
      <c r="K74" s="222" t="str">
        <f t="shared" si="22"/>
        <v/>
      </c>
      <c r="L74" s="222" cm="1">
        <f t="array" ref="L74">_xlfn.IFS(J74=0,0,J74&gt;=0,J74+K74)</f>
        <v>0</v>
      </c>
      <c r="M74" s="222" t="str">
        <f t="shared" si="23"/>
        <v/>
      </c>
      <c r="N74" s="222" t="str">
        <f t="shared" si="24"/>
        <v/>
      </c>
      <c r="O74" s="81"/>
      <c r="P74" s="211" t="str">
        <f t="shared" si="25"/>
        <v/>
      </c>
      <c r="Q74" s="313">
        <f t="shared" si="26"/>
        <v>0</v>
      </c>
      <c r="R74" s="314" t="str">
        <f t="shared" si="27"/>
        <v/>
      </c>
    </row>
    <row r="75" spans="1:18" hidden="1" outlineLevel="1" x14ac:dyDescent="0.3">
      <c r="A75" s="159"/>
      <c r="B75" s="80"/>
      <c r="C75" s="80"/>
      <c r="D75" s="225" t="str">
        <f>IF(ISERROR(VLOOKUP(C75,'[1]Summary and KPIs'!$E$55:$F$58,2,FALSE)),"",(VLOOKUP(C75,'[1]Summary and KPIs'!$E$55:$F$58,2,FALSE)))</f>
        <v/>
      </c>
      <c r="E75" s="69"/>
      <c r="F75" s="81"/>
      <c r="G75" s="81"/>
      <c r="H75" s="222">
        <f t="shared" si="21"/>
        <v>0</v>
      </c>
      <c r="I75" s="222" cm="1">
        <f t="array" ref="I75">_xlfn.IFS(H75&gt;25,0,H75&gt;=24,25-H75,H75&lt;24,1)</f>
        <v>1</v>
      </c>
      <c r="J75" s="222" cm="1">
        <f t="array" ref="J75">_xlfn.IFS(H75=0,0,H75&gt;=0,H75+I75)</f>
        <v>0</v>
      </c>
      <c r="K75" s="222" t="str">
        <f t="shared" si="22"/>
        <v/>
      </c>
      <c r="L75" s="222" cm="1">
        <f t="array" ref="L75">_xlfn.IFS(J75=0,0,J75&gt;=0,J75+K75)</f>
        <v>0</v>
      </c>
      <c r="M75" s="222" t="str">
        <f t="shared" si="23"/>
        <v/>
      </c>
      <c r="N75" s="222" t="str">
        <f t="shared" si="24"/>
        <v/>
      </c>
      <c r="O75" s="81"/>
      <c r="P75" s="211" t="str">
        <f t="shared" si="25"/>
        <v/>
      </c>
      <c r="Q75" s="313">
        <f t="shared" si="26"/>
        <v>0</v>
      </c>
      <c r="R75" s="314" t="str">
        <f t="shared" si="27"/>
        <v/>
      </c>
    </row>
    <row r="76" spans="1:18" hidden="1" outlineLevel="1" x14ac:dyDescent="0.3">
      <c r="A76" s="159"/>
      <c r="B76" s="80"/>
      <c r="C76" s="80"/>
      <c r="D76" s="225" t="str">
        <f>IF(ISERROR(VLOOKUP(C76,'[1]Summary and KPIs'!$E$55:$F$58,2,FALSE)),"",(VLOOKUP(C76,'[1]Summary and KPIs'!$E$55:$F$58,2,FALSE)))</f>
        <v/>
      </c>
      <c r="E76" s="69"/>
      <c r="F76" s="81"/>
      <c r="G76" s="81"/>
      <c r="H76" s="222">
        <f t="shared" si="21"/>
        <v>0</v>
      </c>
      <c r="I76" s="222" cm="1">
        <f t="array" ref="I76">_xlfn.IFS(H76&gt;25,0,H76&gt;=24,25-H76,H76&lt;24,1)</f>
        <v>1</v>
      </c>
      <c r="J76" s="222" cm="1">
        <f t="array" ref="J76">_xlfn.IFS(H76=0,0,H76&gt;=0,H76+I76)</f>
        <v>0</v>
      </c>
      <c r="K76" s="222" t="str">
        <f t="shared" si="22"/>
        <v/>
      </c>
      <c r="L76" s="222" cm="1">
        <f t="array" ref="L76">_xlfn.IFS(J76=0,0,J76&gt;=0,J76+K76)</f>
        <v>0</v>
      </c>
      <c r="M76" s="222" t="str">
        <f t="shared" si="23"/>
        <v/>
      </c>
      <c r="N76" s="222" t="str">
        <f t="shared" si="24"/>
        <v/>
      </c>
      <c r="O76" s="81"/>
      <c r="P76" s="211" t="str">
        <f t="shared" si="25"/>
        <v/>
      </c>
      <c r="Q76" s="313">
        <f t="shared" si="26"/>
        <v>0</v>
      </c>
      <c r="R76" s="314" t="str">
        <f t="shared" si="27"/>
        <v/>
      </c>
    </row>
    <row r="77" spans="1:18" hidden="1" outlineLevel="1" x14ac:dyDescent="0.3">
      <c r="A77" s="159"/>
      <c r="B77" s="80"/>
      <c r="C77" s="80"/>
      <c r="D77" s="225" t="str">
        <f>IF(ISERROR(VLOOKUP(C77,'[1]Summary and KPIs'!$E$55:$F$58,2,FALSE)),"",(VLOOKUP(C77,'[1]Summary and KPIs'!$E$55:$F$58,2,FALSE)))</f>
        <v/>
      </c>
      <c r="E77" s="69"/>
      <c r="F77" s="81"/>
      <c r="G77" s="81"/>
      <c r="H77" s="222">
        <f t="shared" si="21"/>
        <v>0</v>
      </c>
      <c r="I77" s="222" cm="1">
        <f t="array" ref="I77">_xlfn.IFS(H77&gt;25,0,H77&gt;=24,25-H77,H77&lt;24,1)</f>
        <v>1</v>
      </c>
      <c r="J77" s="222" cm="1">
        <f t="array" ref="J77">_xlfn.IFS(H77=0,0,H77&gt;=0,H77+I77)</f>
        <v>0</v>
      </c>
      <c r="K77" s="222" t="str">
        <f t="shared" si="22"/>
        <v/>
      </c>
      <c r="L77" s="222" cm="1">
        <f t="array" ref="L77">_xlfn.IFS(J77=0,0,J77&gt;=0,J77+K77)</f>
        <v>0</v>
      </c>
      <c r="M77" s="222" t="str">
        <f t="shared" si="23"/>
        <v/>
      </c>
      <c r="N77" s="222" t="str">
        <f t="shared" si="24"/>
        <v/>
      </c>
      <c r="O77" s="81"/>
      <c r="P77" s="211" t="str">
        <f t="shared" si="25"/>
        <v/>
      </c>
      <c r="Q77" s="313">
        <f t="shared" si="26"/>
        <v>0</v>
      </c>
      <c r="R77" s="314" t="str">
        <f t="shared" si="27"/>
        <v/>
      </c>
    </row>
    <row r="78" spans="1:18" hidden="1" outlineLevel="1" x14ac:dyDescent="0.3">
      <c r="A78" s="159"/>
      <c r="B78" s="80"/>
      <c r="C78" s="80"/>
      <c r="D78" s="225" t="str">
        <f>IF(ISERROR(VLOOKUP(C78,'[1]Summary and KPIs'!$E$55:$F$58,2,FALSE)),"",(VLOOKUP(C78,'[1]Summary and KPIs'!$E$55:$F$58,2,FALSE)))</f>
        <v/>
      </c>
      <c r="E78" s="69"/>
      <c r="F78" s="81"/>
      <c r="G78" s="81"/>
      <c r="H78" s="222">
        <f t="shared" si="21"/>
        <v>0</v>
      </c>
      <c r="I78" s="222" cm="1">
        <f t="array" ref="I78">_xlfn.IFS(H78&gt;25,0,H78&gt;=24,25-H78,H78&lt;24,1)</f>
        <v>1</v>
      </c>
      <c r="J78" s="222" cm="1">
        <f t="array" ref="J78">_xlfn.IFS(H78=0,0,H78&gt;=0,H78+I78)</f>
        <v>0</v>
      </c>
      <c r="K78" s="222" t="str">
        <f t="shared" si="22"/>
        <v/>
      </c>
      <c r="L78" s="222" cm="1">
        <f t="array" ref="L78">_xlfn.IFS(J78=0,0,J78&gt;=0,J78+K78)</f>
        <v>0</v>
      </c>
      <c r="M78" s="222" t="str">
        <f t="shared" si="23"/>
        <v/>
      </c>
      <c r="N78" s="222" t="str">
        <f t="shared" si="24"/>
        <v/>
      </c>
      <c r="O78" s="81"/>
      <c r="P78" s="211" t="str">
        <f t="shared" si="25"/>
        <v/>
      </c>
      <c r="Q78" s="313">
        <f t="shared" si="26"/>
        <v>0</v>
      </c>
      <c r="R78" s="314" t="str">
        <f t="shared" si="27"/>
        <v/>
      </c>
    </row>
    <row r="79" spans="1:18" hidden="1" outlineLevel="1" x14ac:dyDescent="0.3">
      <c r="A79" s="159"/>
      <c r="B79" s="80"/>
      <c r="C79" s="80"/>
      <c r="D79" s="225" t="str">
        <f>IF(ISERROR(VLOOKUP(C79,'[1]Summary and KPIs'!$E$55:$F$58,2,FALSE)),"",(VLOOKUP(C79,'[1]Summary and KPIs'!$E$55:$F$58,2,FALSE)))</f>
        <v/>
      </c>
      <c r="E79" s="69"/>
      <c r="F79" s="81"/>
      <c r="G79" s="81"/>
      <c r="H79" s="222">
        <f t="shared" si="21"/>
        <v>0</v>
      </c>
      <c r="I79" s="222" cm="1">
        <f t="array" ref="I79">_xlfn.IFS(H79&gt;25,0,H79&gt;=24,25-H79,H79&lt;24,1)</f>
        <v>1</v>
      </c>
      <c r="J79" s="222" cm="1">
        <f t="array" ref="J79">_xlfn.IFS(H79=0,0,H79&gt;=0,H79+I79)</f>
        <v>0</v>
      </c>
      <c r="K79" s="222" t="str">
        <f t="shared" si="22"/>
        <v/>
      </c>
      <c r="L79" s="222" cm="1">
        <f t="array" ref="L79">_xlfn.IFS(J79=0,0,J79&gt;=0,J79+K79)</f>
        <v>0</v>
      </c>
      <c r="M79" s="222" t="str">
        <f t="shared" si="23"/>
        <v/>
      </c>
      <c r="N79" s="222" t="str">
        <f t="shared" si="24"/>
        <v/>
      </c>
      <c r="O79" s="81"/>
      <c r="P79" s="211" t="str">
        <f t="shared" si="25"/>
        <v/>
      </c>
      <c r="Q79" s="313">
        <f t="shared" si="26"/>
        <v>0</v>
      </c>
      <c r="R79" s="314" t="str">
        <f t="shared" si="27"/>
        <v/>
      </c>
    </row>
    <row r="80" spans="1:18" hidden="1" outlineLevel="1" x14ac:dyDescent="0.3">
      <c r="A80" s="159"/>
      <c r="B80" s="80"/>
      <c r="C80" s="80"/>
      <c r="D80" s="225" t="str">
        <f>IF(ISERROR(VLOOKUP(C80,'[1]Summary and KPIs'!$E$55:$F$58,2,FALSE)),"",(VLOOKUP(C80,'[1]Summary and KPIs'!$E$55:$F$58,2,FALSE)))</f>
        <v/>
      </c>
      <c r="E80" s="69"/>
      <c r="F80" s="81"/>
      <c r="G80" s="81"/>
      <c r="H80" s="222">
        <f t="shared" si="21"/>
        <v>0</v>
      </c>
      <c r="I80" s="222" cm="1">
        <f t="array" ref="I80">_xlfn.IFS(H80&gt;25,0,H80&gt;=24,25-H80,H80&lt;24,1)</f>
        <v>1</v>
      </c>
      <c r="J80" s="222" cm="1">
        <f t="array" ref="J80">_xlfn.IFS(H80=0,0,H80&gt;=0,H80+I80)</f>
        <v>0</v>
      </c>
      <c r="K80" s="222" t="str">
        <f t="shared" si="22"/>
        <v/>
      </c>
      <c r="L80" s="222" cm="1">
        <f t="array" ref="L80">_xlfn.IFS(J80=0,0,J80&gt;=0,J80+K80)</f>
        <v>0</v>
      </c>
      <c r="M80" s="222" t="str">
        <f t="shared" si="23"/>
        <v/>
      </c>
      <c r="N80" s="222" t="str">
        <f t="shared" si="24"/>
        <v/>
      </c>
      <c r="O80" s="81"/>
      <c r="P80" s="211" t="str">
        <f t="shared" si="25"/>
        <v/>
      </c>
      <c r="Q80" s="313">
        <f t="shared" si="26"/>
        <v>0</v>
      </c>
      <c r="R80" s="314" t="str">
        <f t="shared" si="27"/>
        <v/>
      </c>
    </row>
    <row r="81" spans="1:18" hidden="1" outlineLevel="1" x14ac:dyDescent="0.3">
      <c r="A81" s="159"/>
      <c r="B81" s="80"/>
      <c r="C81" s="80"/>
      <c r="D81" s="225" t="str">
        <f>IF(ISERROR(VLOOKUP(C81,'[1]Summary and KPIs'!$E$55:$F$58,2,FALSE)),"",(VLOOKUP(C81,'[1]Summary and KPIs'!$E$55:$F$58,2,FALSE)))</f>
        <v/>
      </c>
      <c r="E81" s="69"/>
      <c r="F81" s="81"/>
      <c r="G81" s="81"/>
      <c r="H81" s="222">
        <f t="shared" si="21"/>
        <v>0</v>
      </c>
      <c r="I81" s="222" cm="1">
        <f t="array" ref="I81">_xlfn.IFS(H81&gt;25,0,H81&gt;=24,25-H81,H81&lt;24,1)</f>
        <v>1</v>
      </c>
      <c r="J81" s="222" cm="1">
        <f t="array" ref="J81">_xlfn.IFS(H81=0,0,H81&gt;=0,H81+I81)</f>
        <v>0</v>
      </c>
      <c r="K81" s="222" t="str">
        <f t="shared" si="22"/>
        <v/>
      </c>
      <c r="L81" s="222" cm="1">
        <f t="array" ref="L81">_xlfn.IFS(J81=0,0,J81&gt;=0,J81+K81)</f>
        <v>0</v>
      </c>
      <c r="M81" s="222" t="str">
        <f t="shared" si="23"/>
        <v/>
      </c>
      <c r="N81" s="222" t="str">
        <f t="shared" si="24"/>
        <v/>
      </c>
      <c r="O81" s="81"/>
      <c r="P81" s="211" t="str">
        <f t="shared" si="25"/>
        <v/>
      </c>
      <c r="Q81" s="313">
        <f t="shared" si="26"/>
        <v>0</v>
      </c>
      <c r="R81" s="314" t="str">
        <f t="shared" si="27"/>
        <v/>
      </c>
    </row>
    <row r="82" spans="1:18" hidden="1" outlineLevel="1" x14ac:dyDescent="0.3">
      <c r="A82" s="159"/>
      <c r="B82" s="80"/>
      <c r="C82" s="80"/>
      <c r="D82" s="225" t="str">
        <f>IF(ISERROR(VLOOKUP(C82,'[1]Summary and KPIs'!$E$55:$F$58,2,FALSE)),"",(VLOOKUP(C82,'[1]Summary and KPIs'!$E$55:$F$58,2,FALSE)))</f>
        <v/>
      </c>
      <c r="E82" s="69"/>
      <c r="F82" s="81"/>
      <c r="G82" s="81"/>
      <c r="H82" s="222">
        <f t="shared" si="21"/>
        <v>0</v>
      </c>
      <c r="I82" s="222" cm="1">
        <f t="array" ref="I82">_xlfn.IFS(H82&gt;25,0,H82&gt;=24,25-H82,H82&lt;24,1)</f>
        <v>1</v>
      </c>
      <c r="J82" s="222" cm="1">
        <f t="array" ref="J82">_xlfn.IFS(H82=0,0,H82&gt;=0,H82+I82)</f>
        <v>0</v>
      </c>
      <c r="K82" s="222" t="str">
        <f t="shared" si="22"/>
        <v/>
      </c>
      <c r="L82" s="222" cm="1">
        <f t="array" ref="L82">_xlfn.IFS(J82=0,0,J82&gt;=0,J82+K82)</f>
        <v>0</v>
      </c>
      <c r="M82" s="222" t="str">
        <f t="shared" si="23"/>
        <v/>
      </c>
      <c r="N82" s="222" t="str">
        <f t="shared" si="24"/>
        <v/>
      </c>
      <c r="O82" s="81"/>
      <c r="P82" s="211" t="str">
        <f t="shared" si="25"/>
        <v/>
      </c>
      <c r="Q82" s="313">
        <f t="shared" si="26"/>
        <v>0</v>
      </c>
      <c r="R82" s="314" t="str">
        <f t="shared" si="27"/>
        <v/>
      </c>
    </row>
    <row r="83" spans="1:18" hidden="1" outlineLevel="1" x14ac:dyDescent="0.3">
      <c r="A83" s="159"/>
      <c r="B83" s="80"/>
      <c r="C83" s="80"/>
      <c r="D83" s="225" t="str">
        <f>IF(ISERROR(VLOOKUP(C83,'[1]Summary and KPIs'!$E$55:$F$58,2,FALSE)),"",(VLOOKUP(C83,'[1]Summary and KPIs'!$E$55:$F$58,2,FALSE)))</f>
        <v/>
      </c>
      <c r="E83" s="69"/>
      <c r="F83" s="81"/>
      <c r="G83" s="81"/>
      <c r="H83" s="222">
        <f t="shared" si="21"/>
        <v>0</v>
      </c>
      <c r="I83" s="222" cm="1">
        <f t="array" ref="I83">_xlfn.IFS(H83&gt;25,0,H83&gt;=24,25-H83,H83&lt;24,1)</f>
        <v>1</v>
      </c>
      <c r="J83" s="222" cm="1">
        <f t="array" ref="J83">_xlfn.IFS(H83=0,0,H83&gt;=0,H83+I83)</f>
        <v>0</v>
      </c>
      <c r="K83" s="222" t="str">
        <f t="shared" si="22"/>
        <v/>
      </c>
      <c r="L83" s="222" cm="1">
        <f t="array" ref="L83">_xlfn.IFS(J83=0,0,J83&gt;=0,J83+K83)</f>
        <v>0</v>
      </c>
      <c r="M83" s="222" t="str">
        <f t="shared" si="23"/>
        <v/>
      </c>
      <c r="N83" s="222" t="str">
        <f t="shared" si="24"/>
        <v/>
      </c>
      <c r="O83" s="81"/>
      <c r="P83" s="211" t="str">
        <f t="shared" si="25"/>
        <v/>
      </c>
      <c r="Q83" s="313">
        <f t="shared" si="26"/>
        <v>0</v>
      </c>
      <c r="R83" s="314" t="str">
        <f t="shared" si="27"/>
        <v/>
      </c>
    </row>
    <row r="84" spans="1:18" hidden="1" outlineLevel="1" x14ac:dyDescent="0.3">
      <c r="A84" s="159"/>
      <c r="B84" s="80"/>
      <c r="C84" s="80"/>
      <c r="D84" s="225" t="str">
        <f>IF(ISERROR(VLOOKUP(C84,'[1]Summary and KPIs'!$E$55:$F$58,2,FALSE)),"",(VLOOKUP(C84,'[1]Summary and KPIs'!$E$55:$F$58,2,FALSE)))</f>
        <v/>
      </c>
      <c r="E84" s="69"/>
      <c r="F84" s="81"/>
      <c r="G84" s="81"/>
      <c r="H84" s="222">
        <f t="shared" si="21"/>
        <v>0</v>
      </c>
      <c r="I84" s="222" cm="1">
        <f t="array" ref="I84">_xlfn.IFS(H84&gt;25,0,H84&gt;=24,25-H84,H84&lt;24,1)</f>
        <v>1</v>
      </c>
      <c r="J84" s="222" cm="1">
        <f t="array" ref="J84">_xlfn.IFS(H84=0,0,H84&gt;=0,H84+I84)</f>
        <v>0</v>
      </c>
      <c r="K84" s="222" t="str">
        <f t="shared" si="22"/>
        <v/>
      </c>
      <c r="L84" s="222" cm="1">
        <f t="array" ref="L84">_xlfn.IFS(J84=0,0,J84&gt;=0,J84+K84)</f>
        <v>0</v>
      </c>
      <c r="M84" s="222" t="str">
        <f t="shared" si="23"/>
        <v/>
      </c>
      <c r="N84" s="222" t="str">
        <f t="shared" si="24"/>
        <v/>
      </c>
      <c r="O84" s="81"/>
      <c r="P84" s="211" t="str">
        <f t="shared" si="25"/>
        <v/>
      </c>
      <c r="Q84" s="313">
        <f t="shared" si="26"/>
        <v>0</v>
      </c>
      <c r="R84" s="314" t="str">
        <f t="shared" si="27"/>
        <v/>
      </c>
    </row>
    <row r="85" spans="1:18" hidden="1" outlineLevel="1" x14ac:dyDescent="0.3">
      <c r="A85" s="159"/>
      <c r="B85" s="80"/>
      <c r="C85" s="80"/>
      <c r="D85" s="225" t="str">
        <f>IF(ISERROR(VLOOKUP(C85,'[1]Summary and KPIs'!$E$55:$F$58,2,FALSE)),"",(VLOOKUP(C85,'[1]Summary and KPIs'!$E$55:$F$58,2,FALSE)))</f>
        <v/>
      </c>
      <c r="E85" s="69"/>
      <c r="F85" s="81"/>
      <c r="G85" s="81"/>
      <c r="H85" s="222">
        <f t="shared" si="21"/>
        <v>0</v>
      </c>
      <c r="I85" s="222" cm="1">
        <f t="array" ref="I85">_xlfn.IFS(H85&gt;25,0,H85&gt;=24,25-H85,H85&lt;24,1)</f>
        <v>1</v>
      </c>
      <c r="J85" s="222" cm="1">
        <f t="array" ref="J85">_xlfn.IFS(H85=0,0,H85&gt;=0,H85+I85)</f>
        <v>0</v>
      </c>
      <c r="K85" s="222" t="str">
        <f t="shared" si="22"/>
        <v/>
      </c>
      <c r="L85" s="222" cm="1">
        <f t="array" ref="L85">_xlfn.IFS(J85=0,0,J85&gt;=0,J85+K85)</f>
        <v>0</v>
      </c>
      <c r="M85" s="222" t="str">
        <f t="shared" si="23"/>
        <v/>
      </c>
      <c r="N85" s="222" t="str">
        <f t="shared" si="24"/>
        <v/>
      </c>
      <c r="O85" s="81"/>
      <c r="P85" s="211" t="str">
        <f t="shared" si="25"/>
        <v/>
      </c>
      <c r="Q85" s="313">
        <f t="shared" si="26"/>
        <v>0</v>
      </c>
      <c r="R85" s="314" t="str">
        <f t="shared" si="27"/>
        <v/>
      </c>
    </row>
    <row r="86" spans="1:18" hidden="1" outlineLevel="1" x14ac:dyDescent="0.3">
      <c r="A86" s="159"/>
      <c r="B86" s="80"/>
      <c r="C86" s="80"/>
      <c r="D86" s="225" t="str">
        <f>IF(ISERROR(VLOOKUP(C86,'[1]Summary and KPIs'!$E$55:$F$58,2,FALSE)),"",(VLOOKUP(C86,'[1]Summary and KPIs'!$E$55:$F$58,2,FALSE)))</f>
        <v/>
      </c>
      <c r="E86" s="69"/>
      <c r="F86" s="81"/>
      <c r="G86" s="81"/>
      <c r="H86" s="222">
        <f t="shared" si="21"/>
        <v>0</v>
      </c>
      <c r="I86" s="222" cm="1">
        <f t="array" ref="I86">_xlfn.IFS(H86&gt;25,0,H86&gt;=24,25-H86,H86&lt;24,1)</f>
        <v>1</v>
      </c>
      <c r="J86" s="222" cm="1">
        <f t="array" ref="J86">_xlfn.IFS(H86=0,0,H86&gt;=0,H86+I86)</f>
        <v>0</v>
      </c>
      <c r="K86" s="222" t="str">
        <f t="shared" si="22"/>
        <v/>
      </c>
      <c r="L86" s="222" cm="1">
        <f t="array" ref="L86">_xlfn.IFS(J86=0,0,J86&gt;=0,J86+K86)</f>
        <v>0</v>
      </c>
      <c r="M86" s="222" t="str">
        <f t="shared" si="23"/>
        <v/>
      </c>
      <c r="N86" s="222" t="str">
        <f t="shared" si="24"/>
        <v/>
      </c>
      <c r="O86" s="81"/>
      <c r="P86" s="211" t="str">
        <f t="shared" si="25"/>
        <v/>
      </c>
      <c r="Q86" s="313">
        <f t="shared" si="26"/>
        <v>0</v>
      </c>
      <c r="R86" s="314" t="str">
        <f t="shared" si="27"/>
        <v/>
      </c>
    </row>
    <row r="87" spans="1:18" hidden="1" outlineLevel="1" x14ac:dyDescent="0.3">
      <c r="A87" s="159"/>
      <c r="B87" s="80"/>
      <c r="C87" s="80"/>
      <c r="D87" s="225" t="str">
        <f>IF(ISERROR(VLOOKUP(C87,'[1]Summary and KPIs'!$E$55:$F$58,2,FALSE)),"",(VLOOKUP(C87,'[1]Summary and KPIs'!$E$55:$F$58,2,FALSE)))</f>
        <v/>
      </c>
      <c r="E87" s="69"/>
      <c r="F87" s="81"/>
      <c r="G87" s="81"/>
      <c r="H87" s="222">
        <f t="shared" si="21"/>
        <v>0</v>
      </c>
      <c r="I87" s="222" cm="1">
        <f t="array" ref="I87">_xlfn.IFS(H87&gt;25,0,H87&gt;=24,25-H87,H87&lt;24,1)</f>
        <v>1</v>
      </c>
      <c r="J87" s="222" cm="1">
        <f t="array" ref="J87">_xlfn.IFS(H87=0,0,H87&gt;=0,H87+I87)</f>
        <v>0</v>
      </c>
      <c r="K87" s="222" t="str">
        <f t="shared" si="22"/>
        <v/>
      </c>
      <c r="L87" s="222" cm="1">
        <f t="array" ref="L87">_xlfn.IFS(J87=0,0,J87&gt;=0,J87+K87)</f>
        <v>0</v>
      </c>
      <c r="M87" s="222" t="str">
        <f t="shared" si="23"/>
        <v/>
      </c>
      <c r="N87" s="222" t="str">
        <f t="shared" si="24"/>
        <v/>
      </c>
      <c r="O87" s="81"/>
      <c r="P87" s="211" t="str">
        <f t="shared" si="25"/>
        <v/>
      </c>
      <c r="Q87" s="313">
        <f t="shared" si="26"/>
        <v>0</v>
      </c>
      <c r="R87" s="314" t="str">
        <f t="shared" si="27"/>
        <v/>
      </c>
    </row>
    <row r="88" spans="1:18" hidden="1" outlineLevel="1" x14ac:dyDescent="0.3">
      <c r="A88" s="159"/>
      <c r="B88" s="80"/>
      <c r="C88" s="80"/>
      <c r="D88" s="225" t="str">
        <f>IF(ISERROR(VLOOKUP(C88,'[1]Summary and KPIs'!$E$55:$F$58,2,FALSE)),"",(VLOOKUP(C88,'[1]Summary and KPIs'!$E$55:$F$58,2,FALSE)))</f>
        <v/>
      </c>
      <c r="E88" s="69"/>
      <c r="F88" s="81"/>
      <c r="G88" s="81"/>
      <c r="H88" s="222">
        <f t="shared" si="21"/>
        <v>0</v>
      </c>
      <c r="I88" s="222" cm="1">
        <f t="array" ref="I88">_xlfn.IFS(H88&gt;25,0,H88&gt;=24,25-H88,H88&lt;24,1)</f>
        <v>1</v>
      </c>
      <c r="J88" s="222" cm="1">
        <f t="array" ref="J88">_xlfn.IFS(H88=0,0,H88&gt;=0,H88+I88)</f>
        <v>0</v>
      </c>
      <c r="K88" s="222" t="str">
        <f t="shared" si="22"/>
        <v/>
      </c>
      <c r="L88" s="222" cm="1">
        <f t="array" ref="L88">_xlfn.IFS(J88=0,0,J88&gt;=0,J88+K88)</f>
        <v>0</v>
      </c>
      <c r="M88" s="222" t="str">
        <f t="shared" si="23"/>
        <v/>
      </c>
      <c r="N88" s="222" t="str">
        <f t="shared" si="24"/>
        <v/>
      </c>
      <c r="O88" s="81"/>
      <c r="P88" s="211" t="str">
        <f t="shared" si="25"/>
        <v/>
      </c>
      <c r="Q88" s="313">
        <f t="shared" si="26"/>
        <v>0</v>
      </c>
      <c r="R88" s="314" t="str">
        <f t="shared" si="27"/>
        <v/>
      </c>
    </row>
    <row r="89" spans="1:18" hidden="1" outlineLevel="1" x14ac:dyDescent="0.3">
      <c r="A89" s="159"/>
      <c r="B89" s="80"/>
      <c r="C89" s="80"/>
      <c r="D89" s="225" t="str">
        <f>IF(ISERROR(VLOOKUP(C89,'[1]Summary and KPIs'!$E$55:$F$58,2,FALSE)),"",(VLOOKUP(C89,'[1]Summary and KPIs'!$E$55:$F$58,2,FALSE)))</f>
        <v/>
      </c>
      <c r="E89" s="69"/>
      <c r="F89" s="81"/>
      <c r="G89" s="81"/>
      <c r="H89" s="222">
        <f t="shared" si="21"/>
        <v>0</v>
      </c>
      <c r="I89" s="222" cm="1">
        <f t="array" ref="I89">_xlfn.IFS(H89&gt;25,0,H89&gt;=24,25-H89,H89&lt;24,1)</f>
        <v>1</v>
      </c>
      <c r="J89" s="222" cm="1">
        <f t="array" ref="J89">_xlfn.IFS(H89=0,0,H89&gt;=0,H89+I89)</f>
        <v>0</v>
      </c>
      <c r="K89" s="222" t="str">
        <f t="shared" si="22"/>
        <v/>
      </c>
      <c r="L89" s="222" cm="1">
        <f t="array" ref="L89">_xlfn.IFS(J89=0,0,J89&gt;=0,J89+K89)</f>
        <v>0</v>
      </c>
      <c r="M89" s="222" t="str">
        <f t="shared" si="23"/>
        <v/>
      </c>
      <c r="N89" s="222" t="str">
        <f t="shared" si="24"/>
        <v/>
      </c>
      <c r="O89" s="81"/>
      <c r="P89" s="211" t="str">
        <f t="shared" si="25"/>
        <v/>
      </c>
      <c r="Q89" s="313">
        <f t="shared" si="26"/>
        <v>0</v>
      </c>
      <c r="R89" s="314" t="str">
        <f t="shared" si="27"/>
        <v/>
      </c>
    </row>
    <row r="90" spans="1:18" hidden="1" outlineLevel="1" x14ac:dyDescent="0.3">
      <c r="A90" s="159"/>
      <c r="B90" s="80"/>
      <c r="C90" s="80"/>
      <c r="D90" s="225" t="str">
        <f>IF(ISERROR(VLOOKUP(C90,'[1]Summary and KPIs'!$E$55:$F$58,2,FALSE)),"",(VLOOKUP(C90,'[1]Summary and KPIs'!$E$55:$F$58,2,FALSE)))</f>
        <v/>
      </c>
      <c r="E90" s="69"/>
      <c r="F90" s="81"/>
      <c r="G90" s="81"/>
      <c r="H90" s="222">
        <f t="shared" si="21"/>
        <v>0</v>
      </c>
      <c r="I90" s="222" cm="1">
        <f t="array" ref="I90">_xlfn.IFS(H90&gt;25,0,H90&gt;=24,25-H90,H90&lt;24,1)</f>
        <v>1</v>
      </c>
      <c r="J90" s="222" cm="1">
        <f t="array" ref="J90">_xlfn.IFS(H90=0,0,H90&gt;=0,H90+I90)</f>
        <v>0</v>
      </c>
      <c r="K90" s="222" t="str">
        <f t="shared" si="22"/>
        <v/>
      </c>
      <c r="L90" s="222" cm="1">
        <f t="array" ref="L90">_xlfn.IFS(J90=0,0,J90&gt;=0,J90+K90)</f>
        <v>0</v>
      </c>
      <c r="M90" s="222" t="str">
        <f t="shared" si="23"/>
        <v/>
      </c>
      <c r="N90" s="222" t="str">
        <f t="shared" si="24"/>
        <v/>
      </c>
      <c r="O90" s="81"/>
      <c r="P90" s="211" t="str">
        <f t="shared" si="25"/>
        <v/>
      </c>
      <c r="Q90" s="313">
        <f t="shared" si="26"/>
        <v>0</v>
      </c>
      <c r="R90" s="314" t="str">
        <f t="shared" si="27"/>
        <v/>
      </c>
    </row>
    <row r="91" spans="1:18" hidden="1" outlineLevel="1" x14ac:dyDescent="0.3">
      <c r="A91" s="159"/>
      <c r="B91" s="80"/>
      <c r="C91" s="80"/>
      <c r="D91" s="225" t="str">
        <f>IF(ISERROR(VLOOKUP(C91,'[1]Summary and KPIs'!$E$55:$F$58,2,FALSE)),"",(VLOOKUP(C91,'[1]Summary and KPIs'!$E$55:$F$58,2,FALSE)))</f>
        <v/>
      </c>
      <c r="E91" s="69"/>
      <c r="F91" s="81"/>
      <c r="G91" s="81"/>
      <c r="H91" s="222">
        <f t="shared" si="21"/>
        <v>0</v>
      </c>
      <c r="I91" s="222" cm="1">
        <f t="array" ref="I91">_xlfn.IFS(H91&gt;25,0,H91&gt;=24,25-H91,H91&lt;24,1)</f>
        <v>1</v>
      </c>
      <c r="J91" s="222" cm="1">
        <f t="array" ref="J91">_xlfn.IFS(H91=0,0,H91&gt;=0,H91+I91)</f>
        <v>0</v>
      </c>
      <c r="K91" s="222" t="str">
        <f t="shared" si="22"/>
        <v/>
      </c>
      <c r="L91" s="222" cm="1">
        <f t="array" ref="L91">_xlfn.IFS(J91=0,0,J91&gt;=0,J91+K91)</f>
        <v>0</v>
      </c>
      <c r="M91" s="222" t="str">
        <f t="shared" si="23"/>
        <v/>
      </c>
      <c r="N91" s="222" t="str">
        <f t="shared" si="24"/>
        <v/>
      </c>
      <c r="O91" s="81"/>
      <c r="P91" s="211" t="str">
        <f t="shared" si="25"/>
        <v/>
      </c>
      <c r="Q91" s="313">
        <f t="shared" si="26"/>
        <v>0</v>
      </c>
      <c r="R91" s="314" t="str">
        <f t="shared" si="27"/>
        <v/>
      </c>
    </row>
    <row r="92" spans="1:18" hidden="1" outlineLevel="1" x14ac:dyDescent="0.3">
      <c r="A92" s="159"/>
      <c r="B92" s="80"/>
      <c r="C92" s="80"/>
      <c r="D92" s="225" t="str">
        <f>IF(ISERROR(VLOOKUP(C92,'[1]Summary and KPIs'!$E$55:$F$58,2,FALSE)),"",(VLOOKUP(C92,'[1]Summary and KPIs'!$E$55:$F$58,2,FALSE)))</f>
        <v/>
      </c>
      <c r="E92" s="69"/>
      <c r="F92" s="81"/>
      <c r="G92" s="81"/>
      <c r="H92" s="222">
        <f t="shared" si="21"/>
        <v>0</v>
      </c>
      <c r="I92" s="222" cm="1">
        <f t="array" ref="I92">_xlfn.IFS(H92&gt;25,0,H92&gt;=24,25-H92,H92&lt;24,1)</f>
        <v>1</v>
      </c>
      <c r="J92" s="222" cm="1">
        <f t="array" ref="J92">_xlfn.IFS(H92=0,0,H92&gt;=0,H92+I92)</f>
        <v>0</v>
      </c>
      <c r="K92" s="222" t="str">
        <f t="shared" si="22"/>
        <v/>
      </c>
      <c r="L92" s="222" cm="1">
        <f t="array" ref="L92">_xlfn.IFS(J92=0,0,J92&gt;=0,J92+K92)</f>
        <v>0</v>
      </c>
      <c r="M92" s="222" t="str">
        <f t="shared" si="23"/>
        <v/>
      </c>
      <c r="N92" s="222" t="str">
        <f t="shared" si="24"/>
        <v/>
      </c>
      <c r="O92" s="81"/>
      <c r="P92" s="211" t="str">
        <f t="shared" si="25"/>
        <v/>
      </c>
      <c r="Q92" s="313">
        <f t="shared" si="26"/>
        <v>0</v>
      </c>
      <c r="R92" s="314" t="str">
        <f t="shared" si="27"/>
        <v/>
      </c>
    </row>
    <row r="93" spans="1:18" hidden="1" outlineLevel="1" x14ac:dyDescent="0.3">
      <c r="A93" s="159"/>
      <c r="B93" s="80"/>
      <c r="C93" s="80"/>
      <c r="D93" s="225" t="str">
        <f>IF(ISERROR(VLOOKUP(C93,'[1]Summary and KPIs'!$E$55:$F$58,2,FALSE)),"",(VLOOKUP(C93,'[1]Summary and KPIs'!$E$55:$F$58,2,FALSE)))</f>
        <v/>
      </c>
      <c r="E93" s="69"/>
      <c r="F93" s="81"/>
      <c r="G93" s="81"/>
      <c r="H93" s="222">
        <f t="shared" si="21"/>
        <v>0</v>
      </c>
      <c r="I93" s="222" cm="1">
        <f t="array" ref="I93">_xlfn.IFS(H93&gt;25,0,H93&gt;=24,25-H93,H93&lt;24,1)</f>
        <v>1</v>
      </c>
      <c r="J93" s="222" cm="1">
        <f t="array" ref="J93">_xlfn.IFS(H93=0,0,H93&gt;=0,H93+I93)</f>
        <v>0</v>
      </c>
      <c r="K93" s="222" t="str">
        <f t="shared" si="22"/>
        <v/>
      </c>
      <c r="L93" s="222" cm="1">
        <f t="array" ref="L93">_xlfn.IFS(J93=0,0,J93&gt;=0,J93+K93)</f>
        <v>0</v>
      </c>
      <c r="M93" s="222" t="str">
        <f t="shared" si="23"/>
        <v/>
      </c>
      <c r="N93" s="222" t="str">
        <f t="shared" si="24"/>
        <v/>
      </c>
      <c r="O93" s="81"/>
      <c r="P93" s="211" t="str">
        <f t="shared" si="25"/>
        <v/>
      </c>
      <c r="Q93" s="313">
        <f t="shared" si="26"/>
        <v>0</v>
      </c>
      <c r="R93" s="314" t="str">
        <f t="shared" si="27"/>
        <v/>
      </c>
    </row>
    <row r="94" spans="1:18" hidden="1" outlineLevel="1" x14ac:dyDescent="0.3">
      <c r="A94" s="159"/>
      <c r="B94" s="80"/>
      <c r="C94" s="80"/>
      <c r="D94" s="225" t="str">
        <f>IF(ISERROR(VLOOKUP(C94,'[1]Summary and KPIs'!$E$55:$F$58,2,FALSE)),"",(VLOOKUP(C94,'[1]Summary and KPIs'!$E$55:$F$58,2,FALSE)))</f>
        <v/>
      </c>
      <c r="E94" s="69"/>
      <c r="F94" s="81"/>
      <c r="G94" s="81"/>
      <c r="H94" s="222">
        <f t="shared" ref="H94:H697" si="28">F94+G94</f>
        <v>0</v>
      </c>
      <c r="I94" s="222" cm="1">
        <f t="array" ref="I94">_xlfn.IFS(H94&gt;25,0,H94&gt;=24,25-H94,H94&lt;24,1)</f>
        <v>1</v>
      </c>
      <c r="J94" s="222" cm="1">
        <f t="array" ref="J94">_xlfn.IFS(H94=0,0,H94&gt;=0,H94+I94)</f>
        <v>0</v>
      </c>
      <c r="K94" s="222" t="str">
        <f t="shared" ref="K94:K697" si="29">IF(ISERROR(IF(J94&lt;D94,D94-J94,0)),"",IF(J94&lt;D94,D94-J94,0))</f>
        <v/>
      </c>
      <c r="L94" s="222" cm="1">
        <f t="array" ref="L94">_xlfn.IFS(J94=0,0,J94&gt;=0,J94+K94)</f>
        <v>0</v>
      </c>
      <c r="M94" s="222" t="str">
        <f t="shared" ref="M94:M697" si="30">IFERROR(I94+K94,"")</f>
        <v/>
      </c>
      <c r="N94" s="222" t="str">
        <f t="shared" ref="N94:N697" si="31">IFERROR(M94*E94,"")</f>
        <v/>
      </c>
      <c r="O94" s="81"/>
      <c r="P94" s="211" t="str">
        <f t="shared" ref="P94:P697" si="32">IFERROR(O94/(N94),"")</f>
        <v/>
      </c>
      <c r="Q94" s="313">
        <f t="shared" ref="Q94:Q697" si="33">SUM(N94:O94)</f>
        <v>0</v>
      </c>
      <c r="R94" s="314" t="str">
        <f t="shared" ref="R94:R697" si="34">IF(O94="","",IF(P94&gt;17.5%,"Benefits should not be more than 17.5% ",""))</f>
        <v/>
      </c>
    </row>
    <row r="95" spans="1:18" hidden="1" outlineLevel="1" x14ac:dyDescent="0.3">
      <c r="A95" s="159"/>
      <c r="B95" s="80"/>
      <c r="C95" s="80"/>
      <c r="D95" s="225" t="str">
        <f>IF(ISERROR(VLOOKUP(C95,'[1]Summary and KPIs'!$E$55:$F$58,2,FALSE)),"",(VLOOKUP(C95,'[1]Summary and KPIs'!$E$55:$F$58,2,FALSE)))</f>
        <v/>
      </c>
      <c r="E95" s="69"/>
      <c r="F95" s="81"/>
      <c r="G95" s="81"/>
      <c r="H95" s="222">
        <f t="shared" si="28"/>
        <v>0</v>
      </c>
      <c r="I95" s="222" cm="1">
        <f t="array" ref="I95">_xlfn.IFS(H95&gt;25,0,H95&gt;=24,25-H95,H95&lt;24,1)</f>
        <v>1</v>
      </c>
      <c r="J95" s="222" cm="1">
        <f t="array" ref="J95">_xlfn.IFS(H95=0,0,H95&gt;=0,H95+I95)</f>
        <v>0</v>
      </c>
      <c r="K95" s="222" t="str">
        <f t="shared" si="29"/>
        <v/>
      </c>
      <c r="L95" s="222" cm="1">
        <f t="array" ref="L95">_xlfn.IFS(J95=0,0,J95&gt;=0,J95+K95)</f>
        <v>0</v>
      </c>
      <c r="M95" s="222" t="str">
        <f t="shared" si="30"/>
        <v/>
      </c>
      <c r="N95" s="222" t="str">
        <f t="shared" si="31"/>
        <v/>
      </c>
      <c r="O95" s="81"/>
      <c r="P95" s="211" t="str">
        <f t="shared" si="32"/>
        <v/>
      </c>
      <c r="Q95" s="313">
        <f t="shared" si="33"/>
        <v>0</v>
      </c>
      <c r="R95" s="314" t="str">
        <f t="shared" si="34"/>
        <v/>
      </c>
    </row>
    <row r="96" spans="1:18" hidden="1" outlineLevel="1" x14ac:dyDescent="0.3">
      <c r="A96" s="159"/>
      <c r="B96" s="80"/>
      <c r="C96" s="80"/>
      <c r="D96" s="225" t="str">
        <f>IF(ISERROR(VLOOKUP(C96,'[1]Summary and KPIs'!$E$55:$F$58,2,FALSE)),"",(VLOOKUP(C96,'[1]Summary and KPIs'!$E$55:$F$58,2,FALSE)))</f>
        <v/>
      </c>
      <c r="E96" s="69"/>
      <c r="F96" s="81"/>
      <c r="G96" s="81"/>
      <c r="H96" s="222">
        <f t="shared" si="28"/>
        <v>0</v>
      </c>
      <c r="I96" s="222" cm="1">
        <f t="array" ref="I96">_xlfn.IFS(H96&gt;25,0,H96&gt;=24,25-H96,H96&lt;24,1)</f>
        <v>1</v>
      </c>
      <c r="J96" s="222" cm="1">
        <f t="array" ref="J96">_xlfn.IFS(H96=0,0,H96&gt;=0,H96+I96)</f>
        <v>0</v>
      </c>
      <c r="K96" s="222" t="str">
        <f t="shared" si="29"/>
        <v/>
      </c>
      <c r="L96" s="222" cm="1">
        <f t="array" ref="L96">_xlfn.IFS(J96=0,0,J96&gt;=0,J96+K96)</f>
        <v>0</v>
      </c>
      <c r="M96" s="222" t="str">
        <f t="shared" si="30"/>
        <v/>
      </c>
      <c r="N96" s="222" t="str">
        <f t="shared" si="31"/>
        <v/>
      </c>
      <c r="O96" s="81"/>
      <c r="P96" s="211" t="str">
        <f t="shared" si="32"/>
        <v/>
      </c>
      <c r="Q96" s="313">
        <f t="shared" si="33"/>
        <v>0</v>
      </c>
      <c r="R96" s="314" t="str">
        <f t="shared" si="34"/>
        <v/>
      </c>
    </row>
    <row r="97" spans="1:18" hidden="1" outlineLevel="1" x14ac:dyDescent="0.3">
      <c r="A97" s="159"/>
      <c r="B97" s="80"/>
      <c r="C97" s="80"/>
      <c r="D97" s="225" t="str">
        <f>IF(ISERROR(VLOOKUP(C97,'[1]Summary and KPIs'!$E$55:$F$58,2,FALSE)),"",(VLOOKUP(C97,'[1]Summary and KPIs'!$E$55:$F$58,2,FALSE)))</f>
        <v/>
      </c>
      <c r="E97" s="69"/>
      <c r="F97" s="81"/>
      <c r="G97" s="81"/>
      <c r="H97" s="222">
        <f t="shared" si="28"/>
        <v>0</v>
      </c>
      <c r="I97" s="222" cm="1">
        <f t="array" ref="I97">_xlfn.IFS(H97&gt;25,0,H97&gt;=24,25-H97,H97&lt;24,1)</f>
        <v>1</v>
      </c>
      <c r="J97" s="222" cm="1">
        <f t="array" ref="J97">_xlfn.IFS(H97=0,0,H97&gt;=0,H97+I97)</f>
        <v>0</v>
      </c>
      <c r="K97" s="222" t="str">
        <f t="shared" si="29"/>
        <v/>
      </c>
      <c r="L97" s="222" cm="1">
        <f t="array" ref="L97">_xlfn.IFS(J97=0,0,J97&gt;=0,J97+K97)</f>
        <v>0</v>
      </c>
      <c r="M97" s="222" t="str">
        <f t="shared" si="30"/>
        <v/>
      </c>
      <c r="N97" s="222" t="str">
        <f t="shared" si="31"/>
        <v/>
      </c>
      <c r="O97" s="81"/>
      <c r="P97" s="211" t="str">
        <f t="shared" si="32"/>
        <v/>
      </c>
      <c r="Q97" s="313">
        <f t="shared" si="33"/>
        <v>0</v>
      </c>
      <c r="R97" s="314" t="str">
        <f t="shared" si="34"/>
        <v/>
      </c>
    </row>
    <row r="98" spans="1:18" hidden="1" outlineLevel="1" x14ac:dyDescent="0.3">
      <c r="A98" s="159"/>
      <c r="B98" s="80"/>
      <c r="C98" s="80"/>
      <c r="D98" s="225" t="str">
        <f>IF(ISERROR(VLOOKUP(C98,'[1]Summary and KPIs'!$E$55:$F$58,2,FALSE)),"",(VLOOKUP(C98,'[1]Summary and KPIs'!$E$55:$F$58,2,FALSE)))</f>
        <v/>
      </c>
      <c r="E98" s="69"/>
      <c r="F98" s="81"/>
      <c r="G98" s="81"/>
      <c r="H98" s="222">
        <f t="shared" si="28"/>
        <v>0</v>
      </c>
      <c r="I98" s="222" cm="1">
        <f t="array" ref="I98">_xlfn.IFS(H98&gt;25,0,H98&gt;=24,25-H98,H98&lt;24,1)</f>
        <v>1</v>
      </c>
      <c r="J98" s="222" cm="1">
        <f t="array" ref="J98">_xlfn.IFS(H98=0,0,H98&gt;=0,H98+I98)</f>
        <v>0</v>
      </c>
      <c r="K98" s="222" t="str">
        <f t="shared" si="29"/>
        <v/>
      </c>
      <c r="L98" s="222" cm="1">
        <f t="array" ref="L98">_xlfn.IFS(J98=0,0,J98&gt;=0,J98+K98)</f>
        <v>0</v>
      </c>
      <c r="M98" s="222" t="str">
        <f t="shared" si="30"/>
        <v/>
      </c>
      <c r="N98" s="222" t="str">
        <f t="shared" si="31"/>
        <v/>
      </c>
      <c r="O98" s="81"/>
      <c r="P98" s="211" t="str">
        <f t="shared" si="32"/>
        <v/>
      </c>
      <c r="Q98" s="313">
        <f t="shared" si="33"/>
        <v>0</v>
      </c>
      <c r="R98" s="314" t="str">
        <f t="shared" si="34"/>
        <v/>
      </c>
    </row>
    <row r="99" spans="1:18" collapsed="1" x14ac:dyDescent="0.3">
      <c r="A99" s="159"/>
      <c r="B99" s="80"/>
      <c r="C99" s="80"/>
      <c r="D99" s="225" t="str">
        <f>IF(ISERROR(VLOOKUP(C99,'[1]Summary and KPIs'!$E$55:$F$58,2,FALSE)),"",(VLOOKUP(C99,'[1]Summary and KPIs'!$E$55:$F$58,2,FALSE)))</f>
        <v/>
      </c>
      <c r="E99" s="69"/>
      <c r="F99" s="81"/>
      <c r="G99" s="81"/>
      <c r="H99" s="222">
        <f t="shared" si="28"/>
        <v>0</v>
      </c>
      <c r="I99" s="222" cm="1">
        <f t="array" ref="I99">_xlfn.IFS(H99&gt;25,0,H99&gt;=24,25-H99,H99&lt;24,1)</f>
        <v>1</v>
      </c>
      <c r="J99" s="222" cm="1">
        <f t="array" ref="J99">_xlfn.IFS(H99=0,0,H99&gt;=0,H99+I99)</f>
        <v>0</v>
      </c>
      <c r="K99" s="222" t="str">
        <f t="shared" si="29"/>
        <v/>
      </c>
      <c r="L99" s="222" cm="1">
        <f t="array" ref="L99">_xlfn.IFS(J99=0,0,J99&gt;=0,J99+K99)</f>
        <v>0</v>
      </c>
      <c r="M99" s="222" t="str">
        <f t="shared" si="30"/>
        <v/>
      </c>
      <c r="N99" s="222" t="str">
        <f t="shared" si="31"/>
        <v/>
      </c>
      <c r="O99" s="81"/>
      <c r="P99" s="211" t="str">
        <f t="shared" si="32"/>
        <v/>
      </c>
      <c r="Q99" s="313">
        <f t="shared" si="33"/>
        <v>0</v>
      </c>
      <c r="R99" s="314" t="str">
        <f t="shared" si="34"/>
        <v/>
      </c>
    </row>
    <row r="100" spans="1:18" x14ac:dyDescent="0.3">
      <c r="A100" s="159"/>
      <c r="B100" s="80"/>
      <c r="C100" s="80"/>
      <c r="D100" s="225" t="str">
        <f>IF(ISERROR(VLOOKUP(C100,'[1]Summary and KPIs'!$E$55:$F$58,2,FALSE)),"",(VLOOKUP(C100,'[1]Summary and KPIs'!$E$55:$F$58,2,FALSE)))</f>
        <v/>
      </c>
      <c r="E100" s="69"/>
      <c r="F100" s="81"/>
      <c r="G100" s="81"/>
      <c r="H100" s="222">
        <f t="shared" si="28"/>
        <v>0</v>
      </c>
      <c r="I100" s="222" cm="1">
        <f t="array" ref="I100">_xlfn.IFS(H100&gt;25,0,H100&gt;=24,25-H100,H100&lt;24,1)</f>
        <v>1</v>
      </c>
      <c r="J100" s="222" cm="1">
        <f t="array" ref="J100">_xlfn.IFS(H100=0,0,H100&gt;=0,H100+I100)</f>
        <v>0</v>
      </c>
      <c r="K100" s="222" t="str">
        <f t="shared" si="29"/>
        <v/>
      </c>
      <c r="L100" s="222" cm="1">
        <f t="array" ref="L100">_xlfn.IFS(J100=0,0,J100&gt;=0,J100+K100)</f>
        <v>0</v>
      </c>
      <c r="M100" s="222" t="str">
        <f t="shared" si="30"/>
        <v/>
      </c>
      <c r="N100" s="222" t="str">
        <f t="shared" si="31"/>
        <v/>
      </c>
      <c r="O100" s="81"/>
      <c r="P100" s="211" t="str">
        <f t="shared" si="32"/>
        <v/>
      </c>
      <c r="Q100" s="313">
        <f t="shared" si="33"/>
        <v>0</v>
      </c>
      <c r="R100" s="314" t="str">
        <f t="shared" si="34"/>
        <v/>
      </c>
    </row>
    <row r="101" spans="1:18" hidden="1" outlineLevel="1" x14ac:dyDescent="0.3">
      <c r="A101" s="159"/>
      <c r="B101" s="80"/>
      <c r="C101" s="80"/>
      <c r="D101" s="225" t="str">
        <f>IF(ISERROR(VLOOKUP(C101,'[1]Summary and KPIs'!$E$55:$F$58,2,FALSE)),"",(VLOOKUP(C101,'[1]Summary and KPIs'!$E$55:$F$58,2,FALSE)))</f>
        <v/>
      </c>
      <c r="E101" s="69"/>
      <c r="F101" s="81"/>
      <c r="G101" s="81"/>
      <c r="H101" s="222">
        <f t="shared" ref="H101:H132" si="35">F101+G101</f>
        <v>0</v>
      </c>
      <c r="I101" s="222" cm="1">
        <f t="array" ref="I101">_xlfn.IFS(H101&gt;25,0,H101&gt;=24,25-H101,H101&lt;24,1)</f>
        <v>1</v>
      </c>
      <c r="J101" s="222" cm="1">
        <f t="array" ref="J101">_xlfn.IFS(H101=0,0,H101&gt;=0,H101+I101)</f>
        <v>0</v>
      </c>
      <c r="K101" s="222" t="str">
        <f t="shared" ref="K101:K132" si="36">IF(ISERROR(IF(J101&lt;D101,D101-J101,0)),"",IF(J101&lt;D101,D101-J101,0))</f>
        <v/>
      </c>
      <c r="L101" s="222" cm="1">
        <f t="array" ref="L101">_xlfn.IFS(J101=0,0,J101&gt;=0,J101+K101)</f>
        <v>0</v>
      </c>
      <c r="M101" s="222" t="str">
        <f t="shared" ref="M101:M132" si="37">IFERROR(I101+K101,"")</f>
        <v/>
      </c>
      <c r="N101" s="222" t="str">
        <f t="shared" ref="N101:N132" si="38">IFERROR(M101*E101,"")</f>
        <v/>
      </c>
      <c r="O101" s="81"/>
      <c r="P101" s="211" t="str">
        <f t="shared" ref="P101:P132" si="39">IFERROR(O101/(N101),"")</f>
        <v/>
      </c>
      <c r="Q101" s="313">
        <f t="shared" ref="Q101:Q132" si="40">SUM(N101:O101)</f>
        <v>0</v>
      </c>
      <c r="R101" s="314" t="str">
        <f t="shared" ref="R101:R132" si="41">IF(O101="","",IF(P101&gt;17.5%,"Benefits should not be more than 17.5% ",""))</f>
        <v/>
      </c>
    </row>
    <row r="102" spans="1:18" hidden="1" outlineLevel="1" x14ac:dyDescent="0.3">
      <c r="A102" s="159"/>
      <c r="B102" s="80"/>
      <c r="C102" s="80"/>
      <c r="D102" s="225" t="str">
        <f>IF(ISERROR(VLOOKUP(C102,'[1]Summary and KPIs'!$E$55:$F$58,2,FALSE)),"",(VLOOKUP(C102,'[1]Summary and KPIs'!$E$55:$F$58,2,FALSE)))</f>
        <v/>
      </c>
      <c r="E102" s="69"/>
      <c r="F102" s="81"/>
      <c r="G102" s="81"/>
      <c r="H102" s="222">
        <f t="shared" si="35"/>
        <v>0</v>
      </c>
      <c r="I102" s="222" cm="1">
        <f t="array" ref="I102">_xlfn.IFS(H102&gt;25,0,H102&gt;=24,25-H102,H102&lt;24,1)</f>
        <v>1</v>
      </c>
      <c r="J102" s="222" cm="1">
        <f t="array" ref="J102">_xlfn.IFS(H102=0,0,H102&gt;=0,H102+I102)</f>
        <v>0</v>
      </c>
      <c r="K102" s="222" t="str">
        <f t="shared" si="36"/>
        <v/>
      </c>
      <c r="L102" s="222" cm="1">
        <f t="array" ref="L102">_xlfn.IFS(J102=0,0,J102&gt;=0,J102+K102)</f>
        <v>0</v>
      </c>
      <c r="M102" s="222" t="str">
        <f t="shared" si="37"/>
        <v/>
      </c>
      <c r="N102" s="222" t="str">
        <f t="shared" si="38"/>
        <v/>
      </c>
      <c r="O102" s="81"/>
      <c r="P102" s="211" t="str">
        <f t="shared" si="39"/>
        <v/>
      </c>
      <c r="Q102" s="313">
        <f t="shared" si="40"/>
        <v>0</v>
      </c>
      <c r="R102" s="314" t="str">
        <f t="shared" si="41"/>
        <v/>
      </c>
    </row>
    <row r="103" spans="1:18" hidden="1" outlineLevel="1" x14ac:dyDescent="0.3">
      <c r="A103" s="159"/>
      <c r="B103" s="80"/>
      <c r="C103" s="80"/>
      <c r="D103" s="225" t="str">
        <f>IF(ISERROR(VLOOKUP(C103,'[1]Summary and KPIs'!$E$55:$F$58,2,FALSE)),"",(VLOOKUP(C103,'[1]Summary and KPIs'!$E$55:$F$58,2,FALSE)))</f>
        <v/>
      </c>
      <c r="E103" s="69"/>
      <c r="F103" s="81"/>
      <c r="G103" s="81"/>
      <c r="H103" s="222">
        <f t="shared" si="35"/>
        <v>0</v>
      </c>
      <c r="I103" s="222" cm="1">
        <f t="array" ref="I103">_xlfn.IFS(H103&gt;25,0,H103&gt;=24,25-H103,H103&lt;24,1)</f>
        <v>1</v>
      </c>
      <c r="J103" s="222" cm="1">
        <f t="array" ref="J103">_xlfn.IFS(H103=0,0,H103&gt;=0,H103+I103)</f>
        <v>0</v>
      </c>
      <c r="K103" s="222" t="str">
        <f t="shared" si="36"/>
        <v/>
      </c>
      <c r="L103" s="222" cm="1">
        <f t="array" ref="L103">_xlfn.IFS(J103=0,0,J103&gt;=0,J103+K103)</f>
        <v>0</v>
      </c>
      <c r="M103" s="222" t="str">
        <f t="shared" si="37"/>
        <v/>
      </c>
      <c r="N103" s="222" t="str">
        <f t="shared" si="38"/>
        <v/>
      </c>
      <c r="O103" s="81"/>
      <c r="P103" s="211" t="str">
        <f t="shared" si="39"/>
        <v/>
      </c>
      <c r="Q103" s="313">
        <f t="shared" si="40"/>
        <v>0</v>
      </c>
      <c r="R103" s="314" t="str">
        <f t="shared" si="41"/>
        <v/>
      </c>
    </row>
    <row r="104" spans="1:18" hidden="1" outlineLevel="1" x14ac:dyDescent="0.3">
      <c r="A104" s="159"/>
      <c r="B104" s="80"/>
      <c r="C104" s="80"/>
      <c r="D104" s="225" t="str">
        <f>IF(ISERROR(VLOOKUP(C104,'[1]Summary and KPIs'!$E$55:$F$58,2,FALSE)),"",(VLOOKUP(C104,'[1]Summary and KPIs'!$E$55:$F$58,2,FALSE)))</f>
        <v/>
      </c>
      <c r="E104" s="69"/>
      <c r="F104" s="81"/>
      <c r="G104" s="81"/>
      <c r="H104" s="222">
        <f t="shared" si="35"/>
        <v>0</v>
      </c>
      <c r="I104" s="222" cm="1">
        <f t="array" ref="I104">_xlfn.IFS(H104&gt;25,0,H104&gt;=24,25-H104,H104&lt;24,1)</f>
        <v>1</v>
      </c>
      <c r="J104" s="222" cm="1">
        <f t="array" ref="J104">_xlfn.IFS(H104=0,0,H104&gt;=0,H104+I104)</f>
        <v>0</v>
      </c>
      <c r="K104" s="222" t="str">
        <f t="shared" si="36"/>
        <v/>
      </c>
      <c r="L104" s="222" cm="1">
        <f t="array" ref="L104">_xlfn.IFS(J104=0,0,J104&gt;=0,J104+K104)</f>
        <v>0</v>
      </c>
      <c r="M104" s="222" t="str">
        <f t="shared" si="37"/>
        <v/>
      </c>
      <c r="N104" s="222" t="str">
        <f t="shared" si="38"/>
        <v/>
      </c>
      <c r="O104" s="81"/>
      <c r="P104" s="211" t="str">
        <f t="shared" si="39"/>
        <v/>
      </c>
      <c r="Q104" s="313">
        <f t="shared" si="40"/>
        <v>0</v>
      </c>
      <c r="R104" s="314" t="str">
        <f t="shared" si="41"/>
        <v/>
      </c>
    </row>
    <row r="105" spans="1:18" hidden="1" outlineLevel="1" x14ac:dyDescent="0.3">
      <c r="A105" s="159"/>
      <c r="B105" s="80"/>
      <c r="C105" s="80"/>
      <c r="D105" s="225" t="str">
        <f>IF(ISERROR(VLOOKUP(C105,'[1]Summary and KPIs'!$E$55:$F$58,2,FALSE)),"",(VLOOKUP(C105,'[1]Summary and KPIs'!$E$55:$F$58,2,FALSE)))</f>
        <v/>
      </c>
      <c r="E105" s="69"/>
      <c r="F105" s="81"/>
      <c r="G105" s="81"/>
      <c r="H105" s="222">
        <f t="shared" si="35"/>
        <v>0</v>
      </c>
      <c r="I105" s="222" cm="1">
        <f t="array" ref="I105">_xlfn.IFS(H105&gt;25,0,H105&gt;=24,25-H105,H105&lt;24,1)</f>
        <v>1</v>
      </c>
      <c r="J105" s="222" cm="1">
        <f t="array" ref="J105">_xlfn.IFS(H105=0,0,H105&gt;=0,H105+I105)</f>
        <v>0</v>
      </c>
      <c r="K105" s="222" t="str">
        <f t="shared" si="36"/>
        <v/>
      </c>
      <c r="L105" s="222" cm="1">
        <f t="array" ref="L105">_xlfn.IFS(J105=0,0,J105&gt;=0,J105+K105)</f>
        <v>0</v>
      </c>
      <c r="M105" s="222" t="str">
        <f t="shared" si="37"/>
        <v/>
      </c>
      <c r="N105" s="222" t="str">
        <f t="shared" si="38"/>
        <v/>
      </c>
      <c r="O105" s="81"/>
      <c r="P105" s="211" t="str">
        <f t="shared" si="39"/>
        <v/>
      </c>
      <c r="Q105" s="313">
        <f t="shared" si="40"/>
        <v>0</v>
      </c>
      <c r="R105" s="314" t="str">
        <f t="shared" si="41"/>
        <v/>
      </c>
    </row>
    <row r="106" spans="1:18" hidden="1" outlineLevel="1" x14ac:dyDescent="0.3">
      <c r="A106" s="159"/>
      <c r="B106" s="80"/>
      <c r="C106" s="80"/>
      <c r="D106" s="225" t="str">
        <f>IF(ISERROR(VLOOKUP(C106,'[1]Summary and KPIs'!$E$55:$F$58,2,FALSE)),"",(VLOOKUP(C106,'[1]Summary and KPIs'!$E$55:$F$58,2,FALSE)))</f>
        <v/>
      </c>
      <c r="E106" s="69"/>
      <c r="F106" s="81"/>
      <c r="G106" s="81"/>
      <c r="H106" s="222">
        <f t="shared" si="35"/>
        <v>0</v>
      </c>
      <c r="I106" s="222" cm="1">
        <f t="array" ref="I106">_xlfn.IFS(H106&gt;25,0,H106&gt;=24,25-H106,H106&lt;24,1)</f>
        <v>1</v>
      </c>
      <c r="J106" s="222" cm="1">
        <f t="array" ref="J106">_xlfn.IFS(H106=0,0,H106&gt;=0,H106+I106)</f>
        <v>0</v>
      </c>
      <c r="K106" s="222" t="str">
        <f t="shared" si="36"/>
        <v/>
      </c>
      <c r="L106" s="222" cm="1">
        <f t="array" ref="L106">_xlfn.IFS(J106=0,0,J106&gt;=0,J106+K106)</f>
        <v>0</v>
      </c>
      <c r="M106" s="222" t="str">
        <f t="shared" si="37"/>
        <v/>
      </c>
      <c r="N106" s="222" t="str">
        <f t="shared" si="38"/>
        <v/>
      </c>
      <c r="O106" s="81"/>
      <c r="P106" s="211" t="str">
        <f t="shared" si="39"/>
        <v/>
      </c>
      <c r="Q106" s="313">
        <f t="shared" si="40"/>
        <v>0</v>
      </c>
      <c r="R106" s="314" t="str">
        <f t="shared" si="41"/>
        <v/>
      </c>
    </row>
    <row r="107" spans="1:18" hidden="1" outlineLevel="1" x14ac:dyDescent="0.3">
      <c r="A107" s="159"/>
      <c r="B107" s="80"/>
      <c r="C107" s="80"/>
      <c r="D107" s="225" t="str">
        <f>IF(ISERROR(VLOOKUP(C107,'[1]Summary and KPIs'!$E$55:$F$58,2,FALSE)),"",(VLOOKUP(C107,'[1]Summary and KPIs'!$E$55:$F$58,2,FALSE)))</f>
        <v/>
      </c>
      <c r="E107" s="69"/>
      <c r="F107" s="81"/>
      <c r="G107" s="81"/>
      <c r="H107" s="222">
        <f t="shared" si="35"/>
        <v>0</v>
      </c>
      <c r="I107" s="222" cm="1">
        <f t="array" ref="I107">_xlfn.IFS(H107&gt;25,0,H107&gt;=24,25-H107,H107&lt;24,1)</f>
        <v>1</v>
      </c>
      <c r="J107" s="222" cm="1">
        <f t="array" ref="J107">_xlfn.IFS(H107=0,0,H107&gt;=0,H107+I107)</f>
        <v>0</v>
      </c>
      <c r="K107" s="222" t="str">
        <f t="shared" si="36"/>
        <v/>
      </c>
      <c r="L107" s="222" cm="1">
        <f t="array" ref="L107">_xlfn.IFS(J107=0,0,J107&gt;=0,J107+K107)</f>
        <v>0</v>
      </c>
      <c r="M107" s="222" t="str">
        <f t="shared" si="37"/>
        <v/>
      </c>
      <c r="N107" s="222" t="str">
        <f t="shared" si="38"/>
        <v/>
      </c>
      <c r="O107" s="81"/>
      <c r="P107" s="211" t="str">
        <f t="shared" si="39"/>
        <v/>
      </c>
      <c r="Q107" s="313">
        <f t="shared" si="40"/>
        <v>0</v>
      </c>
      <c r="R107" s="314" t="str">
        <f t="shared" si="41"/>
        <v/>
      </c>
    </row>
    <row r="108" spans="1:18" hidden="1" outlineLevel="1" x14ac:dyDescent="0.3">
      <c r="A108" s="159"/>
      <c r="B108" s="80"/>
      <c r="C108" s="80"/>
      <c r="D108" s="225" t="str">
        <f>IF(ISERROR(VLOOKUP(C108,'[1]Summary and KPIs'!$E$55:$F$58,2,FALSE)),"",(VLOOKUP(C108,'[1]Summary and KPIs'!$E$55:$F$58,2,FALSE)))</f>
        <v/>
      </c>
      <c r="E108" s="69"/>
      <c r="F108" s="81"/>
      <c r="G108" s="81"/>
      <c r="H108" s="222">
        <f t="shared" si="35"/>
        <v>0</v>
      </c>
      <c r="I108" s="222" cm="1">
        <f t="array" ref="I108">_xlfn.IFS(H108&gt;25,0,H108&gt;=24,25-H108,H108&lt;24,1)</f>
        <v>1</v>
      </c>
      <c r="J108" s="222" cm="1">
        <f t="array" ref="J108">_xlfn.IFS(H108=0,0,H108&gt;=0,H108+I108)</f>
        <v>0</v>
      </c>
      <c r="K108" s="222" t="str">
        <f t="shared" si="36"/>
        <v/>
      </c>
      <c r="L108" s="222" cm="1">
        <f t="array" ref="L108">_xlfn.IFS(J108=0,0,J108&gt;=0,J108+K108)</f>
        <v>0</v>
      </c>
      <c r="M108" s="222" t="str">
        <f t="shared" si="37"/>
        <v/>
      </c>
      <c r="N108" s="222" t="str">
        <f t="shared" si="38"/>
        <v/>
      </c>
      <c r="O108" s="81"/>
      <c r="P108" s="211" t="str">
        <f t="shared" si="39"/>
        <v/>
      </c>
      <c r="Q108" s="313">
        <f t="shared" si="40"/>
        <v>0</v>
      </c>
      <c r="R108" s="314" t="str">
        <f t="shared" si="41"/>
        <v/>
      </c>
    </row>
    <row r="109" spans="1:18" hidden="1" outlineLevel="1" x14ac:dyDescent="0.3">
      <c r="A109" s="159"/>
      <c r="B109" s="80"/>
      <c r="C109" s="80"/>
      <c r="D109" s="225" t="str">
        <f>IF(ISERROR(VLOOKUP(C109,'[1]Summary and KPIs'!$E$55:$F$58,2,FALSE)),"",(VLOOKUP(C109,'[1]Summary and KPIs'!$E$55:$F$58,2,FALSE)))</f>
        <v/>
      </c>
      <c r="E109" s="69"/>
      <c r="F109" s="81"/>
      <c r="G109" s="81"/>
      <c r="H109" s="222">
        <f t="shared" si="35"/>
        <v>0</v>
      </c>
      <c r="I109" s="222" cm="1">
        <f t="array" ref="I109">_xlfn.IFS(H109&gt;25,0,H109&gt;=24,25-H109,H109&lt;24,1)</f>
        <v>1</v>
      </c>
      <c r="J109" s="222" cm="1">
        <f t="array" ref="J109">_xlfn.IFS(H109=0,0,H109&gt;=0,H109+I109)</f>
        <v>0</v>
      </c>
      <c r="K109" s="222" t="str">
        <f t="shared" si="36"/>
        <v/>
      </c>
      <c r="L109" s="222" cm="1">
        <f t="array" ref="L109">_xlfn.IFS(J109=0,0,J109&gt;=0,J109+K109)</f>
        <v>0</v>
      </c>
      <c r="M109" s="222" t="str">
        <f t="shared" si="37"/>
        <v/>
      </c>
      <c r="N109" s="222" t="str">
        <f t="shared" si="38"/>
        <v/>
      </c>
      <c r="O109" s="81"/>
      <c r="P109" s="211" t="str">
        <f t="shared" si="39"/>
        <v/>
      </c>
      <c r="Q109" s="313">
        <f t="shared" si="40"/>
        <v>0</v>
      </c>
      <c r="R109" s="314" t="str">
        <f t="shared" si="41"/>
        <v/>
      </c>
    </row>
    <row r="110" spans="1:18" hidden="1" outlineLevel="1" x14ac:dyDescent="0.3">
      <c r="A110" s="159"/>
      <c r="B110" s="80"/>
      <c r="C110" s="80"/>
      <c r="D110" s="225" t="str">
        <f>IF(ISERROR(VLOOKUP(C110,'[1]Summary and KPIs'!$E$55:$F$58,2,FALSE)),"",(VLOOKUP(C110,'[1]Summary and KPIs'!$E$55:$F$58,2,FALSE)))</f>
        <v/>
      </c>
      <c r="E110" s="69"/>
      <c r="F110" s="81"/>
      <c r="G110" s="81"/>
      <c r="H110" s="222">
        <f t="shared" si="35"/>
        <v>0</v>
      </c>
      <c r="I110" s="222" cm="1">
        <f t="array" ref="I110">_xlfn.IFS(H110&gt;25,0,H110&gt;=24,25-H110,H110&lt;24,1)</f>
        <v>1</v>
      </c>
      <c r="J110" s="222" cm="1">
        <f t="array" ref="J110">_xlfn.IFS(H110=0,0,H110&gt;=0,H110+I110)</f>
        <v>0</v>
      </c>
      <c r="K110" s="222" t="str">
        <f t="shared" si="36"/>
        <v/>
      </c>
      <c r="L110" s="222" cm="1">
        <f t="array" ref="L110">_xlfn.IFS(J110=0,0,J110&gt;=0,J110+K110)</f>
        <v>0</v>
      </c>
      <c r="M110" s="222" t="str">
        <f t="shared" si="37"/>
        <v/>
      </c>
      <c r="N110" s="222" t="str">
        <f t="shared" si="38"/>
        <v/>
      </c>
      <c r="O110" s="81"/>
      <c r="P110" s="211" t="str">
        <f t="shared" si="39"/>
        <v/>
      </c>
      <c r="Q110" s="313">
        <f t="shared" si="40"/>
        <v>0</v>
      </c>
      <c r="R110" s="314" t="str">
        <f t="shared" si="41"/>
        <v/>
      </c>
    </row>
    <row r="111" spans="1:18" hidden="1" outlineLevel="1" x14ac:dyDescent="0.3">
      <c r="A111" s="159"/>
      <c r="B111" s="80"/>
      <c r="C111" s="80"/>
      <c r="D111" s="225" t="str">
        <f>IF(ISERROR(VLOOKUP(C111,'[1]Summary and KPIs'!$E$55:$F$58,2,FALSE)),"",(VLOOKUP(C111,'[1]Summary and KPIs'!$E$55:$F$58,2,FALSE)))</f>
        <v/>
      </c>
      <c r="E111" s="69"/>
      <c r="F111" s="81"/>
      <c r="G111" s="81"/>
      <c r="H111" s="222">
        <f t="shared" si="35"/>
        <v>0</v>
      </c>
      <c r="I111" s="222" cm="1">
        <f t="array" ref="I111">_xlfn.IFS(H111&gt;25,0,H111&gt;=24,25-H111,H111&lt;24,1)</f>
        <v>1</v>
      </c>
      <c r="J111" s="222" cm="1">
        <f t="array" ref="J111">_xlfn.IFS(H111=0,0,H111&gt;=0,H111+I111)</f>
        <v>0</v>
      </c>
      <c r="K111" s="222" t="str">
        <f t="shared" si="36"/>
        <v/>
      </c>
      <c r="L111" s="222" cm="1">
        <f t="array" ref="L111">_xlfn.IFS(J111=0,0,J111&gt;=0,J111+K111)</f>
        <v>0</v>
      </c>
      <c r="M111" s="222" t="str">
        <f t="shared" si="37"/>
        <v/>
      </c>
      <c r="N111" s="222" t="str">
        <f t="shared" si="38"/>
        <v/>
      </c>
      <c r="O111" s="81"/>
      <c r="P111" s="211" t="str">
        <f t="shared" si="39"/>
        <v/>
      </c>
      <c r="Q111" s="313">
        <f t="shared" si="40"/>
        <v>0</v>
      </c>
      <c r="R111" s="314" t="str">
        <f t="shared" si="41"/>
        <v/>
      </c>
    </row>
    <row r="112" spans="1:18" hidden="1" outlineLevel="1" x14ac:dyDescent="0.3">
      <c r="A112" s="159"/>
      <c r="B112" s="80"/>
      <c r="C112" s="80"/>
      <c r="D112" s="225" t="str">
        <f>IF(ISERROR(VLOOKUP(C112,'[1]Summary and KPIs'!$E$55:$F$58,2,FALSE)),"",(VLOOKUP(C112,'[1]Summary and KPIs'!$E$55:$F$58,2,FALSE)))</f>
        <v/>
      </c>
      <c r="E112" s="69"/>
      <c r="F112" s="81"/>
      <c r="G112" s="81"/>
      <c r="H112" s="222">
        <f t="shared" si="35"/>
        <v>0</v>
      </c>
      <c r="I112" s="222" cm="1">
        <f t="array" ref="I112">_xlfn.IFS(H112&gt;25,0,H112&gt;=24,25-H112,H112&lt;24,1)</f>
        <v>1</v>
      </c>
      <c r="J112" s="222" cm="1">
        <f t="array" ref="J112">_xlfn.IFS(H112=0,0,H112&gt;=0,H112+I112)</f>
        <v>0</v>
      </c>
      <c r="K112" s="222" t="str">
        <f t="shared" si="36"/>
        <v/>
      </c>
      <c r="L112" s="222" cm="1">
        <f t="array" ref="L112">_xlfn.IFS(J112=0,0,J112&gt;=0,J112+K112)</f>
        <v>0</v>
      </c>
      <c r="M112" s="222" t="str">
        <f t="shared" si="37"/>
        <v/>
      </c>
      <c r="N112" s="222" t="str">
        <f t="shared" si="38"/>
        <v/>
      </c>
      <c r="O112" s="81"/>
      <c r="P112" s="211" t="str">
        <f t="shared" si="39"/>
        <v/>
      </c>
      <c r="Q112" s="313">
        <f t="shared" si="40"/>
        <v>0</v>
      </c>
      <c r="R112" s="314" t="str">
        <f t="shared" si="41"/>
        <v/>
      </c>
    </row>
    <row r="113" spans="1:18" hidden="1" outlineLevel="1" x14ac:dyDescent="0.3">
      <c r="A113" s="159"/>
      <c r="B113" s="80"/>
      <c r="C113" s="80"/>
      <c r="D113" s="225" t="str">
        <f>IF(ISERROR(VLOOKUP(C113,'[1]Summary and KPIs'!$E$55:$F$58,2,FALSE)),"",(VLOOKUP(C113,'[1]Summary and KPIs'!$E$55:$F$58,2,FALSE)))</f>
        <v/>
      </c>
      <c r="E113" s="69"/>
      <c r="F113" s="81"/>
      <c r="G113" s="81"/>
      <c r="H113" s="222">
        <f t="shared" si="35"/>
        <v>0</v>
      </c>
      <c r="I113" s="222" cm="1">
        <f t="array" ref="I113">_xlfn.IFS(H113&gt;25,0,H113&gt;=24,25-H113,H113&lt;24,1)</f>
        <v>1</v>
      </c>
      <c r="J113" s="222" cm="1">
        <f t="array" ref="J113">_xlfn.IFS(H113=0,0,H113&gt;=0,H113+I113)</f>
        <v>0</v>
      </c>
      <c r="K113" s="222" t="str">
        <f t="shared" si="36"/>
        <v/>
      </c>
      <c r="L113" s="222" cm="1">
        <f t="array" ref="L113">_xlfn.IFS(J113=0,0,J113&gt;=0,J113+K113)</f>
        <v>0</v>
      </c>
      <c r="M113" s="222" t="str">
        <f t="shared" si="37"/>
        <v/>
      </c>
      <c r="N113" s="222" t="str">
        <f t="shared" si="38"/>
        <v/>
      </c>
      <c r="O113" s="81"/>
      <c r="P113" s="211" t="str">
        <f t="shared" si="39"/>
        <v/>
      </c>
      <c r="Q113" s="313">
        <f t="shared" si="40"/>
        <v>0</v>
      </c>
      <c r="R113" s="314" t="str">
        <f t="shared" si="41"/>
        <v/>
      </c>
    </row>
    <row r="114" spans="1:18" hidden="1" outlineLevel="1" x14ac:dyDescent="0.3">
      <c r="A114" s="159"/>
      <c r="B114" s="80"/>
      <c r="C114" s="80"/>
      <c r="D114" s="225" t="str">
        <f>IF(ISERROR(VLOOKUP(C114,'[1]Summary and KPIs'!$E$55:$F$58,2,FALSE)),"",(VLOOKUP(C114,'[1]Summary and KPIs'!$E$55:$F$58,2,FALSE)))</f>
        <v/>
      </c>
      <c r="E114" s="69"/>
      <c r="F114" s="81"/>
      <c r="G114" s="81"/>
      <c r="H114" s="222">
        <f t="shared" si="35"/>
        <v>0</v>
      </c>
      <c r="I114" s="222" cm="1">
        <f t="array" ref="I114">_xlfn.IFS(H114&gt;25,0,H114&gt;=24,25-H114,H114&lt;24,1)</f>
        <v>1</v>
      </c>
      <c r="J114" s="222" cm="1">
        <f t="array" ref="J114">_xlfn.IFS(H114=0,0,H114&gt;=0,H114+I114)</f>
        <v>0</v>
      </c>
      <c r="K114" s="222" t="str">
        <f t="shared" si="36"/>
        <v/>
      </c>
      <c r="L114" s="222" cm="1">
        <f t="array" ref="L114">_xlfn.IFS(J114=0,0,J114&gt;=0,J114+K114)</f>
        <v>0</v>
      </c>
      <c r="M114" s="222" t="str">
        <f t="shared" si="37"/>
        <v/>
      </c>
      <c r="N114" s="222" t="str">
        <f t="shared" si="38"/>
        <v/>
      </c>
      <c r="O114" s="81"/>
      <c r="P114" s="211" t="str">
        <f t="shared" si="39"/>
        <v/>
      </c>
      <c r="Q114" s="313">
        <f t="shared" si="40"/>
        <v>0</v>
      </c>
      <c r="R114" s="314" t="str">
        <f t="shared" si="41"/>
        <v/>
      </c>
    </row>
    <row r="115" spans="1:18" hidden="1" outlineLevel="1" x14ac:dyDescent="0.3">
      <c r="A115" s="159"/>
      <c r="B115" s="80"/>
      <c r="C115" s="80"/>
      <c r="D115" s="225" t="str">
        <f>IF(ISERROR(VLOOKUP(C115,'[1]Summary and KPIs'!$E$55:$F$58,2,FALSE)),"",(VLOOKUP(C115,'[1]Summary and KPIs'!$E$55:$F$58,2,FALSE)))</f>
        <v/>
      </c>
      <c r="E115" s="69"/>
      <c r="F115" s="81"/>
      <c r="G115" s="81"/>
      <c r="H115" s="222">
        <f t="shared" si="35"/>
        <v>0</v>
      </c>
      <c r="I115" s="222" cm="1">
        <f t="array" ref="I115">_xlfn.IFS(H115&gt;25,0,H115&gt;=24,25-H115,H115&lt;24,1)</f>
        <v>1</v>
      </c>
      <c r="J115" s="222" cm="1">
        <f t="array" ref="J115">_xlfn.IFS(H115=0,0,H115&gt;=0,H115+I115)</f>
        <v>0</v>
      </c>
      <c r="K115" s="222" t="str">
        <f t="shared" si="36"/>
        <v/>
      </c>
      <c r="L115" s="222" cm="1">
        <f t="array" ref="L115">_xlfn.IFS(J115=0,0,J115&gt;=0,J115+K115)</f>
        <v>0</v>
      </c>
      <c r="M115" s="222" t="str">
        <f t="shared" si="37"/>
        <v/>
      </c>
      <c r="N115" s="222" t="str">
        <f t="shared" si="38"/>
        <v/>
      </c>
      <c r="O115" s="81"/>
      <c r="P115" s="211" t="str">
        <f t="shared" si="39"/>
        <v/>
      </c>
      <c r="Q115" s="313">
        <f t="shared" si="40"/>
        <v>0</v>
      </c>
      <c r="R115" s="314" t="str">
        <f t="shared" si="41"/>
        <v/>
      </c>
    </row>
    <row r="116" spans="1:18" hidden="1" outlineLevel="1" x14ac:dyDescent="0.3">
      <c r="A116" s="159"/>
      <c r="B116" s="80"/>
      <c r="C116" s="80"/>
      <c r="D116" s="225" t="str">
        <f>IF(ISERROR(VLOOKUP(C116,'[1]Summary and KPIs'!$E$55:$F$58,2,FALSE)),"",(VLOOKUP(C116,'[1]Summary and KPIs'!$E$55:$F$58,2,FALSE)))</f>
        <v/>
      </c>
      <c r="E116" s="69"/>
      <c r="F116" s="81"/>
      <c r="G116" s="81"/>
      <c r="H116" s="222">
        <f t="shared" si="35"/>
        <v>0</v>
      </c>
      <c r="I116" s="222" cm="1">
        <f t="array" ref="I116">_xlfn.IFS(H116&gt;25,0,H116&gt;=24,25-H116,H116&lt;24,1)</f>
        <v>1</v>
      </c>
      <c r="J116" s="222" cm="1">
        <f t="array" ref="J116">_xlfn.IFS(H116=0,0,H116&gt;=0,H116+I116)</f>
        <v>0</v>
      </c>
      <c r="K116" s="222" t="str">
        <f t="shared" si="36"/>
        <v/>
      </c>
      <c r="L116" s="222" cm="1">
        <f t="array" ref="L116">_xlfn.IFS(J116=0,0,J116&gt;=0,J116+K116)</f>
        <v>0</v>
      </c>
      <c r="M116" s="222" t="str">
        <f t="shared" si="37"/>
        <v/>
      </c>
      <c r="N116" s="222" t="str">
        <f t="shared" si="38"/>
        <v/>
      </c>
      <c r="O116" s="81"/>
      <c r="P116" s="211" t="str">
        <f t="shared" si="39"/>
        <v/>
      </c>
      <c r="Q116" s="313">
        <f t="shared" si="40"/>
        <v>0</v>
      </c>
      <c r="R116" s="314" t="str">
        <f t="shared" si="41"/>
        <v/>
      </c>
    </row>
    <row r="117" spans="1:18" hidden="1" outlineLevel="1" x14ac:dyDescent="0.3">
      <c r="A117" s="159"/>
      <c r="B117" s="80"/>
      <c r="C117" s="80"/>
      <c r="D117" s="225" t="str">
        <f>IF(ISERROR(VLOOKUP(C117,'[1]Summary and KPIs'!$E$55:$F$58,2,FALSE)),"",(VLOOKUP(C117,'[1]Summary and KPIs'!$E$55:$F$58,2,FALSE)))</f>
        <v/>
      </c>
      <c r="E117" s="69"/>
      <c r="F117" s="81"/>
      <c r="G117" s="81"/>
      <c r="H117" s="222">
        <f t="shared" si="35"/>
        <v>0</v>
      </c>
      <c r="I117" s="222" cm="1">
        <f t="array" ref="I117">_xlfn.IFS(H117&gt;25,0,H117&gt;=24,25-H117,H117&lt;24,1)</f>
        <v>1</v>
      </c>
      <c r="J117" s="222" cm="1">
        <f t="array" ref="J117">_xlfn.IFS(H117=0,0,H117&gt;=0,H117+I117)</f>
        <v>0</v>
      </c>
      <c r="K117" s="222" t="str">
        <f t="shared" si="36"/>
        <v/>
      </c>
      <c r="L117" s="222" cm="1">
        <f t="array" ref="L117">_xlfn.IFS(J117=0,0,J117&gt;=0,J117+K117)</f>
        <v>0</v>
      </c>
      <c r="M117" s="222" t="str">
        <f t="shared" si="37"/>
        <v/>
      </c>
      <c r="N117" s="222" t="str">
        <f t="shared" si="38"/>
        <v/>
      </c>
      <c r="O117" s="81"/>
      <c r="P117" s="211" t="str">
        <f t="shared" si="39"/>
        <v/>
      </c>
      <c r="Q117" s="313">
        <f t="shared" si="40"/>
        <v>0</v>
      </c>
      <c r="R117" s="314" t="str">
        <f t="shared" si="41"/>
        <v/>
      </c>
    </row>
    <row r="118" spans="1:18" hidden="1" outlineLevel="1" x14ac:dyDescent="0.3">
      <c r="A118" s="159"/>
      <c r="B118" s="80"/>
      <c r="C118" s="80"/>
      <c r="D118" s="225" t="str">
        <f>IF(ISERROR(VLOOKUP(C118,'[1]Summary and KPIs'!$E$55:$F$58,2,FALSE)),"",(VLOOKUP(C118,'[1]Summary and KPIs'!$E$55:$F$58,2,FALSE)))</f>
        <v/>
      </c>
      <c r="E118" s="69"/>
      <c r="F118" s="81"/>
      <c r="G118" s="81"/>
      <c r="H118" s="222">
        <f t="shared" si="35"/>
        <v>0</v>
      </c>
      <c r="I118" s="222" cm="1">
        <f t="array" ref="I118">_xlfn.IFS(H118&gt;25,0,H118&gt;=24,25-H118,H118&lt;24,1)</f>
        <v>1</v>
      </c>
      <c r="J118" s="222" cm="1">
        <f t="array" ref="J118">_xlfn.IFS(H118=0,0,H118&gt;=0,H118+I118)</f>
        <v>0</v>
      </c>
      <c r="K118" s="222" t="str">
        <f t="shared" si="36"/>
        <v/>
      </c>
      <c r="L118" s="222" cm="1">
        <f t="array" ref="L118">_xlfn.IFS(J118=0,0,J118&gt;=0,J118+K118)</f>
        <v>0</v>
      </c>
      <c r="M118" s="222" t="str">
        <f t="shared" si="37"/>
        <v/>
      </c>
      <c r="N118" s="222" t="str">
        <f t="shared" si="38"/>
        <v/>
      </c>
      <c r="O118" s="81"/>
      <c r="P118" s="211" t="str">
        <f t="shared" si="39"/>
        <v/>
      </c>
      <c r="Q118" s="313">
        <f t="shared" si="40"/>
        <v>0</v>
      </c>
      <c r="R118" s="314" t="str">
        <f t="shared" si="41"/>
        <v/>
      </c>
    </row>
    <row r="119" spans="1:18" hidden="1" outlineLevel="1" x14ac:dyDescent="0.3">
      <c r="A119" s="159"/>
      <c r="B119" s="80"/>
      <c r="C119" s="80"/>
      <c r="D119" s="225" t="str">
        <f>IF(ISERROR(VLOOKUP(C119,'[1]Summary and KPIs'!$E$55:$F$58,2,FALSE)),"",(VLOOKUP(C119,'[1]Summary and KPIs'!$E$55:$F$58,2,FALSE)))</f>
        <v/>
      </c>
      <c r="E119" s="69"/>
      <c r="F119" s="81"/>
      <c r="G119" s="81"/>
      <c r="H119" s="222">
        <f t="shared" si="35"/>
        <v>0</v>
      </c>
      <c r="I119" s="222" cm="1">
        <f t="array" ref="I119">_xlfn.IFS(H119&gt;25,0,H119&gt;=24,25-H119,H119&lt;24,1)</f>
        <v>1</v>
      </c>
      <c r="J119" s="222" cm="1">
        <f t="array" ref="J119">_xlfn.IFS(H119=0,0,H119&gt;=0,H119+I119)</f>
        <v>0</v>
      </c>
      <c r="K119" s="222" t="str">
        <f t="shared" si="36"/>
        <v/>
      </c>
      <c r="L119" s="222" cm="1">
        <f t="array" ref="L119">_xlfn.IFS(J119=0,0,J119&gt;=0,J119+K119)</f>
        <v>0</v>
      </c>
      <c r="M119" s="222" t="str">
        <f t="shared" si="37"/>
        <v/>
      </c>
      <c r="N119" s="222" t="str">
        <f t="shared" si="38"/>
        <v/>
      </c>
      <c r="O119" s="81"/>
      <c r="P119" s="211" t="str">
        <f t="shared" si="39"/>
        <v/>
      </c>
      <c r="Q119" s="313">
        <f t="shared" si="40"/>
        <v>0</v>
      </c>
      <c r="R119" s="314" t="str">
        <f t="shared" si="41"/>
        <v/>
      </c>
    </row>
    <row r="120" spans="1:18" hidden="1" outlineLevel="1" x14ac:dyDescent="0.3">
      <c r="A120" s="159"/>
      <c r="B120" s="80"/>
      <c r="C120" s="80"/>
      <c r="D120" s="225" t="str">
        <f>IF(ISERROR(VLOOKUP(C120,'[1]Summary and KPIs'!$E$55:$F$58,2,FALSE)),"",(VLOOKUP(C120,'[1]Summary and KPIs'!$E$55:$F$58,2,FALSE)))</f>
        <v/>
      </c>
      <c r="E120" s="69"/>
      <c r="F120" s="81"/>
      <c r="G120" s="81"/>
      <c r="H120" s="222">
        <f t="shared" si="35"/>
        <v>0</v>
      </c>
      <c r="I120" s="222" cm="1">
        <f t="array" ref="I120">_xlfn.IFS(H120&gt;25,0,H120&gt;=24,25-H120,H120&lt;24,1)</f>
        <v>1</v>
      </c>
      <c r="J120" s="222" cm="1">
        <f t="array" ref="J120">_xlfn.IFS(H120=0,0,H120&gt;=0,H120+I120)</f>
        <v>0</v>
      </c>
      <c r="K120" s="222" t="str">
        <f t="shared" si="36"/>
        <v/>
      </c>
      <c r="L120" s="222" cm="1">
        <f t="array" ref="L120">_xlfn.IFS(J120=0,0,J120&gt;=0,J120+K120)</f>
        <v>0</v>
      </c>
      <c r="M120" s="222" t="str">
        <f t="shared" si="37"/>
        <v/>
      </c>
      <c r="N120" s="222" t="str">
        <f t="shared" si="38"/>
        <v/>
      </c>
      <c r="O120" s="81"/>
      <c r="P120" s="211" t="str">
        <f t="shared" si="39"/>
        <v/>
      </c>
      <c r="Q120" s="313">
        <f t="shared" si="40"/>
        <v>0</v>
      </c>
      <c r="R120" s="314" t="str">
        <f t="shared" si="41"/>
        <v/>
      </c>
    </row>
    <row r="121" spans="1:18" hidden="1" outlineLevel="1" x14ac:dyDescent="0.3">
      <c r="A121" s="159"/>
      <c r="B121" s="80"/>
      <c r="C121" s="80"/>
      <c r="D121" s="225" t="str">
        <f>IF(ISERROR(VLOOKUP(C121,'[1]Summary and KPIs'!$E$55:$F$58,2,FALSE)),"",(VLOOKUP(C121,'[1]Summary and KPIs'!$E$55:$F$58,2,FALSE)))</f>
        <v/>
      </c>
      <c r="E121" s="69"/>
      <c r="F121" s="81"/>
      <c r="G121" s="81"/>
      <c r="H121" s="222">
        <f t="shared" si="35"/>
        <v>0</v>
      </c>
      <c r="I121" s="222" cm="1">
        <f t="array" ref="I121">_xlfn.IFS(H121&gt;25,0,H121&gt;=24,25-H121,H121&lt;24,1)</f>
        <v>1</v>
      </c>
      <c r="J121" s="222" cm="1">
        <f t="array" ref="J121">_xlfn.IFS(H121=0,0,H121&gt;=0,H121+I121)</f>
        <v>0</v>
      </c>
      <c r="K121" s="222" t="str">
        <f t="shared" si="36"/>
        <v/>
      </c>
      <c r="L121" s="222" cm="1">
        <f t="array" ref="L121">_xlfn.IFS(J121=0,0,J121&gt;=0,J121+K121)</f>
        <v>0</v>
      </c>
      <c r="M121" s="222" t="str">
        <f t="shared" si="37"/>
        <v/>
      </c>
      <c r="N121" s="222" t="str">
        <f t="shared" si="38"/>
        <v/>
      </c>
      <c r="O121" s="81"/>
      <c r="P121" s="211" t="str">
        <f t="shared" si="39"/>
        <v/>
      </c>
      <c r="Q121" s="313">
        <f t="shared" si="40"/>
        <v>0</v>
      </c>
      <c r="R121" s="314" t="str">
        <f t="shared" si="41"/>
        <v/>
      </c>
    </row>
    <row r="122" spans="1:18" hidden="1" outlineLevel="1" x14ac:dyDescent="0.3">
      <c r="A122" s="159"/>
      <c r="B122" s="80"/>
      <c r="C122" s="80"/>
      <c r="D122" s="225" t="str">
        <f>IF(ISERROR(VLOOKUP(C122,'[1]Summary and KPIs'!$E$55:$F$58,2,FALSE)),"",(VLOOKUP(C122,'[1]Summary and KPIs'!$E$55:$F$58,2,FALSE)))</f>
        <v/>
      </c>
      <c r="E122" s="69"/>
      <c r="F122" s="81"/>
      <c r="G122" s="81"/>
      <c r="H122" s="222">
        <f t="shared" si="35"/>
        <v>0</v>
      </c>
      <c r="I122" s="222" cm="1">
        <f t="array" ref="I122">_xlfn.IFS(H122&gt;25,0,H122&gt;=24,25-H122,H122&lt;24,1)</f>
        <v>1</v>
      </c>
      <c r="J122" s="222" cm="1">
        <f t="array" ref="J122">_xlfn.IFS(H122=0,0,H122&gt;=0,H122+I122)</f>
        <v>0</v>
      </c>
      <c r="K122" s="222" t="str">
        <f t="shared" si="36"/>
        <v/>
      </c>
      <c r="L122" s="222" cm="1">
        <f t="array" ref="L122">_xlfn.IFS(J122=0,0,J122&gt;=0,J122+K122)</f>
        <v>0</v>
      </c>
      <c r="M122" s="222" t="str">
        <f t="shared" si="37"/>
        <v/>
      </c>
      <c r="N122" s="222" t="str">
        <f t="shared" si="38"/>
        <v/>
      </c>
      <c r="O122" s="81"/>
      <c r="P122" s="211" t="str">
        <f t="shared" si="39"/>
        <v/>
      </c>
      <c r="Q122" s="313">
        <f t="shared" si="40"/>
        <v>0</v>
      </c>
      <c r="R122" s="314" t="str">
        <f t="shared" si="41"/>
        <v/>
      </c>
    </row>
    <row r="123" spans="1:18" hidden="1" outlineLevel="1" x14ac:dyDescent="0.3">
      <c r="A123" s="159"/>
      <c r="B123" s="80"/>
      <c r="C123" s="80"/>
      <c r="D123" s="225" t="str">
        <f>IF(ISERROR(VLOOKUP(C123,'[1]Summary and KPIs'!$E$55:$F$58,2,FALSE)),"",(VLOOKUP(C123,'[1]Summary and KPIs'!$E$55:$F$58,2,FALSE)))</f>
        <v/>
      </c>
      <c r="E123" s="69"/>
      <c r="F123" s="81"/>
      <c r="G123" s="81"/>
      <c r="H123" s="222">
        <f t="shared" si="35"/>
        <v>0</v>
      </c>
      <c r="I123" s="222" cm="1">
        <f t="array" ref="I123">_xlfn.IFS(H123&gt;25,0,H123&gt;=24,25-H123,H123&lt;24,1)</f>
        <v>1</v>
      </c>
      <c r="J123" s="222" cm="1">
        <f t="array" ref="J123">_xlfn.IFS(H123=0,0,H123&gt;=0,H123+I123)</f>
        <v>0</v>
      </c>
      <c r="K123" s="222" t="str">
        <f t="shared" si="36"/>
        <v/>
      </c>
      <c r="L123" s="222" cm="1">
        <f t="array" ref="L123">_xlfn.IFS(J123=0,0,J123&gt;=0,J123+K123)</f>
        <v>0</v>
      </c>
      <c r="M123" s="222" t="str">
        <f t="shared" si="37"/>
        <v/>
      </c>
      <c r="N123" s="222" t="str">
        <f t="shared" si="38"/>
        <v/>
      </c>
      <c r="O123" s="81"/>
      <c r="P123" s="211" t="str">
        <f t="shared" si="39"/>
        <v/>
      </c>
      <c r="Q123" s="313">
        <f t="shared" si="40"/>
        <v>0</v>
      </c>
      <c r="R123" s="314" t="str">
        <f t="shared" si="41"/>
        <v/>
      </c>
    </row>
    <row r="124" spans="1:18" hidden="1" outlineLevel="1" x14ac:dyDescent="0.3">
      <c r="A124" s="159"/>
      <c r="B124" s="80"/>
      <c r="C124" s="80"/>
      <c r="D124" s="225" t="str">
        <f>IF(ISERROR(VLOOKUP(C124,'[1]Summary and KPIs'!$E$55:$F$58,2,FALSE)),"",(VLOOKUP(C124,'[1]Summary and KPIs'!$E$55:$F$58,2,FALSE)))</f>
        <v/>
      </c>
      <c r="E124" s="69"/>
      <c r="F124" s="81"/>
      <c r="G124" s="81"/>
      <c r="H124" s="222">
        <f t="shared" si="35"/>
        <v>0</v>
      </c>
      <c r="I124" s="222" cm="1">
        <f t="array" ref="I124">_xlfn.IFS(H124&gt;25,0,H124&gt;=24,25-H124,H124&lt;24,1)</f>
        <v>1</v>
      </c>
      <c r="J124" s="222" cm="1">
        <f t="array" ref="J124">_xlfn.IFS(H124=0,0,H124&gt;=0,H124+I124)</f>
        <v>0</v>
      </c>
      <c r="K124" s="222" t="str">
        <f t="shared" si="36"/>
        <v/>
      </c>
      <c r="L124" s="222" cm="1">
        <f t="array" ref="L124">_xlfn.IFS(J124=0,0,J124&gt;=0,J124+K124)</f>
        <v>0</v>
      </c>
      <c r="M124" s="222" t="str">
        <f t="shared" si="37"/>
        <v/>
      </c>
      <c r="N124" s="222" t="str">
        <f t="shared" si="38"/>
        <v/>
      </c>
      <c r="O124" s="81"/>
      <c r="P124" s="211" t="str">
        <f t="shared" si="39"/>
        <v/>
      </c>
      <c r="Q124" s="313">
        <f t="shared" si="40"/>
        <v>0</v>
      </c>
      <c r="R124" s="314" t="str">
        <f t="shared" si="41"/>
        <v/>
      </c>
    </row>
    <row r="125" spans="1:18" hidden="1" outlineLevel="1" x14ac:dyDescent="0.3">
      <c r="A125" s="159"/>
      <c r="B125" s="80"/>
      <c r="C125" s="80"/>
      <c r="D125" s="225" t="str">
        <f>IF(ISERROR(VLOOKUP(C125,'[1]Summary and KPIs'!$E$55:$F$58,2,FALSE)),"",(VLOOKUP(C125,'[1]Summary and KPIs'!$E$55:$F$58,2,FALSE)))</f>
        <v/>
      </c>
      <c r="E125" s="69"/>
      <c r="F125" s="81"/>
      <c r="G125" s="81"/>
      <c r="H125" s="222">
        <f t="shared" si="35"/>
        <v>0</v>
      </c>
      <c r="I125" s="222" cm="1">
        <f t="array" ref="I125">_xlfn.IFS(H125&gt;25,0,H125&gt;=24,25-H125,H125&lt;24,1)</f>
        <v>1</v>
      </c>
      <c r="J125" s="222" cm="1">
        <f t="array" ref="J125">_xlfn.IFS(H125=0,0,H125&gt;=0,H125+I125)</f>
        <v>0</v>
      </c>
      <c r="K125" s="222" t="str">
        <f t="shared" si="36"/>
        <v/>
      </c>
      <c r="L125" s="222" cm="1">
        <f t="array" ref="L125">_xlfn.IFS(J125=0,0,J125&gt;=0,J125+K125)</f>
        <v>0</v>
      </c>
      <c r="M125" s="222" t="str">
        <f t="shared" si="37"/>
        <v/>
      </c>
      <c r="N125" s="222" t="str">
        <f t="shared" si="38"/>
        <v/>
      </c>
      <c r="O125" s="81"/>
      <c r="P125" s="211" t="str">
        <f t="shared" si="39"/>
        <v/>
      </c>
      <c r="Q125" s="313">
        <f t="shared" si="40"/>
        <v>0</v>
      </c>
      <c r="R125" s="314" t="str">
        <f t="shared" si="41"/>
        <v/>
      </c>
    </row>
    <row r="126" spans="1:18" hidden="1" outlineLevel="1" x14ac:dyDescent="0.3">
      <c r="A126" s="159"/>
      <c r="B126" s="80"/>
      <c r="C126" s="80"/>
      <c r="D126" s="225" t="str">
        <f>IF(ISERROR(VLOOKUP(C126,'[1]Summary and KPIs'!$E$55:$F$58,2,FALSE)),"",(VLOOKUP(C126,'[1]Summary and KPIs'!$E$55:$F$58,2,FALSE)))</f>
        <v/>
      </c>
      <c r="E126" s="69"/>
      <c r="F126" s="81"/>
      <c r="G126" s="81"/>
      <c r="H126" s="222">
        <f t="shared" si="35"/>
        <v>0</v>
      </c>
      <c r="I126" s="222" cm="1">
        <f t="array" ref="I126">_xlfn.IFS(H126&gt;25,0,H126&gt;=24,25-H126,H126&lt;24,1)</f>
        <v>1</v>
      </c>
      <c r="J126" s="222" cm="1">
        <f t="array" ref="J126">_xlfn.IFS(H126=0,0,H126&gt;=0,H126+I126)</f>
        <v>0</v>
      </c>
      <c r="K126" s="222" t="str">
        <f t="shared" si="36"/>
        <v/>
      </c>
      <c r="L126" s="222" cm="1">
        <f t="array" ref="L126">_xlfn.IFS(J126=0,0,J126&gt;=0,J126+K126)</f>
        <v>0</v>
      </c>
      <c r="M126" s="222" t="str">
        <f t="shared" si="37"/>
        <v/>
      </c>
      <c r="N126" s="222" t="str">
        <f t="shared" si="38"/>
        <v/>
      </c>
      <c r="O126" s="81"/>
      <c r="P126" s="211" t="str">
        <f t="shared" si="39"/>
        <v/>
      </c>
      <c r="Q126" s="313">
        <f t="shared" si="40"/>
        <v>0</v>
      </c>
      <c r="R126" s="314" t="str">
        <f t="shared" si="41"/>
        <v/>
      </c>
    </row>
    <row r="127" spans="1:18" hidden="1" outlineLevel="1" x14ac:dyDescent="0.3">
      <c r="A127" s="159"/>
      <c r="B127" s="80"/>
      <c r="C127" s="80"/>
      <c r="D127" s="225" t="str">
        <f>IF(ISERROR(VLOOKUP(C127,'[1]Summary and KPIs'!$E$55:$F$58,2,FALSE)),"",(VLOOKUP(C127,'[1]Summary and KPIs'!$E$55:$F$58,2,FALSE)))</f>
        <v/>
      </c>
      <c r="E127" s="69"/>
      <c r="F127" s="81"/>
      <c r="G127" s="81"/>
      <c r="H127" s="222">
        <f t="shared" si="35"/>
        <v>0</v>
      </c>
      <c r="I127" s="222" cm="1">
        <f t="array" ref="I127">_xlfn.IFS(H127&gt;25,0,H127&gt;=24,25-H127,H127&lt;24,1)</f>
        <v>1</v>
      </c>
      <c r="J127" s="222" cm="1">
        <f t="array" ref="J127">_xlfn.IFS(H127=0,0,H127&gt;=0,H127+I127)</f>
        <v>0</v>
      </c>
      <c r="K127" s="222" t="str">
        <f t="shared" si="36"/>
        <v/>
      </c>
      <c r="L127" s="222" cm="1">
        <f t="array" ref="L127">_xlfn.IFS(J127=0,0,J127&gt;=0,J127+K127)</f>
        <v>0</v>
      </c>
      <c r="M127" s="222" t="str">
        <f t="shared" si="37"/>
        <v/>
      </c>
      <c r="N127" s="222" t="str">
        <f t="shared" si="38"/>
        <v/>
      </c>
      <c r="O127" s="81"/>
      <c r="P127" s="211" t="str">
        <f t="shared" si="39"/>
        <v/>
      </c>
      <c r="Q127" s="313">
        <f t="shared" si="40"/>
        <v>0</v>
      </c>
      <c r="R127" s="314" t="str">
        <f t="shared" si="41"/>
        <v/>
      </c>
    </row>
    <row r="128" spans="1:18" hidden="1" outlineLevel="1" x14ac:dyDescent="0.3">
      <c r="A128" s="159"/>
      <c r="B128" s="80"/>
      <c r="C128" s="80"/>
      <c r="D128" s="225" t="str">
        <f>IF(ISERROR(VLOOKUP(C128,'[1]Summary and KPIs'!$E$55:$F$58,2,FALSE)),"",(VLOOKUP(C128,'[1]Summary and KPIs'!$E$55:$F$58,2,FALSE)))</f>
        <v/>
      </c>
      <c r="E128" s="69"/>
      <c r="F128" s="81"/>
      <c r="G128" s="81"/>
      <c r="H128" s="222">
        <f t="shared" si="35"/>
        <v>0</v>
      </c>
      <c r="I128" s="222" cm="1">
        <f t="array" ref="I128">_xlfn.IFS(H128&gt;25,0,H128&gt;=24,25-H128,H128&lt;24,1)</f>
        <v>1</v>
      </c>
      <c r="J128" s="222" cm="1">
        <f t="array" ref="J128">_xlfn.IFS(H128=0,0,H128&gt;=0,H128+I128)</f>
        <v>0</v>
      </c>
      <c r="K128" s="222" t="str">
        <f t="shared" si="36"/>
        <v/>
      </c>
      <c r="L128" s="222" cm="1">
        <f t="array" ref="L128">_xlfn.IFS(J128=0,0,J128&gt;=0,J128+K128)</f>
        <v>0</v>
      </c>
      <c r="M128" s="222" t="str">
        <f t="shared" si="37"/>
        <v/>
      </c>
      <c r="N128" s="222" t="str">
        <f t="shared" si="38"/>
        <v/>
      </c>
      <c r="O128" s="81"/>
      <c r="P128" s="211" t="str">
        <f t="shared" si="39"/>
        <v/>
      </c>
      <c r="Q128" s="313">
        <f t="shared" si="40"/>
        <v>0</v>
      </c>
      <c r="R128" s="314" t="str">
        <f t="shared" si="41"/>
        <v/>
      </c>
    </row>
    <row r="129" spans="1:18" hidden="1" outlineLevel="1" x14ac:dyDescent="0.3">
      <c r="A129" s="159"/>
      <c r="B129" s="80"/>
      <c r="C129" s="80"/>
      <c r="D129" s="225" t="str">
        <f>IF(ISERROR(VLOOKUP(C129,'[1]Summary and KPIs'!$E$55:$F$58,2,FALSE)),"",(VLOOKUP(C129,'[1]Summary and KPIs'!$E$55:$F$58,2,FALSE)))</f>
        <v/>
      </c>
      <c r="E129" s="69"/>
      <c r="F129" s="81"/>
      <c r="G129" s="81"/>
      <c r="H129" s="222">
        <f t="shared" si="35"/>
        <v>0</v>
      </c>
      <c r="I129" s="222" cm="1">
        <f t="array" ref="I129">_xlfn.IFS(H129&gt;25,0,H129&gt;=24,25-H129,H129&lt;24,1)</f>
        <v>1</v>
      </c>
      <c r="J129" s="222" cm="1">
        <f t="array" ref="J129">_xlfn.IFS(H129=0,0,H129&gt;=0,H129+I129)</f>
        <v>0</v>
      </c>
      <c r="K129" s="222" t="str">
        <f t="shared" si="36"/>
        <v/>
      </c>
      <c r="L129" s="222" cm="1">
        <f t="array" ref="L129">_xlfn.IFS(J129=0,0,J129&gt;=0,J129+K129)</f>
        <v>0</v>
      </c>
      <c r="M129" s="222" t="str">
        <f t="shared" si="37"/>
        <v/>
      </c>
      <c r="N129" s="222" t="str">
        <f t="shared" si="38"/>
        <v/>
      </c>
      <c r="O129" s="81"/>
      <c r="P129" s="211" t="str">
        <f t="shared" si="39"/>
        <v/>
      </c>
      <c r="Q129" s="313">
        <f t="shared" si="40"/>
        <v>0</v>
      </c>
      <c r="R129" s="314" t="str">
        <f t="shared" si="41"/>
        <v/>
      </c>
    </row>
    <row r="130" spans="1:18" hidden="1" outlineLevel="1" x14ac:dyDescent="0.3">
      <c r="A130" s="159"/>
      <c r="B130" s="80"/>
      <c r="C130" s="80"/>
      <c r="D130" s="225" t="str">
        <f>IF(ISERROR(VLOOKUP(C130,'[1]Summary and KPIs'!$E$55:$F$58,2,FALSE)),"",(VLOOKUP(C130,'[1]Summary and KPIs'!$E$55:$F$58,2,FALSE)))</f>
        <v/>
      </c>
      <c r="E130" s="69"/>
      <c r="F130" s="81"/>
      <c r="G130" s="81"/>
      <c r="H130" s="222">
        <f t="shared" si="35"/>
        <v>0</v>
      </c>
      <c r="I130" s="222" cm="1">
        <f t="array" ref="I130">_xlfn.IFS(H130&gt;25,0,H130&gt;=24,25-H130,H130&lt;24,1)</f>
        <v>1</v>
      </c>
      <c r="J130" s="222" cm="1">
        <f t="array" ref="J130">_xlfn.IFS(H130=0,0,H130&gt;=0,H130+I130)</f>
        <v>0</v>
      </c>
      <c r="K130" s="222" t="str">
        <f t="shared" si="36"/>
        <v/>
      </c>
      <c r="L130" s="222" cm="1">
        <f t="array" ref="L130">_xlfn.IFS(J130=0,0,J130&gt;=0,J130+K130)</f>
        <v>0</v>
      </c>
      <c r="M130" s="222" t="str">
        <f t="shared" si="37"/>
        <v/>
      </c>
      <c r="N130" s="222" t="str">
        <f t="shared" si="38"/>
        <v/>
      </c>
      <c r="O130" s="81"/>
      <c r="P130" s="211" t="str">
        <f t="shared" si="39"/>
        <v/>
      </c>
      <c r="Q130" s="313">
        <f t="shared" si="40"/>
        <v>0</v>
      </c>
      <c r="R130" s="314" t="str">
        <f t="shared" si="41"/>
        <v/>
      </c>
    </row>
    <row r="131" spans="1:18" hidden="1" outlineLevel="1" x14ac:dyDescent="0.3">
      <c r="A131" s="159"/>
      <c r="B131" s="80"/>
      <c r="C131" s="80"/>
      <c r="D131" s="225" t="str">
        <f>IF(ISERROR(VLOOKUP(C131,'[1]Summary and KPIs'!$E$55:$F$58,2,FALSE)),"",(VLOOKUP(C131,'[1]Summary and KPIs'!$E$55:$F$58,2,FALSE)))</f>
        <v/>
      </c>
      <c r="E131" s="69"/>
      <c r="F131" s="81"/>
      <c r="G131" s="81"/>
      <c r="H131" s="222">
        <f t="shared" si="35"/>
        <v>0</v>
      </c>
      <c r="I131" s="222" cm="1">
        <f t="array" ref="I131">_xlfn.IFS(H131&gt;25,0,H131&gt;=24,25-H131,H131&lt;24,1)</f>
        <v>1</v>
      </c>
      <c r="J131" s="222" cm="1">
        <f t="array" ref="J131">_xlfn.IFS(H131=0,0,H131&gt;=0,H131+I131)</f>
        <v>0</v>
      </c>
      <c r="K131" s="222" t="str">
        <f t="shared" si="36"/>
        <v/>
      </c>
      <c r="L131" s="222" cm="1">
        <f t="array" ref="L131">_xlfn.IFS(J131=0,0,J131&gt;=0,J131+K131)</f>
        <v>0</v>
      </c>
      <c r="M131" s="222" t="str">
        <f t="shared" si="37"/>
        <v/>
      </c>
      <c r="N131" s="222" t="str">
        <f t="shared" si="38"/>
        <v/>
      </c>
      <c r="O131" s="81"/>
      <c r="P131" s="211" t="str">
        <f t="shared" si="39"/>
        <v/>
      </c>
      <c r="Q131" s="313">
        <f t="shared" si="40"/>
        <v>0</v>
      </c>
      <c r="R131" s="314" t="str">
        <f t="shared" si="41"/>
        <v/>
      </c>
    </row>
    <row r="132" spans="1:18" hidden="1" outlineLevel="1" x14ac:dyDescent="0.3">
      <c r="A132" s="159"/>
      <c r="B132" s="80"/>
      <c r="C132" s="80"/>
      <c r="D132" s="225" t="str">
        <f>IF(ISERROR(VLOOKUP(C132,'[1]Summary and KPIs'!$E$55:$F$58,2,FALSE)),"",(VLOOKUP(C132,'[1]Summary and KPIs'!$E$55:$F$58,2,FALSE)))</f>
        <v/>
      </c>
      <c r="E132" s="69"/>
      <c r="F132" s="81"/>
      <c r="G132" s="81"/>
      <c r="H132" s="222">
        <f t="shared" si="35"/>
        <v>0</v>
      </c>
      <c r="I132" s="222" cm="1">
        <f t="array" ref="I132">_xlfn.IFS(H132&gt;25,0,H132&gt;=24,25-H132,H132&lt;24,1)</f>
        <v>1</v>
      </c>
      <c r="J132" s="222" cm="1">
        <f t="array" ref="J132">_xlfn.IFS(H132=0,0,H132&gt;=0,H132+I132)</f>
        <v>0</v>
      </c>
      <c r="K132" s="222" t="str">
        <f t="shared" si="36"/>
        <v/>
      </c>
      <c r="L132" s="222" cm="1">
        <f t="array" ref="L132">_xlfn.IFS(J132=0,0,J132&gt;=0,J132+K132)</f>
        <v>0</v>
      </c>
      <c r="M132" s="222" t="str">
        <f t="shared" si="37"/>
        <v/>
      </c>
      <c r="N132" s="222" t="str">
        <f t="shared" si="38"/>
        <v/>
      </c>
      <c r="O132" s="81"/>
      <c r="P132" s="211" t="str">
        <f t="shared" si="39"/>
        <v/>
      </c>
      <c r="Q132" s="313">
        <f t="shared" si="40"/>
        <v>0</v>
      </c>
      <c r="R132" s="314" t="str">
        <f t="shared" si="41"/>
        <v/>
      </c>
    </row>
    <row r="133" spans="1:18" hidden="1" outlineLevel="1" x14ac:dyDescent="0.3">
      <c r="A133" s="159"/>
      <c r="B133" s="80"/>
      <c r="C133" s="80"/>
      <c r="D133" s="225" t="str">
        <f>IF(ISERROR(VLOOKUP(C133,'[1]Summary and KPIs'!$E$55:$F$58,2,FALSE)),"",(VLOOKUP(C133,'[1]Summary and KPIs'!$E$55:$F$58,2,FALSE)))</f>
        <v/>
      </c>
      <c r="E133" s="69"/>
      <c r="F133" s="81"/>
      <c r="G133" s="81"/>
      <c r="H133" s="222">
        <f t="shared" ref="H133:H164" si="42">F133+G133</f>
        <v>0</v>
      </c>
      <c r="I133" s="222" cm="1">
        <f t="array" ref="I133">_xlfn.IFS(H133&gt;25,0,H133&gt;=24,25-H133,H133&lt;24,1)</f>
        <v>1</v>
      </c>
      <c r="J133" s="222" cm="1">
        <f t="array" ref="J133">_xlfn.IFS(H133=0,0,H133&gt;=0,H133+I133)</f>
        <v>0</v>
      </c>
      <c r="K133" s="222" t="str">
        <f t="shared" ref="K133:K164" si="43">IF(ISERROR(IF(J133&lt;D133,D133-J133,0)),"",IF(J133&lt;D133,D133-J133,0))</f>
        <v/>
      </c>
      <c r="L133" s="222" cm="1">
        <f t="array" ref="L133">_xlfn.IFS(J133=0,0,J133&gt;=0,J133+K133)</f>
        <v>0</v>
      </c>
      <c r="M133" s="222" t="str">
        <f t="shared" ref="M133:M164" si="44">IFERROR(I133+K133,"")</f>
        <v/>
      </c>
      <c r="N133" s="222" t="str">
        <f t="shared" ref="N133:N164" si="45">IFERROR(M133*E133,"")</f>
        <v/>
      </c>
      <c r="O133" s="81"/>
      <c r="P133" s="211" t="str">
        <f t="shared" ref="P133:P164" si="46">IFERROR(O133/(N133),"")</f>
        <v/>
      </c>
      <c r="Q133" s="313">
        <f t="shared" ref="Q133:Q164" si="47">SUM(N133:O133)</f>
        <v>0</v>
      </c>
      <c r="R133" s="314" t="str">
        <f t="shared" ref="R133:R164" si="48">IF(O133="","",IF(P133&gt;17.5%,"Benefits should not be more than 17.5% ",""))</f>
        <v/>
      </c>
    </row>
    <row r="134" spans="1:18" hidden="1" outlineLevel="1" x14ac:dyDescent="0.3">
      <c r="A134" s="159"/>
      <c r="B134" s="80"/>
      <c r="C134" s="80"/>
      <c r="D134" s="225" t="str">
        <f>IF(ISERROR(VLOOKUP(C134,'[1]Summary and KPIs'!$E$55:$F$58,2,FALSE)),"",(VLOOKUP(C134,'[1]Summary and KPIs'!$E$55:$F$58,2,FALSE)))</f>
        <v/>
      </c>
      <c r="E134" s="69"/>
      <c r="F134" s="81"/>
      <c r="G134" s="81"/>
      <c r="H134" s="222">
        <f t="shared" si="42"/>
        <v>0</v>
      </c>
      <c r="I134" s="222" cm="1">
        <f t="array" ref="I134">_xlfn.IFS(H134&gt;25,0,H134&gt;=24,25-H134,H134&lt;24,1)</f>
        <v>1</v>
      </c>
      <c r="J134" s="222" cm="1">
        <f t="array" ref="J134">_xlfn.IFS(H134=0,0,H134&gt;=0,H134+I134)</f>
        <v>0</v>
      </c>
      <c r="K134" s="222" t="str">
        <f t="shared" si="43"/>
        <v/>
      </c>
      <c r="L134" s="222" cm="1">
        <f t="array" ref="L134">_xlfn.IFS(J134=0,0,J134&gt;=0,J134+K134)</f>
        <v>0</v>
      </c>
      <c r="M134" s="222" t="str">
        <f t="shared" si="44"/>
        <v/>
      </c>
      <c r="N134" s="222" t="str">
        <f t="shared" si="45"/>
        <v/>
      </c>
      <c r="O134" s="81"/>
      <c r="P134" s="211" t="str">
        <f t="shared" si="46"/>
        <v/>
      </c>
      <c r="Q134" s="313">
        <f t="shared" si="47"/>
        <v>0</v>
      </c>
      <c r="R134" s="314" t="str">
        <f t="shared" si="48"/>
        <v/>
      </c>
    </row>
    <row r="135" spans="1:18" hidden="1" outlineLevel="1" x14ac:dyDescent="0.3">
      <c r="A135" s="159"/>
      <c r="B135" s="80"/>
      <c r="C135" s="80"/>
      <c r="D135" s="225" t="str">
        <f>IF(ISERROR(VLOOKUP(C135,'[1]Summary and KPIs'!$E$55:$F$58,2,FALSE)),"",(VLOOKUP(C135,'[1]Summary and KPIs'!$E$55:$F$58,2,FALSE)))</f>
        <v/>
      </c>
      <c r="E135" s="69"/>
      <c r="F135" s="81"/>
      <c r="G135" s="81"/>
      <c r="H135" s="222">
        <f t="shared" si="42"/>
        <v>0</v>
      </c>
      <c r="I135" s="222" cm="1">
        <f t="array" ref="I135">_xlfn.IFS(H135&gt;25,0,H135&gt;=24,25-H135,H135&lt;24,1)</f>
        <v>1</v>
      </c>
      <c r="J135" s="222" cm="1">
        <f t="array" ref="J135">_xlfn.IFS(H135=0,0,H135&gt;=0,H135+I135)</f>
        <v>0</v>
      </c>
      <c r="K135" s="222" t="str">
        <f t="shared" si="43"/>
        <v/>
      </c>
      <c r="L135" s="222" cm="1">
        <f t="array" ref="L135">_xlfn.IFS(J135=0,0,J135&gt;=0,J135+K135)</f>
        <v>0</v>
      </c>
      <c r="M135" s="222" t="str">
        <f t="shared" si="44"/>
        <v/>
      </c>
      <c r="N135" s="222" t="str">
        <f t="shared" si="45"/>
        <v/>
      </c>
      <c r="O135" s="81"/>
      <c r="P135" s="211" t="str">
        <f t="shared" si="46"/>
        <v/>
      </c>
      <c r="Q135" s="313">
        <f t="shared" si="47"/>
        <v>0</v>
      </c>
      <c r="R135" s="314" t="str">
        <f t="shared" si="48"/>
        <v/>
      </c>
    </row>
    <row r="136" spans="1:18" hidden="1" outlineLevel="1" x14ac:dyDescent="0.3">
      <c r="A136" s="159"/>
      <c r="B136" s="80"/>
      <c r="C136" s="80"/>
      <c r="D136" s="225" t="str">
        <f>IF(ISERROR(VLOOKUP(C136,'[1]Summary and KPIs'!$E$55:$F$58,2,FALSE)),"",(VLOOKUP(C136,'[1]Summary and KPIs'!$E$55:$F$58,2,FALSE)))</f>
        <v/>
      </c>
      <c r="E136" s="69"/>
      <c r="F136" s="81"/>
      <c r="G136" s="81"/>
      <c r="H136" s="222">
        <f t="shared" si="42"/>
        <v>0</v>
      </c>
      <c r="I136" s="222" cm="1">
        <f t="array" ref="I136">_xlfn.IFS(H136&gt;25,0,H136&gt;=24,25-H136,H136&lt;24,1)</f>
        <v>1</v>
      </c>
      <c r="J136" s="222" cm="1">
        <f t="array" ref="J136">_xlfn.IFS(H136=0,0,H136&gt;=0,H136+I136)</f>
        <v>0</v>
      </c>
      <c r="K136" s="222" t="str">
        <f t="shared" si="43"/>
        <v/>
      </c>
      <c r="L136" s="222" cm="1">
        <f t="array" ref="L136">_xlfn.IFS(J136=0,0,J136&gt;=0,J136+K136)</f>
        <v>0</v>
      </c>
      <c r="M136" s="222" t="str">
        <f t="shared" si="44"/>
        <v/>
      </c>
      <c r="N136" s="222" t="str">
        <f t="shared" si="45"/>
        <v/>
      </c>
      <c r="O136" s="81"/>
      <c r="P136" s="211" t="str">
        <f t="shared" si="46"/>
        <v/>
      </c>
      <c r="Q136" s="313">
        <f t="shared" si="47"/>
        <v>0</v>
      </c>
      <c r="R136" s="314" t="str">
        <f t="shared" si="48"/>
        <v/>
      </c>
    </row>
    <row r="137" spans="1:18" hidden="1" outlineLevel="1" x14ac:dyDescent="0.3">
      <c r="A137" s="159"/>
      <c r="B137" s="80"/>
      <c r="C137" s="80"/>
      <c r="D137" s="225" t="str">
        <f>IF(ISERROR(VLOOKUP(C137,'[1]Summary and KPIs'!$E$55:$F$58,2,FALSE)),"",(VLOOKUP(C137,'[1]Summary and KPIs'!$E$55:$F$58,2,FALSE)))</f>
        <v/>
      </c>
      <c r="E137" s="69"/>
      <c r="F137" s="81"/>
      <c r="G137" s="81"/>
      <c r="H137" s="222">
        <f t="shared" si="42"/>
        <v>0</v>
      </c>
      <c r="I137" s="222" cm="1">
        <f t="array" ref="I137">_xlfn.IFS(H137&gt;25,0,H137&gt;=24,25-H137,H137&lt;24,1)</f>
        <v>1</v>
      </c>
      <c r="J137" s="222" cm="1">
        <f t="array" ref="J137">_xlfn.IFS(H137=0,0,H137&gt;=0,H137+I137)</f>
        <v>0</v>
      </c>
      <c r="K137" s="222" t="str">
        <f t="shared" si="43"/>
        <v/>
      </c>
      <c r="L137" s="222" cm="1">
        <f t="array" ref="L137">_xlfn.IFS(J137=0,0,J137&gt;=0,J137+K137)</f>
        <v>0</v>
      </c>
      <c r="M137" s="222" t="str">
        <f t="shared" si="44"/>
        <v/>
      </c>
      <c r="N137" s="222" t="str">
        <f t="shared" si="45"/>
        <v/>
      </c>
      <c r="O137" s="81"/>
      <c r="P137" s="211" t="str">
        <f t="shared" si="46"/>
        <v/>
      </c>
      <c r="Q137" s="313">
        <f t="shared" si="47"/>
        <v>0</v>
      </c>
      <c r="R137" s="314" t="str">
        <f t="shared" si="48"/>
        <v/>
      </c>
    </row>
    <row r="138" spans="1:18" hidden="1" outlineLevel="1" x14ac:dyDescent="0.3">
      <c r="A138" s="159"/>
      <c r="B138" s="80"/>
      <c r="C138" s="80"/>
      <c r="D138" s="225" t="str">
        <f>IF(ISERROR(VLOOKUP(C138,'[1]Summary and KPIs'!$E$55:$F$58,2,FALSE)),"",(VLOOKUP(C138,'[1]Summary and KPIs'!$E$55:$F$58,2,FALSE)))</f>
        <v/>
      </c>
      <c r="E138" s="69"/>
      <c r="F138" s="81"/>
      <c r="G138" s="81"/>
      <c r="H138" s="222">
        <f t="shared" si="42"/>
        <v>0</v>
      </c>
      <c r="I138" s="222" cm="1">
        <f t="array" ref="I138">_xlfn.IFS(H138&gt;25,0,H138&gt;=24,25-H138,H138&lt;24,1)</f>
        <v>1</v>
      </c>
      <c r="J138" s="222" cm="1">
        <f t="array" ref="J138">_xlfn.IFS(H138=0,0,H138&gt;=0,H138+I138)</f>
        <v>0</v>
      </c>
      <c r="K138" s="222" t="str">
        <f t="shared" si="43"/>
        <v/>
      </c>
      <c r="L138" s="222" cm="1">
        <f t="array" ref="L138">_xlfn.IFS(J138=0,0,J138&gt;=0,J138+K138)</f>
        <v>0</v>
      </c>
      <c r="M138" s="222" t="str">
        <f t="shared" si="44"/>
        <v/>
      </c>
      <c r="N138" s="222" t="str">
        <f t="shared" si="45"/>
        <v/>
      </c>
      <c r="O138" s="81"/>
      <c r="P138" s="211" t="str">
        <f t="shared" si="46"/>
        <v/>
      </c>
      <c r="Q138" s="313">
        <f t="shared" si="47"/>
        <v>0</v>
      </c>
      <c r="R138" s="314" t="str">
        <f t="shared" si="48"/>
        <v/>
      </c>
    </row>
    <row r="139" spans="1:18" hidden="1" outlineLevel="1" x14ac:dyDescent="0.3">
      <c r="A139" s="159"/>
      <c r="B139" s="80"/>
      <c r="C139" s="80"/>
      <c r="D139" s="225" t="str">
        <f>IF(ISERROR(VLOOKUP(C139,'[1]Summary and KPIs'!$E$55:$F$58,2,FALSE)),"",(VLOOKUP(C139,'[1]Summary and KPIs'!$E$55:$F$58,2,FALSE)))</f>
        <v/>
      </c>
      <c r="E139" s="69"/>
      <c r="F139" s="81"/>
      <c r="G139" s="81"/>
      <c r="H139" s="222">
        <f t="shared" si="42"/>
        <v>0</v>
      </c>
      <c r="I139" s="222" cm="1">
        <f t="array" ref="I139">_xlfn.IFS(H139&gt;25,0,H139&gt;=24,25-H139,H139&lt;24,1)</f>
        <v>1</v>
      </c>
      <c r="J139" s="222" cm="1">
        <f t="array" ref="J139">_xlfn.IFS(H139=0,0,H139&gt;=0,H139+I139)</f>
        <v>0</v>
      </c>
      <c r="K139" s="222" t="str">
        <f t="shared" si="43"/>
        <v/>
      </c>
      <c r="L139" s="222" cm="1">
        <f t="array" ref="L139">_xlfn.IFS(J139=0,0,J139&gt;=0,J139+K139)</f>
        <v>0</v>
      </c>
      <c r="M139" s="222" t="str">
        <f t="shared" si="44"/>
        <v/>
      </c>
      <c r="N139" s="222" t="str">
        <f t="shared" si="45"/>
        <v/>
      </c>
      <c r="O139" s="81"/>
      <c r="P139" s="211" t="str">
        <f t="shared" si="46"/>
        <v/>
      </c>
      <c r="Q139" s="313">
        <f t="shared" si="47"/>
        <v>0</v>
      </c>
      <c r="R139" s="314" t="str">
        <f t="shared" si="48"/>
        <v/>
      </c>
    </row>
    <row r="140" spans="1:18" hidden="1" outlineLevel="1" x14ac:dyDescent="0.3">
      <c r="A140" s="159"/>
      <c r="B140" s="80"/>
      <c r="C140" s="80"/>
      <c r="D140" s="225" t="str">
        <f>IF(ISERROR(VLOOKUP(C140,'[1]Summary and KPIs'!$E$55:$F$58,2,FALSE)),"",(VLOOKUP(C140,'[1]Summary and KPIs'!$E$55:$F$58,2,FALSE)))</f>
        <v/>
      </c>
      <c r="E140" s="69"/>
      <c r="F140" s="81"/>
      <c r="G140" s="81"/>
      <c r="H140" s="222">
        <f t="shared" si="42"/>
        <v>0</v>
      </c>
      <c r="I140" s="222" cm="1">
        <f t="array" ref="I140">_xlfn.IFS(H140&gt;25,0,H140&gt;=24,25-H140,H140&lt;24,1)</f>
        <v>1</v>
      </c>
      <c r="J140" s="222" cm="1">
        <f t="array" ref="J140">_xlfn.IFS(H140=0,0,H140&gt;=0,H140+I140)</f>
        <v>0</v>
      </c>
      <c r="K140" s="222" t="str">
        <f t="shared" si="43"/>
        <v/>
      </c>
      <c r="L140" s="222" cm="1">
        <f t="array" ref="L140">_xlfn.IFS(J140=0,0,J140&gt;=0,J140+K140)</f>
        <v>0</v>
      </c>
      <c r="M140" s="222" t="str">
        <f t="shared" si="44"/>
        <v/>
      </c>
      <c r="N140" s="222" t="str">
        <f t="shared" si="45"/>
        <v/>
      </c>
      <c r="O140" s="81"/>
      <c r="P140" s="211" t="str">
        <f t="shared" si="46"/>
        <v/>
      </c>
      <c r="Q140" s="313">
        <f t="shared" si="47"/>
        <v>0</v>
      </c>
      <c r="R140" s="314" t="str">
        <f t="shared" si="48"/>
        <v/>
      </c>
    </row>
    <row r="141" spans="1:18" hidden="1" outlineLevel="1" x14ac:dyDescent="0.3">
      <c r="A141" s="159"/>
      <c r="B141" s="80"/>
      <c r="C141" s="80"/>
      <c r="D141" s="225" t="str">
        <f>IF(ISERROR(VLOOKUP(C141,'[1]Summary and KPIs'!$E$55:$F$58,2,FALSE)),"",(VLOOKUP(C141,'[1]Summary and KPIs'!$E$55:$F$58,2,FALSE)))</f>
        <v/>
      </c>
      <c r="E141" s="69"/>
      <c r="F141" s="81"/>
      <c r="G141" s="81"/>
      <c r="H141" s="222">
        <f t="shared" si="42"/>
        <v>0</v>
      </c>
      <c r="I141" s="222" cm="1">
        <f t="array" ref="I141">_xlfn.IFS(H141&gt;25,0,H141&gt;=24,25-H141,H141&lt;24,1)</f>
        <v>1</v>
      </c>
      <c r="J141" s="222" cm="1">
        <f t="array" ref="J141">_xlfn.IFS(H141=0,0,H141&gt;=0,H141+I141)</f>
        <v>0</v>
      </c>
      <c r="K141" s="222" t="str">
        <f t="shared" si="43"/>
        <v/>
      </c>
      <c r="L141" s="222" cm="1">
        <f t="array" ref="L141">_xlfn.IFS(J141=0,0,J141&gt;=0,J141+K141)</f>
        <v>0</v>
      </c>
      <c r="M141" s="222" t="str">
        <f t="shared" si="44"/>
        <v/>
      </c>
      <c r="N141" s="222" t="str">
        <f t="shared" si="45"/>
        <v/>
      </c>
      <c r="O141" s="81"/>
      <c r="P141" s="211" t="str">
        <f t="shared" si="46"/>
        <v/>
      </c>
      <c r="Q141" s="313">
        <f t="shared" si="47"/>
        <v>0</v>
      </c>
      <c r="R141" s="314" t="str">
        <f t="shared" si="48"/>
        <v/>
      </c>
    </row>
    <row r="142" spans="1:18" hidden="1" outlineLevel="1" x14ac:dyDescent="0.3">
      <c r="A142" s="159"/>
      <c r="B142" s="80"/>
      <c r="C142" s="80"/>
      <c r="D142" s="225" t="str">
        <f>IF(ISERROR(VLOOKUP(C142,'[1]Summary and KPIs'!$E$55:$F$58,2,FALSE)),"",(VLOOKUP(C142,'[1]Summary and KPIs'!$E$55:$F$58,2,FALSE)))</f>
        <v/>
      </c>
      <c r="E142" s="69"/>
      <c r="F142" s="81"/>
      <c r="G142" s="81"/>
      <c r="H142" s="222">
        <f t="shared" si="42"/>
        <v>0</v>
      </c>
      <c r="I142" s="222" cm="1">
        <f t="array" ref="I142">_xlfn.IFS(H142&gt;25,0,H142&gt;=24,25-H142,H142&lt;24,1)</f>
        <v>1</v>
      </c>
      <c r="J142" s="222" cm="1">
        <f t="array" ref="J142">_xlfn.IFS(H142=0,0,H142&gt;=0,H142+I142)</f>
        <v>0</v>
      </c>
      <c r="K142" s="222" t="str">
        <f t="shared" si="43"/>
        <v/>
      </c>
      <c r="L142" s="222" cm="1">
        <f t="array" ref="L142">_xlfn.IFS(J142=0,0,J142&gt;=0,J142+K142)</f>
        <v>0</v>
      </c>
      <c r="M142" s="222" t="str">
        <f t="shared" si="44"/>
        <v/>
      </c>
      <c r="N142" s="222" t="str">
        <f t="shared" si="45"/>
        <v/>
      </c>
      <c r="O142" s="81"/>
      <c r="P142" s="211" t="str">
        <f t="shared" si="46"/>
        <v/>
      </c>
      <c r="Q142" s="313">
        <f t="shared" si="47"/>
        <v>0</v>
      </c>
      <c r="R142" s="314" t="str">
        <f t="shared" si="48"/>
        <v/>
      </c>
    </row>
    <row r="143" spans="1:18" hidden="1" outlineLevel="1" x14ac:dyDescent="0.3">
      <c r="A143" s="159"/>
      <c r="B143" s="80"/>
      <c r="C143" s="80"/>
      <c r="D143" s="225" t="str">
        <f>IF(ISERROR(VLOOKUP(C143,'[1]Summary and KPIs'!$E$55:$F$58,2,FALSE)),"",(VLOOKUP(C143,'[1]Summary and KPIs'!$E$55:$F$58,2,FALSE)))</f>
        <v/>
      </c>
      <c r="E143" s="69"/>
      <c r="F143" s="81"/>
      <c r="G143" s="81"/>
      <c r="H143" s="222">
        <f t="shared" si="42"/>
        <v>0</v>
      </c>
      <c r="I143" s="222" cm="1">
        <f t="array" ref="I143">_xlfn.IFS(H143&gt;25,0,H143&gt;=24,25-H143,H143&lt;24,1)</f>
        <v>1</v>
      </c>
      <c r="J143" s="222" cm="1">
        <f t="array" ref="J143">_xlfn.IFS(H143=0,0,H143&gt;=0,H143+I143)</f>
        <v>0</v>
      </c>
      <c r="K143" s="222" t="str">
        <f t="shared" si="43"/>
        <v/>
      </c>
      <c r="L143" s="222" cm="1">
        <f t="array" ref="L143">_xlfn.IFS(J143=0,0,J143&gt;=0,J143+K143)</f>
        <v>0</v>
      </c>
      <c r="M143" s="222" t="str">
        <f t="shared" si="44"/>
        <v/>
      </c>
      <c r="N143" s="222" t="str">
        <f t="shared" si="45"/>
        <v/>
      </c>
      <c r="O143" s="81"/>
      <c r="P143" s="211" t="str">
        <f t="shared" si="46"/>
        <v/>
      </c>
      <c r="Q143" s="313">
        <f t="shared" si="47"/>
        <v>0</v>
      </c>
      <c r="R143" s="314" t="str">
        <f t="shared" si="48"/>
        <v/>
      </c>
    </row>
    <row r="144" spans="1:18" hidden="1" outlineLevel="1" x14ac:dyDescent="0.3">
      <c r="A144" s="159"/>
      <c r="B144" s="80"/>
      <c r="C144" s="80"/>
      <c r="D144" s="225" t="str">
        <f>IF(ISERROR(VLOOKUP(C144,'[1]Summary and KPIs'!$E$55:$F$58,2,FALSE)),"",(VLOOKUP(C144,'[1]Summary and KPIs'!$E$55:$F$58,2,FALSE)))</f>
        <v/>
      </c>
      <c r="E144" s="69"/>
      <c r="F144" s="81"/>
      <c r="G144" s="81"/>
      <c r="H144" s="222">
        <f t="shared" si="42"/>
        <v>0</v>
      </c>
      <c r="I144" s="222" cm="1">
        <f t="array" ref="I144">_xlfn.IFS(H144&gt;25,0,H144&gt;=24,25-H144,H144&lt;24,1)</f>
        <v>1</v>
      </c>
      <c r="J144" s="222" cm="1">
        <f t="array" ref="J144">_xlfn.IFS(H144=0,0,H144&gt;=0,H144+I144)</f>
        <v>0</v>
      </c>
      <c r="K144" s="222" t="str">
        <f t="shared" si="43"/>
        <v/>
      </c>
      <c r="L144" s="222" cm="1">
        <f t="array" ref="L144">_xlfn.IFS(J144=0,0,J144&gt;=0,J144+K144)</f>
        <v>0</v>
      </c>
      <c r="M144" s="222" t="str">
        <f t="shared" si="44"/>
        <v/>
      </c>
      <c r="N144" s="222" t="str">
        <f t="shared" si="45"/>
        <v/>
      </c>
      <c r="O144" s="81"/>
      <c r="P144" s="211" t="str">
        <f t="shared" si="46"/>
        <v/>
      </c>
      <c r="Q144" s="313">
        <f t="shared" si="47"/>
        <v>0</v>
      </c>
      <c r="R144" s="314" t="str">
        <f t="shared" si="48"/>
        <v/>
      </c>
    </row>
    <row r="145" spans="1:18" hidden="1" outlineLevel="1" x14ac:dyDescent="0.3">
      <c r="A145" s="159"/>
      <c r="B145" s="80"/>
      <c r="C145" s="80"/>
      <c r="D145" s="225" t="str">
        <f>IF(ISERROR(VLOOKUP(C145,'[1]Summary and KPIs'!$E$55:$F$58,2,FALSE)),"",(VLOOKUP(C145,'[1]Summary and KPIs'!$E$55:$F$58,2,FALSE)))</f>
        <v/>
      </c>
      <c r="E145" s="69"/>
      <c r="F145" s="81"/>
      <c r="G145" s="81"/>
      <c r="H145" s="222">
        <f t="shared" si="42"/>
        <v>0</v>
      </c>
      <c r="I145" s="222" cm="1">
        <f t="array" ref="I145">_xlfn.IFS(H145&gt;25,0,H145&gt;=24,25-H145,H145&lt;24,1)</f>
        <v>1</v>
      </c>
      <c r="J145" s="222" cm="1">
        <f t="array" ref="J145">_xlfn.IFS(H145=0,0,H145&gt;=0,H145+I145)</f>
        <v>0</v>
      </c>
      <c r="K145" s="222" t="str">
        <f t="shared" si="43"/>
        <v/>
      </c>
      <c r="L145" s="222" cm="1">
        <f t="array" ref="L145">_xlfn.IFS(J145=0,0,J145&gt;=0,J145+K145)</f>
        <v>0</v>
      </c>
      <c r="M145" s="222" t="str">
        <f t="shared" si="44"/>
        <v/>
      </c>
      <c r="N145" s="222" t="str">
        <f t="shared" si="45"/>
        <v/>
      </c>
      <c r="O145" s="81"/>
      <c r="P145" s="211" t="str">
        <f t="shared" si="46"/>
        <v/>
      </c>
      <c r="Q145" s="313">
        <f t="shared" si="47"/>
        <v>0</v>
      </c>
      <c r="R145" s="314" t="str">
        <f t="shared" si="48"/>
        <v/>
      </c>
    </row>
    <row r="146" spans="1:18" hidden="1" outlineLevel="1" x14ac:dyDescent="0.3">
      <c r="A146" s="159"/>
      <c r="B146" s="80"/>
      <c r="C146" s="80"/>
      <c r="D146" s="225" t="str">
        <f>IF(ISERROR(VLOOKUP(C146,'[1]Summary and KPIs'!$E$55:$F$58,2,FALSE)),"",(VLOOKUP(C146,'[1]Summary and KPIs'!$E$55:$F$58,2,FALSE)))</f>
        <v/>
      </c>
      <c r="E146" s="69"/>
      <c r="F146" s="81"/>
      <c r="G146" s="81"/>
      <c r="H146" s="222">
        <f t="shared" si="42"/>
        <v>0</v>
      </c>
      <c r="I146" s="222" cm="1">
        <f t="array" ref="I146">_xlfn.IFS(H146&gt;25,0,H146&gt;=24,25-H146,H146&lt;24,1)</f>
        <v>1</v>
      </c>
      <c r="J146" s="222" cm="1">
        <f t="array" ref="J146">_xlfn.IFS(H146=0,0,H146&gt;=0,H146+I146)</f>
        <v>0</v>
      </c>
      <c r="K146" s="222" t="str">
        <f t="shared" si="43"/>
        <v/>
      </c>
      <c r="L146" s="222" cm="1">
        <f t="array" ref="L146">_xlfn.IFS(J146=0,0,J146&gt;=0,J146+K146)</f>
        <v>0</v>
      </c>
      <c r="M146" s="222" t="str">
        <f t="shared" si="44"/>
        <v/>
      </c>
      <c r="N146" s="222" t="str">
        <f t="shared" si="45"/>
        <v/>
      </c>
      <c r="O146" s="81"/>
      <c r="P146" s="211" t="str">
        <f t="shared" si="46"/>
        <v/>
      </c>
      <c r="Q146" s="313">
        <f t="shared" si="47"/>
        <v>0</v>
      </c>
      <c r="R146" s="314" t="str">
        <f t="shared" si="48"/>
        <v/>
      </c>
    </row>
    <row r="147" spans="1:18" hidden="1" outlineLevel="1" x14ac:dyDescent="0.3">
      <c r="A147" s="159"/>
      <c r="B147" s="80"/>
      <c r="C147" s="80"/>
      <c r="D147" s="225" t="str">
        <f>IF(ISERROR(VLOOKUP(C147,'[1]Summary and KPIs'!$E$55:$F$58,2,FALSE)),"",(VLOOKUP(C147,'[1]Summary and KPIs'!$E$55:$F$58,2,FALSE)))</f>
        <v/>
      </c>
      <c r="E147" s="69"/>
      <c r="F147" s="81"/>
      <c r="G147" s="81"/>
      <c r="H147" s="222">
        <f t="shared" si="42"/>
        <v>0</v>
      </c>
      <c r="I147" s="222" cm="1">
        <f t="array" ref="I147">_xlfn.IFS(H147&gt;25,0,H147&gt;=24,25-H147,H147&lt;24,1)</f>
        <v>1</v>
      </c>
      <c r="J147" s="222" cm="1">
        <f t="array" ref="J147">_xlfn.IFS(H147=0,0,H147&gt;=0,H147+I147)</f>
        <v>0</v>
      </c>
      <c r="K147" s="222" t="str">
        <f t="shared" si="43"/>
        <v/>
      </c>
      <c r="L147" s="222" cm="1">
        <f t="array" ref="L147">_xlfn.IFS(J147=0,0,J147&gt;=0,J147+K147)</f>
        <v>0</v>
      </c>
      <c r="M147" s="222" t="str">
        <f t="shared" si="44"/>
        <v/>
      </c>
      <c r="N147" s="222" t="str">
        <f t="shared" si="45"/>
        <v/>
      </c>
      <c r="O147" s="81"/>
      <c r="P147" s="211" t="str">
        <f t="shared" si="46"/>
        <v/>
      </c>
      <c r="Q147" s="313">
        <f t="shared" si="47"/>
        <v>0</v>
      </c>
      <c r="R147" s="314" t="str">
        <f t="shared" si="48"/>
        <v/>
      </c>
    </row>
    <row r="148" spans="1:18" hidden="1" outlineLevel="1" x14ac:dyDescent="0.3">
      <c r="A148" s="159"/>
      <c r="B148" s="80"/>
      <c r="C148" s="80"/>
      <c r="D148" s="225" t="str">
        <f>IF(ISERROR(VLOOKUP(C148,'[1]Summary and KPIs'!$E$55:$F$58,2,FALSE)),"",(VLOOKUP(C148,'[1]Summary and KPIs'!$E$55:$F$58,2,FALSE)))</f>
        <v/>
      </c>
      <c r="E148" s="69"/>
      <c r="F148" s="81"/>
      <c r="G148" s="81"/>
      <c r="H148" s="222">
        <f t="shared" si="42"/>
        <v>0</v>
      </c>
      <c r="I148" s="222" cm="1">
        <f t="array" ref="I148">_xlfn.IFS(H148&gt;25,0,H148&gt;=24,25-H148,H148&lt;24,1)</f>
        <v>1</v>
      </c>
      <c r="J148" s="222" cm="1">
        <f t="array" ref="J148">_xlfn.IFS(H148=0,0,H148&gt;=0,H148+I148)</f>
        <v>0</v>
      </c>
      <c r="K148" s="222" t="str">
        <f t="shared" si="43"/>
        <v/>
      </c>
      <c r="L148" s="222" cm="1">
        <f t="array" ref="L148">_xlfn.IFS(J148=0,0,J148&gt;=0,J148+K148)</f>
        <v>0</v>
      </c>
      <c r="M148" s="222" t="str">
        <f t="shared" si="44"/>
        <v/>
      </c>
      <c r="N148" s="222" t="str">
        <f t="shared" si="45"/>
        <v/>
      </c>
      <c r="O148" s="81"/>
      <c r="P148" s="211" t="str">
        <f t="shared" si="46"/>
        <v/>
      </c>
      <c r="Q148" s="313">
        <f t="shared" si="47"/>
        <v>0</v>
      </c>
      <c r="R148" s="314" t="str">
        <f t="shared" si="48"/>
        <v/>
      </c>
    </row>
    <row r="149" spans="1:18" hidden="1" outlineLevel="1" x14ac:dyDescent="0.3">
      <c r="A149" s="159"/>
      <c r="B149" s="80"/>
      <c r="C149" s="80"/>
      <c r="D149" s="225" t="str">
        <f>IF(ISERROR(VLOOKUP(C149,'[1]Summary and KPIs'!$E$55:$F$58,2,FALSE)),"",(VLOOKUP(C149,'[1]Summary and KPIs'!$E$55:$F$58,2,FALSE)))</f>
        <v/>
      </c>
      <c r="E149" s="69"/>
      <c r="F149" s="81"/>
      <c r="G149" s="81"/>
      <c r="H149" s="222">
        <f t="shared" si="42"/>
        <v>0</v>
      </c>
      <c r="I149" s="222" cm="1">
        <f t="array" ref="I149">_xlfn.IFS(H149&gt;25,0,H149&gt;=24,25-H149,H149&lt;24,1)</f>
        <v>1</v>
      </c>
      <c r="J149" s="222" cm="1">
        <f t="array" ref="J149">_xlfn.IFS(H149=0,0,H149&gt;=0,H149+I149)</f>
        <v>0</v>
      </c>
      <c r="K149" s="222" t="str">
        <f t="shared" si="43"/>
        <v/>
      </c>
      <c r="L149" s="222" cm="1">
        <f t="array" ref="L149">_xlfn.IFS(J149=0,0,J149&gt;=0,J149+K149)</f>
        <v>0</v>
      </c>
      <c r="M149" s="222" t="str">
        <f t="shared" si="44"/>
        <v/>
      </c>
      <c r="N149" s="222" t="str">
        <f t="shared" si="45"/>
        <v/>
      </c>
      <c r="O149" s="81"/>
      <c r="P149" s="211" t="str">
        <f t="shared" si="46"/>
        <v/>
      </c>
      <c r="Q149" s="313">
        <f t="shared" si="47"/>
        <v>0</v>
      </c>
      <c r="R149" s="314" t="str">
        <f t="shared" si="48"/>
        <v/>
      </c>
    </row>
    <row r="150" spans="1:18" hidden="1" outlineLevel="1" x14ac:dyDescent="0.3">
      <c r="A150" s="159"/>
      <c r="B150" s="80"/>
      <c r="C150" s="80"/>
      <c r="D150" s="225" t="str">
        <f>IF(ISERROR(VLOOKUP(C150,'[1]Summary and KPIs'!$E$55:$F$58,2,FALSE)),"",(VLOOKUP(C150,'[1]Summary and KPIs'!$E$55:$F$58,2,FALSE)))</f>
        <v/>
      </c>
      <c r="E150" s="69"/>
      <c r="F150" s="81"/>
      <c r="G150" s="81"/>
      <c r="H150" s="222">
        <f t="shared" si="42"/>
        <v>0</v>
      </c>
      <c r="I150" s="222" cm="1">
        <f t="array" ref="I150">_xlfn.IFS(H150&gt;25,0,H150&gt;=24,25-H150,H150&lt;24,1)</f>
        <v>1</v>
      </c>
      <c r="J150" s="222" cm="1">
        <f t="array" ref="J150">_xlfn.IFS(H150=0,0,H150&gt;=0,H150+I150)</f>
        <v>0</v>
      </c>
      <c r="K150" s="222" t="str">
        <f t="shared" si="43"/>
        <v/>
      </c>
      <c r="L150" s="222" cm="1">
        <f t="array" ref="L150">_xlfn.IFS(J150=0,0,J150&gt;=0,J150+K150)</f>
        <v>0</v>
      </c>
      <c r="M150" s="222" t="str">
        <f t="shared" si="44"/>
        <v/>
      </c>
      <c r="N150" s="222" t="str">
        <f t="shared" si="45"/>
        <v/>
      </c>
      <c r="O150" s="81"/>
      <c r="P150" s="211" t="str">
        <f t="shared" si="46"/>
        <v/>
      </c>
      <c r="Q150" s="313">
        <f t="shared" si="47"/>
        <v>0</v>
      </c>
      <c r="R150" s="314" t="str">
        <f t="shared" si="48"/>
        <v/>
      </c>
    </row>
    <row r="151" spans="1:18" hidden="1" outlineLevel="1" x14ac:dyDescent="0.3">
      <c r="A151" s="159"/>
      <c r="B151" s="80"/>
      <c r="C151" s="80"/>
      <c r="D151" s="225" t="str">
        <f>IF(ISERROR(VLOOKUP(C151,'[1]Summary and KPIs'!$E$55:$F$58,2,FALSE)),"",(VLOOKUP(C151,'[1]Summary and KPIs'!$E$55:$F$58,2,FALSE)))</f>
        <v/>
      </c>
      <c r="E151" s="69"/>
      <c r="F151" s="81"/>
      <c r="G151" s="81"/>
      <c r="H151" s="222">
        <f t="shared" si="42"/>
        <v>0</v>
      </c>
      <c r="I151" s="222" cm="1">
        <f t="array" ref="I151">_xlfn.IFS(H151&gt;25,0,H151&gt;=24,25-H151,H151&lt;24,1)</f>
        <v>1</v>
      </c>
      <c r="J151" s="222" cm="1">
        <f t="array" ref="J151">_xlfn.IFS(H151=0,0,H151&gt;=0,H151+I151)</f>
        <v>0</v>
      </c>
      <c r="K151" s="222" t="str">
        <f t="shared" si="43"/>
        <v/>
      </c>
      <c r="L151" s="222" cm="1">
        <f t="array" ref="L151">_xlfn.IFS(J151=0,0,J151&gt;=0,J151+K151)</f>
        <v>0</v>
      </c>
      <c r="M151" s="222" t="str">
        <f t="shared" si="44"/>
        <v/>
      </c>
      <c r="N151" s="222" t="str">
        <f t="shared" si="45"/>
        <v/>
      </c>
      <c r="O151" s="81"/>
      <c r="P151" s="211" t="str">
        <f t="shared" si="46"/>
        <v/>
      </c>
      <c r="Q151" s="313">
        <f t="shared" si="47"/>
        <v>0</v>
      </c>
      <c r="R151" s="314" t="str">
        <f t="shared" si="48"/>
        <v/>
      </c>
    </row>
    <row r="152" spans="1:18" hidden="1" outlineLevel="1" x14ac:dyDescent="0.3">
      <c r="A152" s="159"/>
      <c r="B152" s="80"/>
      <c r="C152" s="80"/>
      <c r="D152" s="225" t="str">
        <f>IF(ISERROR(VLOOKUP(C152,'[1]Summary and KPIs'!$E$55:$F$58,2,FALSE)),"",(VLOOKUP(C152,'[1]Summary and KPIs'!$E$55:$F$58,2,FALSE)))</f>
        <v/>
      </c>
      <c r="E152" s="69"/>
      <c r="F152" s="81"/>
      <c r="G152" s="81"/>
      <c r="H152" s="222">
        <f t="shared" si="42"/>
        <v>0</v>
      </c>
      <c r="I152" s="222" cm="1">
        <f t="array" ref="I152">_xlfn.IFS(H152&gt;25,0,H152&gt;=24,25-H152,H152&lt;24,1)</f>
        <v>1</v>
      </c>
      <c r="J152" s="222" cm="1">
        <f t="array" ref="J152">_xlfn.IFS(H152=0,0,H152&gt;=0,H152+I152)</f>
        <v>0</v>
      </c>
      <c r="K152" s="222" t="str">
        <f t="shared" si="43"/>
        <v/>
      </c>
      <c r="L152" s="222" cm="1">
        <f t="array" ref="L152">_xlfn.IFS(J152=0,0,J152&gt;=0,J152+K152)</f>
        <v>0</v>
      </c>
      <c r="M152" s="222" t="str">
        <f t="shared" si="44"/>
        <v/>
      </c>
      <c r="N152" s="222" t="str">
        <f t="shared" si="45"/>
        <v/>
      </c>
      <c r="O152" s="81"/>
      <c r="P152" s="211" t="str">
        <f t="shared" si="46"/>
        <v/>
      </c>
      <c r="Q152" s="313">
        <f t="shared" si="47"/>
        <v>0</v>
      </c>
      <c r="R152" s="314" t="str">
        <f t="shared" si="48"/>
        <v/>
      </c>
    </row>
    <row r="153" spans="1:18" hidden="1" outlineLevel="1" x14ac:dyDescent="0.3">
      <c r="A153" s="159"/>
      <c r="B153" s="80"/>
      <c r="C153" s="80"/>
      <c r="D153" s="225" t="str">
        <f>IF(ISERROR(VLOOKUP(C153,'[1]Summary and KPIs'!$E$55:$F$58,2,FALSE)),"",(VLOOKUP(C153,'[1]Summary and KPIs'!$E$55:$F$58,2,FALSE)))</f>
        <v/>
      </c>
      <c r="E153" s="69"/>
      <c r="F153" s="81"/>
      <c r="G153" s="81"/>
      <c r="H153" s="222">
        <f t="shared" si="42"/>
        <v>0</v>
      </c>
      <c r="I153" s="222" cm="1">
        <f t="array" ref="I153">_xlfn.IFS(H153&gt;25,0,H153&gt;=24,25-H153,H153&lt;24,1)</f>
        <v>1</v>
      </c>
      <c r="J153" s="222" cm="1">
        <f t="array" ref="J153">_xlfn.IFS(H153=0,0,H153&gt;=0,H153+I153)</f>
        <v>0</v>
      </c>
      <c r="K153" s="222" t="str">
        <f t="shared" si="43"/>
        <v/>
      </c>
      <c r="L153" s="222" cm="1">
        <f t="array" ref="L153">_xlfn.IFS(J153=0,0,J153&gt;=0,J153+K153)</f>
        <v>0</v>
      </c>
      <c r="M153" s="222" t="str">
        <f t="shared" si="44"/>
        <v/>
      </c>
      <c r="N153" s="222" t="str">
        <f t="shared" si="45"/>
        <v/>
      </c>
      <c r="O153" s="81"/>
      <c r="P153" s="211" t="str">
        <f t="shared" si="46"/>
        <v/>
      </c>
      <c r="Q153" s="313">
        <f t="shared" si="47"/>
        <v>0</v>
      </c>
      <c r="R153" s="314" t="str">
        <f t="shared" si="48"/>
        <v/>
      </c>
    </row>
    <row r="154" spans="1:18" hidden="1" outlineLevel="1" x14ac:dyDescent="0.3">
      <c r="A154" s="159"/>
      <c r="B154" s="80"/>
      <c r="C154" s="80"/>
      <c r="D154" s="225" t="str">
        <f>IF(ISERROR(VLOOKUP(C154,'[1]Summary and KPIs'!$E$55:$F$58,2,FALSE)),"",(VLOOKUP(C154,'[1]Summary and KPIs'!$E$55:$F$58,2,FALSE)))</f>
        <v/>
      </c>
      <c r="E154" s="69"/>
      <c r="F154" s="81"/>
      <c r="G154" s="81"/>
      <c r="H154" s="222">
        <f t="shared" si="42"/>
        <v>0</v>
      </c>
      <c r="I154" s="222" cm="1">
        <f t="array" ref="I154">_xlfn.IFS(H154&gt;25,0,H154&gt;=24,25-H154,H154&lt;24,1)</f>
        <v>1</v>
      </c>
      <c r="J154" s="222" cm="1">
        <f t="array" ref="J154">_xlfn.IFS(H154=0,0,H154&gt;=0,H154+I154)</f>
        <v>0</v>
      </c>
      <c r="K154" s="222" t="str">
        <f t="shared" si="43"/>
        <v/>
      </c>
      <c r="L154" s="222" cm="1">
        <f t="array" ref="L154">_xlfn.IFS(J154=0,0,J154&gt;=0,J154+K154)</f>
        <v>0</v>
      </c>
      <c r="M154" s="222" t="str">
        <f t="shared" si="44"/>
        <v/>
      </c>
      <c r="N154" s="222" t="str">
        <f t="shared" si="45"/>
        <v/>
      </c>
      <c r="O154" s="81"/>
      <c r="P154" s="211" t="str">
        <f t="shared" si="46"/>
        <v/>
      </c>
      <c r="Q154" s="313">
        <f t="shared" si="47"/>
        <v>0</v>
      </c>
      <c r="R154" s="314" t="str">
        <f t="shared" si="48"/>
        <v/>
      </c>
    </row>
    <row r="155" spans="1:18" hidden="1" outlineLevel="1" x14ac:dyDescent="0.3">
      <c r="A155" s="159"/>
      <c r="B155" s="80"/>
      <c r="C155" s="80"/>
      <c r="D155" s="225" t="str">
        <f>IF(ISERROR(VLOOKUP(C155,'[1]Summary and KPIs'!$E$55:$F$58,2,FALSE)),"",(VLOOKUP(C155,'[1]Summary and KPIs'!$E$55:$F$58,2,FALSE)))</f>
        <v/>
      </c>
      <c r="E155" s="69"/>
      <c r="F155" s="81"/>
      <c r="G155" s="81"/>
      <c r="H155" s="222">
        <f t="shared" si="42"/>
        <v>0</v>
      </c>
      <c r="I155" s="222" cm="1">
        <f t="array" ref="I155">_xlfn.IFS(H155&gt;25,0,H155&gt;=24,25-H155,H155&lt;24,1)</f>
        <v>1</v>
      </c>
      <c r="J155" s="222" cm="1">
        <f t="array" ref="J155">_xlfn.IFS(H155=0,0,H155&gt;=0,H155+I155)</f>
        <v>0</v>
      </c>
      <c r="K155" s="222" t="str">
        <f t="shared" si="43"/>
        <v/>
      </c>
      <c r="L155" s="222" cm="1">
        <f t="array" ref="L155">_xlfn.IFS(J155=0,0,J155&gt;=0,J155+K155)</f>
        <v>0</v>
      </c>
      <c r="M155" s="222" t="str">
        <f t="shared" si="44"/>
        <v/>
      </c>
      <c r="N155" s="222" t="str">
        <f t="shared" si="45"/>
        <v/>
      </c>
      <c r="O155" s="81"/>
      <c r="P155" s="211" t="str">
        <f t="shared" si="46"/>
        <v/>
      </c>
      <c r="Q155" s="313">
        <f t="shared" si="47"/>
        <v>0</v>
      </c>
      <c r="R155" s="314" t="str">
        <f t="shared" si="48"/>
        <v/>
      </c>
    </row>
    <row r="156" spans="1:18" hidden="1" outlineLevel="1" x14ac:dyDescent="0.3">
      <c r="A156" s="159"/>
      <c r="B156" s="80"/>
      <c r="C156" s="80"/>
      <c r="D156" s="225" t="str">
        <f>IF(ISERROR(VLOOKUP(C156,'[1]Summary and KPIs'!$E$55:$F$58,2,FALSE)),"",(VLOOKUP(C156,'[1]Summary and KPIs'!$E$55:$F$58,2,FALSE)))</f>
        <v/>
      </c>
      <c r="E156" s="69"/>
      <c r="F156" s="81"/>
      <c r="G156" s="81"/>
      <c r="H156" s="222">
        <f t="shared" si="42"/>
        <v>0</v>
      </c>
      <c r="I156" s="222" cm="1">
        <f t="array" ref="I156">_xlfn.IFS(H156&gt;25,0,H156&gt;=24,25-H156,H156&lt;24,1)</f>
        <v>1</v>
      </c>
      <c r="J156" s="222" cm="1">
        <f t="array" ref="J156">_xlfn.IFS(H156=0,0,H156&gt;=0,H156+I156)</f>
        <v>0</v>
      </c>
      <c r="K156" s="222" t="str">
        <f t="shared" si="43"/>
        <v/>
      </c>
      <c r="L156" s="222" cm="1">
        <f t="array" ref="L156">_xlfn.IFS(J156=0,0,J156&gt;=0,J156+K156)</f>
        <v>0</v>
      </c>
      <c r="M156" s="222" t="str">
        <f t="shared" si="44"/>
        <v/>
      </c>
      <c r="N156" s="222" t="str">
        <f t="shared" si="45"/>
        <v/>
      </c>
      <c r="O156" s="81"/>
      <c r="P156" s="211" t="str">
        <f t="shared" si="46"/>
        <v/>
      </c>
      <c r="Q156" s="313">
        <f t="shared" si="47"/>
        <v>0</v>
      </c>
      <c r="R156" s="314" t="str">
        <f t="shared" si="48"/>
        <v/>
      </c>
    </row>
    <row r="157" spans="1:18" hidden="1" outlineLevel="1" x14ac:dyDescent="0.3">
      <c r="A157" s="159"/>
      <c r="B157" s="80"/>
      <c r="C157" s="80"/>
      <c r="D157" s="225" t="str">
        <f>IF(ISERROR(VLOOKUP(C157,'[1]Summary and KPIs'!$E$55:$F$58,2,FALSE)),"",(VLOOKUP(C157,'[1]Summary and KPIs'!$E$55:$F$58,2,FALSE)))</f>
        <v/>
      </c>
      <c r="E157" s="69"/>
      <c r="F157" s="81"/>
      <c r="G157" s="81"/>
      <c r="H157" s="222">
        <f t="shared" si="42"/>
        <v>0</v>
      </c>
      <c r="I157" s="222" cm="1">
        <f t="array" ref="I157">_xlfn.IFS(H157&gt;25,0,H157&gt;=24,25-H157,H157&lt;24,1)</f>
        <v>1</v>
      </c>
      <c r="J157" s="222" cm="1">
        <f t="array" ref="J157">_xlfn.IFS(H157=0,0,H157&gt;=0,H157+I157)</f>
        <v>0</v>
      </c>
      <c r="K157" s="222" t="str">
        <f t="shared" si="43"/>
        <v/>
      </c>
      <c r="L157" s="222" cm="1">
        <f t="array" ref="L157">_xlfn.IFS(J157=0,0,J157&gt;=0,J157+K157)</f>
        <v>0</v>
      </c>
      <c r="M157" s="222" t="str">
        <f t="shared" si="44"/>
        <v/>
      </c>
      <c r="N157" s="222" t="str">
        <f t="shared" si="45"/>
        <v/>
      </c>
      <c r="O157" s="81"/>
      <c r="P157" s="211" t="str">
        <f t="shared" si="46"/>
        <v/>
      </c>
      <c r="Q157" s="313">
        <f t="shared" si="47"/>
        <v>0</v>
      </c>
      <c r="R157" s="314" t="str">
        <f t="shared" si="48"/>
        <v/>
      </c>
    </row>
    <row r="158" spans="1:18" hidden="1" outlineLevel="1" x14ac:dyDescent="0.3">
      <c r="A158" s="159"/>
      <c r="B158" s="80"/>
      <c r="C158" s="80"/>
      <c r="D158" s="225" t="str">
        <f>IF(ISERROR(VLOOKUP(C158,'[1]Summary and KPIs'!$E$55:$F$58,2,FALSE)),"",(VLOOKUP(C158,'[1]Summary and KPIs'!$E$55:$F$58,2,FALSE)))</f>
        <v/>
      </c>
      <c r="E158" s="69"/>
      <c r="F158" s="81"/>
      <c r="G158" s="81"/>
      <c r="H158" s="222">
        <f t="shared" si="42"/>
        <v>0</v>
      </c>
      <c r="I158" s="222" cm="1">
        <f t="array" ref="I158">_xlfn.IFS(H158&gt;25,0,H158&gt;=24,25-H158,H158&lt;24,1)</f>
        <v>1</v>
      </c>
      <c r="J158" s="222" cm="1">
        <f t="array" ref="J158">_xlfn.IFS(H158=0,0,H158&gt;=0,H158+I158)</f>
        <v>0</v>
      </c>
      <c r="K158" s="222" t="str">
        <f t="shared" si="43"/>
        <v/>
      </c>
      <c r="L158" s="222" cm="1">
        <f t="array" ref="L158">_xlfn.IFS(J158=0,0,J158&gt;=0,J158+K158)</f>
        <v>0</v>
      </c>
      <c r="M158" s="222" t="str">
        <f t="shared" si="44"/>
        <v/>
      </c>
      <c r="N158" s="222" t="str">
        <f t="shared" si="45"/>
        <v/>
      </c>
      <c r="O158" s="81"/>
      <c r="P158" s="211" t="str">
        <f t="shared" si="46"/>
        <v/>
      </c>
      <c r="Q158" s="313">
        <f t="shared" si="47"/>
        <v>0</v>
      </c>
      <c r="R158" s="314" t="str">
        <f t="shared" si="48"/>
        <v/>
      </c>
    </row>
    <row r="159" spans="1:18" hidden="1" outlineLevel="1" x14ac:dyDescent="0.3">
      <c r="A159" s="159"/>
      <c r="B159" s="80"/>
      <c r="C159" s="80"/>
      <c r="D159" s="225" t="str">
        <f>IF(ISERROR(VLOOKUP(C159,'[1]Summary and KPIs'!$E$55:$F$58,2,FALSE)),"",(VLOOKUP(C159,'[1]Summary and KPIs'!$E$55:$F$58,2,FALSE)))</f>
        <v/>
      </c>
      <c r="E159" s="69"/>
      <c r="F159" s="81"/>
      <c r="G159" s="81"/>
      <c r="H159" s="222">
        <f t="shared" si="42"/>
        <v>0</v>
      </c>
      <c r="I159" s="222" cm="1">
        <f t="array" ref="I159">_xlfn.IFS(H159&gt;25,0,H159&gt;=24,25-H159,H159&lt;24,1)</f>
        <v>1</v>
      </c>
      <c r="J159" s="222" cm="1">
        <f t="array" ref="J159">_xlfn.IFS(H159=0,0,H159&gt;=0,H159+I159)</f>
        <v>0</v>
      </c>
      <c r="K159" s="222" t="str">
        <f t="shared" si="43"/>
        <v/>
      </c>
      <c r="L159" s="222" cm="1">
        <f t="array" ref="L159">_xlfn.IFS(J159=0,0,J159&gt;=0,J159+K159)</f>
        <v>0</v>
      </c>
      <c r="M159" s="222" t="str">
        <f t="shared" si="44"/>
        <v/>
      </c>
      <c r="N159" s="222" t="str">
        <f t="shared" si="45"/>
        <v/>
      </c>
      <c r="O159" s="81"/>
      <c r="P159" s="211" t="str">
        <f t="shared" si="46"/>
        <v/>
      </c>
      <c r="Q159" s="313">
        <f t="shared" si="47"/>
        <v>0</v>
      </c>
      <c r="R159" s="314" t="str">
        <f t="shared" si="48"/>
        <v/>
      </c>
    </row>
    <row r="160" spans="1:18" hidden="1" outlineLevel="1" x14ac:dyDescent="0.3">
      <c r="A160" s="159"/>
      <c r="B160" s="80"/>
      <c r="C160" s="80"/>
      <c r="D160" s="225" t="str">
        <f>IF(ISERROR(VLOOKUP(C160,'[1]Summary and KPIs'!$E$55:$F$58,2,FALSE)),"",(VLOOKUP(C160,'[1]Summary and KPIs'!$E$55:$F$58,2,FALSE)))</f>
        <v/>
      </c>
      <c r="E160" s="69"/>
      <c r="F160" s="81"/>
      <c r="G160" s="81"/>
      <c r="H160" s="222">
        <f t="shared" si="42"/>
        <v>0</v>
      </c>
      <c r="I160" s="222" cm="1">
        <f t="array" ref="I160">_xlfn.IFS(H160&gt;25,0,H160&gt;=24,25-H160,H160&lt;24,1)</f>
        <v>1</v>
      </c>
      <c r="J160" s="222" cm="1">
        <f t="array" ref="J160">_xlfn.IFS(H160=0,0,H160&gt;=0,H160+I160)</f>
        <v>0</v>
      </c>
      <c r="K160" s="222" t="str">
        <f t="shared" si="43"/>
        <v/>
      </c>
      <c r="L160" s="222" cm="1">
        <f t="array" ref="L160">_xlfn.IFS(J160=0,0,J160&gt;=0,J160+K160)</f>
        <v>0</v>
      </c>
      <c r="M160" s="222" t="str">
        <f t="shared" si="44"/>
        <v/>
      </c>
      <c r="N160" s="222" t="str">
        <f t="shared" si="45"/>
        <v/>
      </c>
      <c r="O160" s="81"/>
      <c r="P160" s="211" t="str">
        <f t="shared" si="46"/>
        <v/>
      </c>
      <c r="Q160" s="313">
        <f t="shared" si="47"/>
        <v>0</v>
      </c>
      <c r="R160" s="314" t="str">
        <f t="shared" si="48"/>
        <v/>
      </c>
    </row>
    <row r="161" spans="1:18" hidden="1" outlineLevel="1" x14ac:dyDescent="0.3">
      <c r="A161" s="159"/>
      <c r="B161" s="80"/>
      <c r="C161" s="80"/>
      <c r="D161" s="225" t="str">
        <f>IF(ISERROR(VLOOKUP(C161,'[1]Summary and KPIs'!$E$55:$F$58,2,FALSE)),"",(VLOOKUP(C161,'[1]Summary and KPIs'!$E$55:$F$58,2,FALSE)))</f>
        <v/>
      </c>
      <c r="E161" s="69"/>
      <c r="F161" s="81"/>
      <c r="G161" s="81"/>
      <c r="H161" s="222">
        <f t="shared" si="42"/>
        <v>0</v>
      </c>
      <c r="I161" s="222" cm="1">
        <f t="array" ref="I161">_xlfn.IFS(H161&gt;25,0,H161&gt;=24,25-H161,H161&lt;24,1)</f>
        <v>1</v>
      </c>
      <c r="J161" s="222" cm="1">
        <f t="array" ref="J161">_xlfn.IFS(H161=0,0,H161&gt;=0,H161+I161)</f>
        <v>0</v>
      </c>
      <c r="K161" s="222" t="str">
        <f t="shared" si="43"/>
        <v/>
      </c>
      <c r="L161" s="222" cm="1">
        <f t="array" ref="L161">_xlfn.IFS(J161=0,0,J161&gt;=0,J161+K161)</f>
        <v>0</v>
      </c>
      <c r="M161" s="222" t="str">
        <f t="shared" si="44"/>
        <v/>
      </c>
      <c r="N161" s="222" t="str">
        <f t="shared" si="45"/>
        <v/>
      </c>
      <c r="O161" s="81"/>
      <c r="P161" s="211" t="str">
        <f t="shared" si="46"/>
        <v/>
      </c>
      <c r="Q161" s="313">
        <f t="shared" si="47"/>
        <v>0</v>
      </c>
      <c r="R161" s="314" t="str">
        <f t="shared" si="48"/>
        <v/>
      </c>
    </row>
    <row r="162" spans="1:18" hidden="1" outlineLevel="1" x14ac:dyDescent="0.3">
      <c r="A162" s="159"/>
      <c r="B162" s="80"/>
      <c r="C162" s="80"/>
      <c r="D162" s="225" t="str">
        <f>IF(ISERROR(VLOOKUP(C162,'[1]Summary and KPIs'!$E$55:$F$58,2,FALSE)),"",(VLOOKUP(C162,'[1]Summary and KPIs'!$E$55:$F$58,2,FALSE)))</f>
        <v/>
      </c>
      <c r="E162" s="69"/>
      <c r="F162" s="81"/>
      <c r="G162" s="81"/>
      <c r="H162" s="222">
        <f t="shared" si="42"/>
        <v>0</v>
      </c>
      <c r="I162" s="222" cm="1">
        <f t="array" ref="I162">_xlfn.IFS(H162&gt;25,0,H162&gt;=24,25-H162,H162&lt;24,1)</f>
        <v>1</v>
      </c>
      <c r="J162" s="222" cm="1">
        <f t="array" ref="J162">_xlfn.IFS(H162=0,0,H162&gt;=0,H162+I162)</f>
        <v>0</v>
      </c>
      <c r="K162" s="222" t="str">
        <f t="shared" si="43"/>
        <v/>
      </c>
      <c r="L162" s="222" cm="1">
        <f t="array" ref="L162">_xlfn.IFS(J162=0,0,J162&gt;=0,J162+K162)</f>
        <v>0</v>
      </c>
      <c r="M162" s="222" t="str">
        <f t="shared" si="44"/>
        <v/>
      </c>
      <c r="N162" s="222" t="str">
        <f t="shared" si="45"/>
        <v/>
      </c>
      <c r="O162" s="81"/>
      <c r="P162" s="211" t="str">
        <f t="shared" si="46"/>
        <v/>
      </c>
      <c r="Q162" s="313">
        <f t="shared" si="47"/>
        <v>0</v>
      </c>
      <c r="R162" s="314" t="str">
        <f t="shared" si="48"/>
        <v/>
      </c>
    </row>
    <row r="163" spans="1:18" hidden="1" outlineLevel="1" x14ac:dyDescent="0.3">
      <c r="A163" s="159"/>
      <c r="B163" s="80"/>
      <c r="C163" s="80"/>
      <c r="D163" s="225" t="str">
        <f>IF(ISERROR(VLOOKUP(C163,'[1]Summary and KPIs'!$E$55:$F$58,2,FALSE)),"",(VLOOKUP(C163,'[1]Summary and KPIs'!$E$55:$F$58,2,FALSE)))</f>
        <v/>
      </c>
      <c r="E163" s="69"/>
      <c r="F163" s="81"/>
      <c r="G163" s="81"/>
      <c r="H163" s="222">
        <f t="shared" si="42"/>
        <v>0</v>
      </c>
      <c r="I163" s="222" cm="1">
        <f t="array" ref="I163">_xlfn.IFS(H163&gt;25,0,H163&gt;=24,25-H163,H163&lt;24,1)</f>
        <v>1</v>
      </c>
      <c r="J163" s="222" cm="1">
        <f t="array" ref="J163">_xlfn.IFS(H163=0,0,H163&gt;=0,H163+I163)</f>
        <v>0</v>
      </c>
      <c r="K163" s="222" t="str">
        <f t="shared" si="43"/>
        <v/>
      </c>
      <c r="L163" s="222" cm="1">
        <f t="array" ref="L163">_xlfn.IFS(J163=0,0,J163&gt;=0,J163+K163)</f>
        <v>0</v>
      </c>
      <c r="M163" s="222" t="str">
        <f t="shared" si="44"/>
        <v/>
      </c>
      <c r="N163" s="222" t="str">
        <f t="shared" si="45"/>
        <v/>
      </c>
      <c r="O163" s="81"/>
      <c r="P163" s="211" t="str">
        <f t="shared" si="46"/>
        <v/>
      </c>
      <c r="Q163" s="313">
        <f t="shared" si="47"/>
        <v>0</v>
      </c>
      <c r="R163" s="314" t="str">
        <f t="shared" si="48"/>
        <v/>
      </c>
    </row>
    <row r="164" spans="1:18" hidden="1" outlineLevel="1" x14ac:dyDescent="0.3">
      <c r="A164" s="159"/>
      <c r="B164" s="80"/>
      <c r="C164" s="80"/>
      <c r="D164" s="225" t="str">
        <f>IF(ISERROR(VLOOKUP(C164,'[1]Summary and KPIs'!$E$55:$F$58,2,FALSE)),"",(VLOOKUP(C164,'[1]Summary and KPIs'!$E$55:$F$58,2,FALSE)))</f>
        <v/>
      </c>
      <c r="E164" s="69"/>
      <c r="F164" s="81"/>
      <c r="G164" s="81"/>
      <c r="H164" s="222">
        <f t="shared" si="42"/>
        <v>0</v>
      </c>
      <c r="I164" s="222" cm="1">
        <f t="array" ref="I164">_xlfn.IFS(H164&gt;25,0,H164&gt;=24,25-H164,H164&lt;24,1)</f>
        <v>1</v>
      </c>
      <c r="J164" s="222" cm="1">
        <f t="array" ref="J164">_xlfn.IFS(H164=0,0,H164&gt;=0,H164+I164)</f>
        <v>0</v>
      </c>
      <c r="K164" s="222" t="str">
        <f t="shared" si="43"/>
        <v/>
      </c>
      <c r="L164" s="222" cm="1">
        <f t="array" ref="L164">_xlfn.IFS(J164=0,0,J164&gt;=0,J164+K164)</f>
        <v>0</v>
      </c>
      <c r="M164" s="222" t="str">
        <f t="shared" si="44"/>
        <v/>
      </c>
      <c r="N164" s="222" t="str">
        <f t="shared" si="45"/>
        <v/>
      </c>
      <c r="O164" s="81"/>
      <c r="P164" s="211" t="str">
        <f t="shared" si="46"/>
        <v/>
      </c>
      <c r="Q164" s="313">
        <f t="shared" si="47"/>
        <v>0</v>
      </c>
      <c r="R164" s="314" t="str">
        <f t="shared" si="48"/>
        <v/>
      </c>
    </row>
    <row r="165" spans="1:18" hidden="1" outlineLevel="1" x14ac:dyDescent="0.3">
      <c r="A165" s="159"/>
      <c r="B165" s="80"/>
      <c r="C165" s="80"/>
      <c r="D165" s="225" t="str">
        <f>IF(ISERROR(VLOOKUP(C165,'[1]Summary and KPIs'!$E$55:$F$58,2,FALSE)),"",(VLOOKUP(C165,'[1]Summary and KPIs'!$E$55:$F$58,2,FALSE)))</f>
        <v/>
      </c>
      <c r="E165" s="69"/>
      <c r="F165" s="81"/>
      <c r="G165" s="81"/>
      <c r="H165" s="222">
        <f t="shared" ref="H165:H189" si="49">F165+G165</f>
        <v>0</v>
      </c>
      <c r="I165" s="222" cm="1">
        <f t="array" ref="I165">_xlfn.IFS(H165&gt;25,0,H165&gt;=24,25-H165,H165&lt;24,1)</f>
        <v>1</v>
      </c>
      <c r="J165" s="222" cm="1">
        <f t="array" ref="J165">_xlfn.IFS(H165=0,0,H165&gt;=0,H165+I165)</f>
        <v>0</v>
      </c>
      <c r="K165" s="222" t="str">
        <f t="shared" ref="K165:K189" si="50">IF(ISERROR(IF(J165&lt;D165,D165-J165,0)),"",IF(J165&lt;D165,D165-J165,0))</f>
        <v/>
      </c>
      <c r="L165" s="222" cm="1">
        <f t="array" ref="L165">_xlfn.IFS(J165=0,0,J165&gt;=0,J165+K165)</f>
        <v>0</v>
      </c>
      <c r="M165" s="222" t="str">
        <f t="shared" ref="M165:M189" si="51">IFERROR(I165+K165,"")</f>
        <v/>
      </c>
      <c r="N165" s="222" t="str">
        <f t="shared" ref="N165:N189" si="52">IFERROR(M165*E165,"")</f>
        <v/>
      </c>
      <c r="O165" s="81"/>
      <c r="P165" s="211" t="str">
        <f t="shared" ref="P165:P189" si="53">IFERROR(O165/(N165),"")</f>
        <v/>
      </c>
      <c r="Q165" s="313">
        <f t="shared" ref="Q165:Q189" si="54">SUM(N165:O165)</f>
        <v>0</v>
      </c>
      <c r="R165" s="314" t="str">
        <f t="shared" ref="R165:R189" si="55">IF(O165="","",IF(P165&gt;17.5%,"Benefits should not be more than 17.5% ",""))</f>
        <v/>
      </c>
    </row>
    <row r="166" spans="1:18" hidden="1" outlineLevel="1" x14ac:dyDescent="0.3">
      <c r="A166" s="159"/>
      <c r="B166" s="80"/>
      <c r="C166" s="80"/>
      <c r="D166" s="225" t="str">
        <f>IF(ISERROR(VLOOKUP(C166,'[1]Summary and KPIs'!$E$55:$F$58,2,FALSE)),"",(VLOOKUP(C166,'[1]Summary and KPIs'!$E$55:$F$58,2,FALSE)))</f>
        <v/>
      </c>
      <c r="E166" s="69"/>
      <c r="F166" s="81"/>
      <c r="G166" s="81"/>
      <c r="H166" s="222">
        <f t="shared" si="49"/>
        <v>0</v>
      </c>
      <c r="I166" s="222" cm="1">
        <f t="array" ref="I166">_xlfn.IFS(H166&gt;25,0,H166&gt;=24,25-H166,H166&lt;24,1)</f>
        <v>1</v>
      </c>
      <c r="J166" s="222" cm="1">
        <f t="array" ref="J166">_xlfn.IFS(H166=0,0,H166&gt;=0,H166+I166)</f>
        <v>0</v>
      </c>
      <c r="K166" s="222" t="str">
        <f t="shared" si="50"/>
        <v/>
      </c>
      <c r="L166" s="222" cm="1">
        <f t="array" ref="L166">_xlfn.IFS(J166=0,0,J166&gt;=0,J166+K166)</f>
        <v>0</v>
      </c>
      <c r="M166" s="222" t="str">
        <f t="shared" si="51"/>
        <v/>
      </c>
      <c r="N166" s="222" t="str">
        <f t="shared" si="52"/>
        <v/>
      </c>
      <c r="O166" s="81"/>
      <c r="P166" s="211" t="str">
        <f t="shared" si="53"/>
        <v/>
      </c>
      <c r="Q166" s="313">
        <f t="shared" si="54"/>
        <v>0</v>
      </c>
      <c r="R166" s="314" t="str">
        <f t="shared" si="55"/>
        <v/>
      </c>
    </row>
    <row r="167" spans="1:18" hidden="1" outlineLevel="1" x14ac:dyDescent="0.3">
      <c r="A167" s="159"/>
      <c r="B167" s="80"/>
      <c r="C167" s="80"/>
      <c r="D167" s="225" t="str">
        <f>IF(ISERROR(VLOOKUP(C167,'[1]Summary and KPIs'!$E$55:$F$58,2,FALSE)),"",(VLOOKUP(C167,'[1]Summary and KPIs'!$E$55:$F$58,2,FALSE)))</f>
        <v/>
      </c>
      <c r="E167" s="69"/>
      <c r="F167" s="81"/>
      <c r="G167" s="81"/>
      <c r="H167" s="222">
        <f t="shared" si="49"/>
        <v>0</v>
      </c>
      <c r="I167" s="222" cm="1">
        <f t="array" ref="I167">_xlfn.IFS(H167&gt;25,0,H167&gt;=24,25-H167,H167&lt;24,1)</f>
        <v>1</v>
      </c>
      <c r="J167" s="222" cm="1">
        <f t="array" ref="J167">_xlfn.IFS(H167=0,0,H167&gt;=0,H167+I167)</f>
        <v>0</v>
      </c>
      <c r="K167" s="222" t="str">
        <f t="shared" si="50"/>
        <v/>
      </c>
      <c r="L167" s="222" cm="1">
        <f t="array" ref="L167">_xlfn.IFS(J167=0,0,J167&gt;=0,J167+K167)</f>
        <v>0</v>
      </c>
      <c r="M167" s="222" t="str">
        <f t="shared" si="51"/>
        <v/>
      </c>
      <c r="N167" s="222" t="str">
        <f t="shared" si="52"/>
        <v/>
      </c>
      <c r="O167" s="81"/>
      <c r="P167" s="211" t="str">
        <f t="shared" si="53"/>
        <v/>
      </c>
      <c r="Q167" s="313">
        <f t="shared" si="54"/>
        <v>0</v>
      </c>
      <c r="R167" s="314" t="str">
        <f t="shared" si="55"/>
        <v/>
      </c>
    </row>
    <row r="168" spans="1:18" hidden="1" outlineLevel="1" x14ac:dyDescent="0.3">
      <c r="A168" s="159"/>
      <c r="B168" s="80"/>
      <c r="C168" s="80"/>
      <c r="D168" s="225" t="str">
        <f>IF(ISERROR(VLOOKUP(C168,'[1]Summary and KPIs'!$E$55:$F$58,2,FALSE)),"",(VLOOKUP(C168,'[1]Summary and KPIs'!$E$55:$F$58,2,FALSE)))</f>
        <v/>
      </c>
      <c r="E168" s="69"/>
      <c r="F168" s="81"/>
      <c r="G168" s="81"/>
      <c r="H168" s="222">
        <f t="shared" si="49"/>
        <v>0</v>
      </c>
      <c r="I168" s="222" cm="1">
        <f t="array" ref="I168">_xlfn.IFS(H168&gt;25,0,H168&gt;=24,25-H168,H168&lt;24,1)</f>
        <v>1</v>
      </c>
      <c r="J168" s="222" cm="1">
        <f t="array" ref="J168">_xlfn.IFS(H168=0,0,H168&gt;=0,H168+I168)</f>
        <v>0</v>
      </c>
      <c r="K168" s="222" t="str">
        <f t="shared" si="50"/>
        <v/>
      </c>
      <c r="L168" s="222" cm="1">
        <f t="array" ref="L168">_xlfn.IFS(J168=0,0,J168&gt;=0,J168+K168)</f>
        <v>0</v>
      </c>
      <c r="M168" s="222" t="str">
        <f t="shared" si="51"/>
        <v/>
      </c>
      <c r="N168" s="222" t="str">
        <f t="shared" si="52"/>
        <v/>
      </c>
      <c r="O168" s="81"/>
      <c r="P168" s="211" t="str">
        <f t="shared" si="53"/>
        <v/>
      </c>
      <c r="Q168" s="313">
        <f t="shared" si="54"/>
        <v>0</v>
      </c>
      <c r="R168" s="314" t="str">
        <f t="shared" si="55"/>
        <v/>
      </c>
    </row>
    <row r="169" spans="1:18" hidden="1" outlineLevel="1" x14ac:dyDescent="0.3">
      <c r="A169" s="159"/>
      <c r="B169" s="80"/>
      <c r="C169" s="80"/>
      <c r="D169" s="225" t="str">
        <f>IF(ISERROR(VLOOKUP(C169,'[1]Summary and KPIs'!$E$55:$F$58,2,FALSE)),"",(VLOOKUP(C169,'[1]Summary and KPIs'!$E$55:$F$58,2,FALSE)))</f>
        <v/>
      </c>
      <c r="E169" s="69"/>
      <c r="F169" s="81"/>
      <c r="G169" s="81"/>
      <c r="H169" s="222">
        <f t="shared" si="49"/>
        <v>0</v>
      </c>
      <c r="I169" s="222" cm="1">
        <f t="array" ref="I169">_xlfn.IFS(H169&gt;25,0,H169&gt;=24,25-H169,H169&lt;24,1)</f>
        <v>1</v>
      </c>
      <c r="J169" s="222" cm="1">
        <f t="array" ref="J169">_xlfn.IFS(H169=0,0,H169&gt;=0,H169+I169)</f>
        <v>0</v>
      </c>
      <c r="K169" s="222" t="str">
        <f t="shared" si="50"/>
        <v/>
      </c>
      <c r="L169" s="222" cm="1">
        <f t="array" ref="L169">_xlfn.IFS(J169=0,0,J169&gt;=0,J169+K169)</f>
        <v>0</v>
      </c>
      <c r="M169" s="222" t="str">
        <f t="shared" si="51"/>
        <v/>
      </c>
      <c r="N169" s="222" t="str">
        <f t="shared" si="52"/>
        <v/>
      </c>
      <c r="O169" s="81"/>
      <c r="P169" s="211" t="str">
        <f t="shared" si="53"/>
        <v/>
      </c>
      <c r="Q169" s="313">
        <f t="shared" si="54"/>
        <v>0</v>
      </c>
      <c r="R169" s="314" t="str">
        <f t="shared" si="55"/>
        <v/>
      </c>
    </row>
    <row r="170" spans="1:18" hidden="1" outlineLevel="1" x14ac:dyDescent="0.3">
      <c r="A170" s="159"/>
      <c r="B170" s="80"/>
      <c r="C170" s="80"/>
      <c r="D170" s="225" t="str">
        <f>IF(ISERROR(VLOOKUP(C170,'[1]Summary and KPIs'!$E$55:$F$58,2,FALSE)),"",(VLOOKUP(C170,'[1]Summary and KPIs'!$E$55:$F$58,2,FALSE)))</f>
        <v/>
      </c>
      <c r="E170" s="69"/>
      <c r="F170" s="81"/>
      <c r="G170" s="81"/>
      <c r="H170" s="222">
        <f t="shared" si="49"/>
        <v>0</v>
      </c>
      <c r="I170" s="222" cm="1">
        <f t="array" ref="I170">_xlfn.IFS(H170&gt;25,0,H170&gt;=24,25-H170,H170&lt;24,1)</f>
        <v>1</v>
      </c>
      <c r="J170" s="222" cm="1">
        <f t="array" ref="J170">_xlfn.IFS(H170=0,0,H170&gt;=0,H170+I170)</f>
        <v>0</v>
      </c>
      <c r="K170" s="222" t="str">
        <f t="shared" si="50"/>
        <v/>
      </c>
      <c r="L170" s="222" cm="1">
        <f t="array" ref="L170">_xlfn.IFS(J170=0,0,J170&gt;=0,J170+K170)</f>
        <v>0</v>
      </c>
      <c r="M170" s="222" t="str">
        <f t="shared" si="51"/>
        <v/>
      </c>
      <c r="N170" s="222" t="str">
        <f t="shared" si="52"/>
        <v/>
      </c>
      <c r="O170" s="81"/>
      <c r="P170" s="211" t="str">
        <f t="shared" si="53"/>
        <v/>
      </c>
      <c r="Q170" s="313">
        <f t="shared" si="54"/>
        <v>0</v>
      </c>
      <c r="R170" s="314" t="str">
        <f t="shared" si="55"/>
        <v/>
      </c>
    </row>
    <row r="171" spans="1:18" hidden="1" outlineLevel="1" x14ac:dyDescent="0.3">
      <c r="A171" s="159"/>
      <c r="B171" s="80"/>
      <c r="C171" s="80"/>
      <c r="D171" s="225" t="str">
        <f>IF(ISERROR(VLOOKUP(C171,'[1]Summary and KPIs'!$E$55:$F$58,2,FALSE)),"",(VLOOKUP(C171,'[1]Summary and KPIs'!$E$55:$F$58,2,FALSE)))</f>
        <v/>
      </c>
      <c r="E171" s="69"/>
      <c r="F171" s="81"/>
      <c r="G171" s="81"/>
      <c r="H171" s="222">
        <f t="shared" si="49"/>
        <v>0</v>
      </c>
      <c r="I171" s="222" cm="1">
        <f t="array" ref="I171">_xlfn.IFS(H171&gt;25,0,H171&gt;=24,25-H171,H171&lt;24,1)</f>
        <v>1</v>
      </c>
      <c r="J171" s="222" cm="1">
        <f t="array" ref="J171">_xlfn.IFS(H171=0,0,H171&gt;=0,H171+I171)</f>
        <v>0</v>
      </c>
      <c r="K171" s="222" t="str">
        <f t="shared" si="50"/>
        <v/>
      </c>
      <c r="L171" s="222" cm="1">
        <f t="array" ref="L171">_xlfn.IFS(J171=0,0,J171&gt;=0,J171+K171)</f>
        <v>0</v>
      </c>
      <c r="M171" s="222" t="str">
        <f t="shared" si="51"/>
        <v/>
      </c>
      <c r="N171" s="222" t="str">
        <f t="shared" si="52"/>
        <v/>
      </c>
      <c r="O171" s="81"/>
      <c r="P171" s="211" t="str">
        <f t="shared" si="53"/>
        <v/>
      </c>
      <c r="Q171" s="313">
        <f t="shared" si="54"/>
        <v>0</v>
      </c>
      <c r="R171" s="314" t="str">
        <f t="shared" si="55"/>
        <v/>
      </c>
    </row>
    <row r="172" spans="1:18" hidden="1" outlineLevel="1" x14ac:dyDescent="0.3">
      <c r="A172" s="159"/>
      <c r="B172" s="80"/>
      <c r="C172" s="80"/>
      <c r="D172" s="225" t="str">
        <f>IF(ISERROR(VLOOKUP(C172,'[1]Summary and KPIs'!$E$55:$F$58,2,FALSE)),"",(VLOOKUP(C172,'[1]Summary and KPIs'!$E$55:$F$58,2,FALSE)))</f>
        <v/>
      </c>
      <c r="E172" s="69"/>
      <c r="F172" s="81"/>
      <c r="G172" s="81"/>
      <c r="H172" s="222">
        <f t="shared" si="49"/>
        <v>0</v>
      </c>
      <c r="I172" s="222" cm="1">
        <f t="array" ref="I172">_xlfn.IFS(H172&gt;25,0,H172&gt;=24,25-H172,H172&lt;24,1)</f>
        <v>1</v>
      </c>
      <c r="J172" s="222" cm="1">
        <f t="array" ref="J172">_xlfn.IFS(H172=0,0,H172&gt;=0,H172+I172)</f>
        <v>0</v>
      </c>
      <c r="K172" s="222" t="str">
        <f t="shared" si="50"/>
        <v/>
      </c>
      <c r="L172" s="222" cm="1">
        <f t="array" ref="L172">_xlfn.IFS(J172=0,0,J172&gt;=0,J172+K172)</f>
        <v>0</v>
      </c>
      <c r="M172" s="222" t="str">
        <f t="shared" si="51"/>
        <v/>
      </c>
      <c r="N172" s="222" t="str">
        <f t="shared" si="52"/>
        <v/>
      </c>
      <c r="O172" s="81"/>
      <c r="P172" s="211" t="str">
        <f t="shared" si="53"/>
        <v/>
      </c>
      <c r="Q172" s="313">
        <f t="shared" si="54"/>
        <v>0</v>
      </c>
      <c r="R172" s="314" t="str">
        <f t="shared" si="55"/>
        <v/>
      </c>
    </row>
    <row r="173" spans="1:18" hidden="1" outlineLevel="1" x14ac:dyDescent="0.3">
      <c r="A173" s="159"/>
      <c r="B173" s="80"/>
      <c r="C173" s="80"/>
      <c r="D173" s="225" t="str">
        <f>IF(ISERROR(VLOOKUP(C173,'[1]Summary and KPIs'!$E$55:$F$58,2,FALSE)),"",(VLOOKUP(C173,'[1]Summary and KPIs'!$E$55:$F$58,2,FALSE)))</f>
        <v/>
      </c>
      <c r="E173" s="69"/>
      <c r="F173" s="81"/>
      <c r="G173" s="81"/>
      <c r="H173" s="222">
        <f t="shared" si="49"/>
        <v>0</v>
      </c>
      <c r="I173" s="222" cm="1">
        <f t="array" ref="I173">_xlfn.IFS(H173&gt;25,0,H173&gt;=24,25-H173,H173&lt;24,1)</f>
        <v>1</v>
      </c>
      <c r="J173" s="222" cm="1">
        <f t="array" ref="J173">_xlfn.IFS(H173=0,0,H173&gt;=0,H173+I173)</f>
        <v>0</v>
      </c>
      <c r="K173" s="222" t="str">
        <f t="shared" si="50"/>
        <v/>
      </c>
      <c r="L173" s="222" cm="1">
        <f t="array" ref="L173">_xlfn.IFS(J173=0,0,J173&gt;=0,J173+K173)</f>
        <v>0</v>
      </c>
      <c r="M173" s="222" t="str">
        <f t="shared" si="51"/>
        <v/>
      </c>
      <c r="N173" s="222" t="str">
        <f t="shared" si="52"/>
        <v/>
      </c>
      <c r="O173" s="81"/>
      <c r="P173" s="211" t="str">
        <f t="shared" si="53"/>
        <v/>
      </c>
      <c r="Q173" s="313">
        <f t="shared" si="54"/>
        <v>0</v>
      </c>
      <c r="R173" s="314" t="str">
        <f t="shared" si="55"/>
        <v/>
      </c>
    </row>
    <row r="174" spans="1:18" hidden="1" outlineLevel="1" x14ac:dyDescent="0.3">
      <c r="A174" s="159"/>
      <c r="B174" s="80"/>
      <c r="C174" s="80"/>
      <c r="D174" s="225" t="str">
        <f>IF(ISERROR(VLOOKUP(C174,'[1]Summary and KPIs'!$E$55:$F$58,2,FALSE)),"",(VLOOKUP(C174,'[1]Summary and KPIs'!$E$55:$F$58,2,FALSE)))</f>
        <v/>
      </c>
      <c r="E174" s="69"/>
      <c r="F174" s="81"/>
      <c r="G174" s="81"/>
      <c r="H174" s="222">
        <f t="shared" si="49"/>
        <v>0</v>
      </c>
      <c r="I174" s="222" cm="1">
        <f t="array" ref="I174">_xlfn.IFS(H174&gt;25,0,H174&gt;=24,25-H174,H174&lt;24,1)</f>
        <v>1</v>
      </c>
      <c r="J174" s="222" cm="1">
        <f t="array" ref="J174">_xlfn.IFS(H174=0,0,H174&gt;=0,H174+I174)</f>
        <v>0</v>
      </c>
      <c r="K174" s="222" t="str">
        <f t="shared" si="50"/>
        <v/>
      </c>
      <c r="L174" s="222" cm="1">
        <f t="array" ref="L174">_xlfn.IFS(J174=0,0,J174&gt;=0,J174+K174)</f>
        <v>0</v>
      </c>
      <c r="M174" s="222" t="str">
        <f t="shared" si="51"/>
        <v/>
      </c>
      <c r="N174" s="222" t="str">
        <f t="shared" si="52"/>
        <v/>
      </c>
      <c r="O174" s="81"/>
      <c r="P174" s="211" t="str">
        <f t="shared" si="53"/>
        <v/>
      </c>
      <c r="Q174" s="313">
        <f t="shared" si="54"/>
        <v>0</v>
      </c>
      <c r="R174" s="314" t="str">
        <f t="shared" si="55"/>
        <v/>
      </c>
    </row>
    <row r="175" spans="1:18" hidden="1" outlineLevel="1" x14ac:dyDescent="0.3">
      <c r="A175" s="159"/>
      <c r="B175" s="80"/>
      <c r="C175" s="80"/>
      <c r="D175" s="225" t="str">
        <f>IF(ISERROR(VLOOKUP(C175,'[1]Summary and KPIs'!$E$55:$F$58,2,FALSE)),"",(VLOOKUP(C175,'[1]Summary and KPIs'!$E$55:$F$58,2,FALSE)))</f>
        <v/>
      </c>
      <c r="E175" s="69"/>
      <c r="F175" s="81"/>
      <c r="G175" s="81"/>
      <c r="H175" s="222">
        <f t="shared" si="49"/>
        <v>0</v>
      </c>
      <c r="I175" s="222" cm="1">
        <f t="array" ref="I175">_xlfn.IFS(H175&gt;25,0,H175&gt;=24,25-H175,H175&lt;24,1)</f>
        <v>1</v>
      </c>
      <c r="J175" s="222" cm="1">
        <f t="array" ref="J175">_xlfn.IFS(H175=0,0,H175&gt;=0,H175+I175)</f>
        <v>0</v>
      </c>
      <c r="K175" s="222" t="str">
        <f t="shared" si="50"/>
        <v/>
      </c>
      <c r="L175" s="222" cm="1">
        <f t="array" ref="L175">_xlfn.IFS(J175=0,0,J175&gt;=0,J175+K175)</f>
        <v>0</v>
      </c>
      <c r="M175" s="222" t="str">
        <f t="shared" si="51"/>
        <v/>
      </c>
      <c r="N175" s="222" t="str">
        <f t="shared" si="52"/>
        <v/>
      </c>
      <c r="O175" s="81"/>
      <c r="P175" s="211" t="str">
        <f t="shared" si="53"/>
        <v/>
      </c>
      <c r="Q175" s="313">
        <f t="shared" si="54"/>
        <v>0</v>
      </c>
      <c r="R175" s="314" t="str">
        <f t="shared" si="55"/>
        <v/>
      </c>
    </row>
    <row r="176" spans="1:18" hidden="1" outlineLevel="1" x14ac:dyDescent="0.3">
      <c r="A176" s="159"/>
      <c r="B176" s="80"/>
      <c r="C176" s="80"/>
      <c r="D176" s="225" t="str">
        <f>IF(ISERROR(VLOOKUP(C176,'[1]Summary and KPIs'!$E$55:$F$58,2,FALSE)),"",(VLOOKUP(C176,'[1]Summary and KPIs'!$E$55:$F$58,2,FALSE)))</f>
        <v/>
      </c>
      <c r="E176" s="69"/>
      <c r="F176" s="81"/>
      <c r="G176" s="81"/>
      <c r="H176" s="222">
        <f t="shared" si="49"/>
        <v>0</v>
      </c>
      <c r="I176" s="222" cm="1">
        <f t="array" ref="I176">_xlfn.IFS(H176&gt;25,0,H176&gt;=24,25-H176,H176&lt;24,1)</f>
        <v>1</v>
      </c>
      <c r="J176" s="222" cm="1">
        <f t="array" ref="J176">_xlfn.IFS(H176=0,0,H176&gt;=0,H176+I176)</f>
        <v>0</v>
      </c>
      <c r="K176" s="222" t="str">
        <f t="shared" si="50"/>
        <v/>
      </c>
      <c r="L176" s="222" cm="1">
        <f t="array" ref="L176">_xlfn.IFS(J176=0,0,J176&gt;=0,J176+K176)</f>
        <v>0</v>
      </c>
      <c r="M176" s="222" t="str">
        <f t="shared" si="51"/>
        <v/>
      </c>
      <c r="N176" s="222" t="str">
        <f t="shared" si="52"/>
        <v/>
      </c>
      <c r="O176" s="81"/>
      <c r="P176" s="211" t="str">
        <f t="shared" si="53"/>
        <v/>
      </c>
      <c r="Q176" s="313">
        <f t="shared" si="54"/>
        <v>0</v>
      </c>
      <c r="R176" s="314" t="str">
        <f t="shared" si="55"/>
        <v/>
      </c>
    </row>
    <row r="177" spans="1:18" hidden="1" outlineLevel="1" x14ac:dyDescent="0.3">
      <c r="A177" s="159"/>
      <c r="B177" s="80"/>
      <c r="C177" s="80"/>
      <c r="D177" s="225" t="str">
        <f>IF(ISERROR(VLOOKUP(C177,'[1]Summary and KPIs'!$E$55:$F$58,2,FALSE)),"",(VLOOKUP(C177,'[1]Summary and KPIs'!$E$55:$F$58,2,FALSE)))</f>
        <v/>
      </c>
      <c r="E177" s="69"/>
      <c r="F177" s="81"/>
      <c r="G177" s="81"/>
      <c r="H177" s="222">
        <f t="shared" si="49"/>
        <v>0</v>
      </c>
      <c r="I177" s="222" cm="1">
        <f t="array" ref="I177">_xlfn.IFS(H177&gt;25,0,H177&gt;=24,25-H177,H177&lt;24,1)</f>
        <v>1</v>
      </c>
      <c r="J177" s="222" cm="1">
        <f t="array" ref="J177">_xlfn.IFS(H177=0,0,H177&gt;=0,H177+I177)</f>
        <v>0</v>
      </c>
      <c r="K177" s="222" t="str">
        <f t="shared" si="50"/>
        <v/>
      </c>
      <c r="L177" s="222" cm="1">
        <f t="array" ref="L177">_xlfn.IFS(J177=0,0,J177&gt;=0,J177+K177)</f>
        <v>0</v>
      </c>
      <c r="M177" s="222" t="str">
        <f t="shared" si="51"/>
        <v/>
      </c>
      <c r="N177" s="222" t="str">
        <f t="shared" si="52"/>
        <v/>
      </c>
      <c r="O177" s="81"/>
      <c r="P177" s="211" t="str">
        <f t="shared" si="53"/>
        <v/>
      </c>
      <c r="Q177" s="313">
        <f t="shared" si="54"/>
        <v>0</v>
      </c>
      <c r="R177" s="314" t="str">
        <f t="shared" si="55"/>
        <v/>
      </c>
    </row>
    <row r="178" spans="1:18" hidden="1" outlineLevel="1" x14ac:dyDescent="0.3">
      <c r="A178" s="159"/>
      <c r="B178" s="80"/>
      <c r="C178" s="80"/>
      <c r="D178" s="225" t="str">
        <f>IF(ISERROR(VLOOKUP(C178,'[1]Summary and KPIs'!$E$55:$F$58,2,FALSE)),"",(VLOOKUP(C178,'[1]Summary and KPIs'!$E$55:$F$58,2,FALSE)))</f>
        <v/>
      </c>
      <c r="E178" s="69"/>
      <c r="F178" s="81"/>
      <c r="G178" s="81"/>
      <c r="H178" s="222">
        <f t="shared" si="49"/>
        <v>0</v>
      </c>
      <c r="I178" s="222" cm="1">
        <f t="array" ref="I178">_xlfn.IFS(H178&gt;25,0,H178&gt;=24,25-H178,H178&lt;24,1)</f>
        <v>1</v>
      </c>
      <c r="J178" s="222" cm="1">
        <f t="array" ref="J178">_xlfn.IFS(H178=0,0,H178&gt;=0,H178+I178)</f>
        <v>0</v>
      </c>
      <c r="K178" s="222" t="str">
        <f t="shared" si="50"/>
        <v/>
      </c>
      <c r="L178" s="222" cm="1">
        <f t="array" ref="L178">_xlfn.IFS(J178=0,0,J178&gt;=0,J178+K178)</f>
        <v>0</v>
      </c>
      <c r="M178" s="222" t="str">
        <f t="shared" si="51"/>
        <v/>
      </c>
      <c r="N178" s="222" t="str">
        <f t="shared" si="52"/>
        <v/>
      </c>
      <c r="O178" s="81"/>
      <c r="P178" s="211" t="str">
        <f t="shared" si="53"/>
        <v/>
      </c>
      <c r="Q178" s="313">
        <f t="shared" si="54"/>
        <v>0</v>
      </c>
      <c r="R178" s="314" t="str">
        <f t="shared" si="55"/>
        <v/>
      </c>
    </row>
    <row r="179" spans="1:18" hidden="1" outlineLevel="1" x14ac:dyDescent="0.3">
      <c r="A179" s="159"/>
      <c r="B179" s="80"/>
      <c r="C179" s="80"/>
      <c r="D179" s="225" t="str">
        <f>IF(ISERROR(VLOOKUP(C179,'[1]Summary and KPIs'!$E$55:$F$58,2,FALSE)),"",(VLOOKUP(C179,'[1]Summary and KPIs'!$E$55:$F$58,2,FALSE)))</f>
        <v/>
      </c>
      <c r="E179" s="69"/>
      <c r="F179" s="81"/>
      <c r="G179" s="81"/>
      <c r="H179" s="222">
        <f t="shared" si="49"/>
        <v>0</v>
      </c>
      <c r="I179" s="222" cm="1">
        <f t="array" ref="I179">_xlfn.IFS(H179&gt;25,0,H179&gt;=24,25-H179,H179&lt;24,1)</f>
        <v>1</v>
      </c>
      <c r="J179" s="222" cm="1">
        <f t="array" ref="J179">_xlfn.IFS(H179=0,0,H179&gt;=0,H179+I179)</f>
        <v>0</v>
      </c>
      <c r="K179" s="222" t="str">
        <f t="shared" si="50"/>
        <v/>
      </c>
      <c r="L179" s="222" cm="1">
        <f t="array" ref="L179">_xlfn.IFS(J179=0,0,J179&gt;=0,J179+K179)</f>
        <v>0</v>
      </c>
      <c r="M179" s="222" t="str">
        <f t="shared" si="51"/>
        <v/>
      </c>
      <c r="N179" s="222" t="str">
        <f t="shared" si="52"/>
        <v/>
      </c>
      <c r="O179" s="81"/>
      <c r="P179" s="211" t="str">
        <f t="shared" si="53"/>
        <v/>
      </c>
      <c r="Q179" s="313">
        <f t="shared" si="54"/>
        <v>0</v>
      </c>
      <c r="R179" s="314" t="str">
        <f t="shared" si="55"/>
        <v/>
      </c>
    </row>
    <row r="180" spans="1:18" hidden="1" outlineLevel="1" x14ac:dyDescent="0.3">
      <c r="A180" s="159"/>
      <c r="B180" s="80"/>
      <c r="C180" s="80"/>
      <c r="D180" s="225" t="str">
        <f>IF(ISERROR(VLOOKUP(C180,'[1]Summary and KPIs'!$E$55:$F$58,2,FALSE)),"",(VLOOKUP(C180,'[1]Summary and KPIs'!$E$55:$F$58,2,FALSE)))</f>
        <v/>
      </c>
      <c r="E180" s="69"/>
      <c r="F180" s="81"/>
      <c r="G180" s="81"/>
      <c r="H180" s="222">
        <f t="shared" si="49"/>
        <v>0</v>
      </c>
      <c r="I180" s="222" cm="1">
        <f t="array" ref="I180">_xlfn.IFS(H180&gt;25,0,H180&gt;=24,25-H180,H180&lt;24,1)</f>
        <v>1</v>
      </c>
      <c r="J180" s="222" cm="1">
        <f t="array" ref="J180">_xlfn.IFS(H180=0,0,H180&gt;=0,H180+I180)</f>
        <v>0</v>
      </c>
      <c r="K180" s="222" t="str">
        <f t="shared" si="50"/>
        <v/>
      </c>
      <c r="L180" s="222" cm="1">
        <f t="array" ref="L180">_xlfn.IFS(J180=0,0,J180&gt;=0,J180+K180)</f>
        <v>0</v>
      </c>
      <c r="M180" s="222" t="str">
        <f t="shared" si="51"/>
        <v/>
      </c>
      <c r="N180" s="222" t="str">
        <f t="shared" si="52"/>
        <v/>
      </c>
      <c r="O180" s="81"/>
      <c r="P180" s="211" t="str">
        <f t="shared" si="53"/>
        <v/>
      </c>
      <c r="Q180" s="313">
        <f t="shared" si="54"/>
        <v>0</v>
      </c>
      <c r="R180" s="314" t="str">
        <f t="shared" si="55"/>
        <v/>
      </c>
    </row>
    <row r="181" spans="1:18" hidden="1" outlineLevel="1" x14ac:dyDescent="0.3">
      <c r="A181" s="159"/>
      <c r="B181" s="80"/>
      <c r="C181" s="80"/>
      <c r="D181" s="225" t="str">
        <f>IF(ISERROR(VLOOKUP(C181,'[1]Summary and KPIs'!$E$55:$F$58,2,FALSE)),"",(VLOOKUP(C181,'[1]Summary and KPIs'!$E$55:$F$58,2,FALSE)))</f>
        <v/>
      </c>
      <c r="E181" s="69"/>
      <c r="F181" s="81"/>
      <c r="G181" s="81"/>
      <c r="H181" s="222">
        <f t="shared" si="49"/>
        <v>0</v>
      </c>
      <c r="I181" s="222" cm="1">
        <f t="array" ref="I181">_xlfn.IFS(H181&gt;25,0,H181&gt;=24,25-H181,H181&lt;24,1)</f>
        <v>1</v>
      </c>
      <c r="J181" s="222" cm="1">
        <f t="array" ref="J181">_xlfn.IFS(H181=0,0,H181&gt;=0,H181+I181)</f>
        <v>0</v>
      </c>
      <c r="K181" s="222" t="str">
        <f t="shared" si="50"/>
        <v/>
      </c>
      <c r="L181" s="222" cm="1">
        <f t="array" ref="L181">_xlfn.IFS(J181=0,0,J181&gt;=0,J181+K181)</f>
        <v>0</v>
      </c>
      <c r="M181" s="222" t="str">
        <f t="shared" si="51"/>
        <v/>
      </c>
      <c r="N181" s="222" t="str">
        <f t="shared" si="52"/>
        <v/>
      </c>
      <c r="O181" s="81"/>
      <c r="P181" s="211" t="str">
        <f t="shared" si="53"/>
        <v/>
      </c>
      <c r="Q181" s="313">
        <f t="shared" si="54"/>
        <v>0</v>
      </c>
      <c r="R181" s="314" t="str">
        <f t="shared" si="55"/>
        <v/>
      </c>
    </row>
    <row r="182" spans="1:18" hidden="1" outlineLevel="1" x14ac:dyDescent="0.3">
      <c r="A182" s="159"/>
      <c r="B182" s="80"/>
      <c r="C182" s="80"/>
      <c r="D182" s="225" t="str">
        <f>IF(ISERROR(VLOOKUP(C182,'[1]Summary and KPIs'!$E$55:$F$58,2,FALSE)),"",(VLOOKUP(C182,'[1]Summary and KPIs'!$E$55:$F$58,2,FALSE)))</f>
        <v/>
      </c>
      <c r="E182" s="69"/>
      <c r="F182" s="81"/>
      <c r="G182" s="81"/>
      <c r="H182" s="222">
        <f t="shared" si="49"/>
        <v>0</v>
      </c>
      <c r="I182" s="222" cm="1">
        <f t="array" ref="I182">_xlfn.IFS(H182&gt;25,0,H182&gt;=24,25-H182,H182&lt;24,1)</f>
        <v>1</v>
      </c>
      <c r="J182" s="222" cm="1">
        <f t="array" ref="J182">_xlfn.IFS(H182=0,0,H182&gt;=0,H182+I182)</f>
        <v>0</v>
      </c>
      <c r="K182" s="222" t="str">
        <f t="shared" si="50"/>
        <v/>
      </c>
      <c r="L182" s="222" cm="1">
        <f t="array" ref="L182">_xlfn.IFS(J182=0,0,J182&gt;=0,J182+K182)</f>
        <v>0</v>
      </c>
      <c r="M182" s="222" t="str">
        <f t="shared" si="51"/>
        <v/>
      </c>
      <c r="N182" s="222" t="str">
        <f t="shared" si="52"/>
        <v/>
      </c>
      <c r="O182" s="81"/>
      <c r="P182" s="211" t="str">
        <f t="shared" si="53"/>
        <v/>
      </c>
      <c r="Q182" s="313">
        <f t="shared" si="54"/>
        <v>0</v>
      </c>
      <c r="R182" s="314" t="str">
        <f t="shared" si="55"/>
        <v/>
      </c>
    </row>
    <row r="183" spans="1:18" hidden="1" outlineLevel="1" x14ac:dyDescent="0.3">
      <c r="A183" s="159"/>
      <c r="B183" s="80"/>
      <c r="C183" s="80"/>
      <c r="D183" s="225" t="str">
        <f>IF(ISERROR(VLOOKUP(C183,'[1]Summary and KPIs'!$E$55:$F$58,2,FALSE)),"",(VLOOKUP(C183,'[1]Summary and KPIs'!$E$55:$F$58,2,FALSE)))</f>
        <v/>
      </c>
      <c r="E183" s="69"/>
      <c r="F183" s="81"/>
      <c r="G183" s="81"/>
      <c r="H183" s="222">
        <f t="shared" si="49"/>
        <v>0</v>
      </c>
      <c r="I183" s="222" cm="1">
        <f t="array" ref="I183">_xlfn.IFS(H183&gt;25,0,H183&gt;=24,25-H183,H183&lt;24,1)</f>
        <v>1</v>
      </c>
      <c r="J183" s="222" cm="1">
        <f t="array" ref="J183">_xlfn.IFS(H183=0,0,H183&gt;=0,H183+I183)</f>
        <v>0</v>
      </c>
      <c r="K183" s="222" t="str">
        <f t="shared" si="50"/>
        <v/>
      </c>
      <c r="L183" s="222" cm="1">
        <f t="array" ref="L183">_xlfn.IFS(J183=0,0,J183&gt;=0,J183+K183)</f>
        <v>0</v>
      </c>
      <c r="M183" s="222" t="str">
        <f t="shared" si="51"/>
        <v/>
      </c>
      <c r="N183" s="222" t="str">
        <f t="shared" si="52"/>
        <v/>
      </c>
      <c r="O183" s="81"/>
      <c r="P183" s="211" t="str">
        <f t="shared" si="53"/>
        <v/>
      </c>
      <c r="Q183" s="313">
        <f t="shared" si="54"/>
        <v>0</v>
      </c>
      <c r="R183" s="314" t="str">
        <f t="shared" si="55"/>
        <v/>
      </c>
    </row>
    <row r="184" spans="1:18" hidden="1" outlineLevel="1" x14ac:dyDescent="0.3">
      <c r="A184" s="159"/>
      <c r="B184" s="80"/>
      <c r="C184" s="80"/>
      <c r="D184" s="225" t="str">
        <f>IF(ISERROR(VLOOKUP(C184,'[1]Summary and KPIs'!$E$55:$F$58,2,FALSE)),"",(VLOOKUP(C184,'[1]Summary and KPIs'!$E$55:$F$58,2,FALSE)))</f>
        <v/>
      </c>
      <c r="E184" s="69"/>
      <c r="F184" s="81"/>
      <c r="G184" s="81"/>
      <c r="H184" s="222">
        <f t="shared" si="49"/>
        <v>0</v>
      </c>
      <c r="I184" s="222" cm="1">
        <f t="array" ref="I184">_xlfn.IFS(H184&gt;25,0,H184&gt;=24,25-H184,H184&lt;24,1)</f>
        <v>1</v>
      </c>
      <c r="J184" s="222" cm="1">
        <f t="array" ref="J184">_xlfn.IFS(H184=0,0,H184&gt;=0,H184+I184)</f>
        <v>0</v>
      </c>
      <c r="K184" s="222" t="str">
        <f t="shared" si="50"/>
        <v/>
      </c>
      <c r="L184" s="222" cm="1">
        <f t="array" ref="L184">_xlfn.IFS(J184=0,0,J184&gt;=0,J184+K184)</f>
        <v>0</v>
      </c>
      <c r="M184" s="222" t="str">
        <f t="shared" si="51"/>
        <v/>
      </c>
      <c r="N184" s="222" t="str">
        <f t="shared" si="52"/>
        <v/>
      </c>
      <c r="O184" s="81"/>
      <c r="P184" s="211" t="str">
        <f t="shared" si="53"/>
        <v/>
      </c>
      <c r="Q184" s="313">
        <f t="shared" si="54"/>
        <v>0</v>
      </c>
      <c r="R184" s="314" t="str">
        <f t="shared" si="55"/>
        <v/>
      </c>
    </row>
    <row r="185" spans="1:18" hidden="1" outlineLevel="1" x14ac:dyDescent="0.3">
      <c r="A185" s="159"/>
      <c r="B185" s="80"/>
      <c r="C185" s="80"/>
      <c r="D185" s="225" t="str">
        <f>IF(ISERROR(VLOOKUP(C185,'[1]Summary and KPIs'!$E$55:$F$58,2,FALSE)),"",(VLOOKUP(C185,'[1]Summary and KPIs'!$E$55:$F$58,2,FALSE)))</f>
        <v/>
      </c>
      <c r="E185" s="69"/>
      <c r="F185" s="81"/>
      <c r="G185" s="81"/>
      <c r="H185" s="222">
        <f t="shared" si="49"/>
        <v>0</v>
      </c>
      <c r="I185" s="222" cm="1">
        <f t="array" ref="I185">_xlfn.IFS(H185&gt;25,0,H185&gt;=24,25-H185,H185&lt;24,1)</f>
        <v>1</v>
      </c>
      <c r="J185" s="222" cm="1">
        <f t="array" ref="J185">_xlfn.IFS(H185=0,0,H185&gt;=0,H185+I185)</f>
        <v>0</v>
      </c>
      <c r="K185" s="222" t="str">
        <f t="shared" si="50"/>
        <v/>
      </c>
      <c r="L185" s="222" cm="1">
        <f t="array" ref="L185">_xlfn.IFS(J185=0,0,J185&gt;=0,J185+K185)</f>
        <v>0</v>
      </c>
      <c r="M185" s="222" t="str">
        <f t="shared" si="51"/>
        <v/>
      </c>
      <c r="N185" s="222" t="str">
        <f t="shared" si="52"/>
        <v/>
      </c>
      <c r="O185" s="81"/>
      <c r="P185" s="211" t="str">
        <f t="shared" si="53"/>
        <v/>
      </c>
      <c r="Q185" s="313">
        <f t="shared" si="54"/>
        <v>0</v>
      </c>
      <c r="R185" s="314" t="str">
        <f t="shared" si="55"/>
        <v/>
      </c>
    </row>
    <row r="186" spans="1:18" hidden="1" outlineLevel="1" x14ac:dyDescent="0.3">
      <c r="A186" s="159"/>
      <c r="B186" s="80"/>
      <c r="C186" s="80"/>
      <c r="D186" s="225" t="str">
        <f>IF(ISERROR(VLOOKUP(C186,'[1]Summary and KPIs'!$E$55:$F$58,2,FALSE)),"",(VLOOKUP(C186,'[1]Summary and KPIs'!$E$55:$F$58,2,FALSE)))</f>
        <v/>
      </c>
      <c r="E186" s="69"/>
      <c r="F186" s="81"/>
      <c r="G186" s="81"/>
      <c r="H186" s="222">
        <f t="shared" si="49"/>
        <v>0</v>
      </c>
      <c r="I186" s="222" cm="1">
        <f t="array" ref="I186">_xlfn.IFS(H186&gt;25,0,H186&gt;=24,25-H186,H186&lt;24,1)</f>
        <v>1</v>
      </c>
      <c r="J186" s="222" cm="1">
        <f t="array" ref="J186">_xlfn.IFS(H186=0,0,H186&gt;=0,H186+I186)</f>
        <v>0</v>
      </c>
      <c r="K186" s="222" t="str">
        <f t="shared" si="50"/>
        <v/>
      </c>
      <c r="L186" s="222" cm="1">
        <f t="array" ref="L186">_xlfn.IFS(J186=0,0,J186&gt;=0,J186+K186)</f>
        <v>0</v>
      </c>
      <c r="M186" s="222" t="str">
        <f t="shared" si="51"/>
        <v/>
      </c>
      <c r="N186" s="222" t="str">
        <f t="shared" si="52"/>
        <v/>
      </c>
      <c r="O186" s="81"/>
      <c r="P186" s="211" t="str">
        <f t="shared" si="53"/>
        <v/>
      </c>
      <c r="Q186" s="313">
        <f t="shared" si="54"/>
        <v>0</v>
      </c>
      <c r="R186" s="314" t="str">
        <f t="shared" si="55"/>
        <v/>
      </c>
    </row>
    <row r="187" spans="1:18" hidden="1" outlineLevel="1" x14ac:dyDescent="0.3">
      <c r="A187" s="159"/>
      <c r="B187" s="80"/>
      <c r="C187" s="80"/>
      <c r="D187" s="225" t="str">
        <f>IF(ISERROR(VLOOKUP(C187,'[1]Summary and KPIs'!$E$55:$F$58,2,FALSE)),"",(VLOOKUP(C187,'[1]Summary and KPIs'!$E$55:$F$58,2,FALSE)))</f>
        <v/>
      </c>
      <c r="E187" s="69"/>
      <c r="F187" s="81"/>
      <c r="G187" s="81"/>
      <c r="H187" s="222">
        <f t="shared" si="49"/>
        <v>0</v>
      </c>
      <c r="I187" s="222" cm="1">
        <f t="array" ref="I187">_xlfn.IFS(H187&gt;25,0,H187&gt;=24,25-H187,H187&lt;24,1)</f>
        <v>1</v>
      </c>
      <c r="J187" s="222" cm="1">
        <f t="array" ref="J187">_xlfn.IFS(H187=0,0,H187&gt;=0,H187+I187)</f>
        <v>0</v>
      </c>
      <c r="K187" s="222" t="str">
        <f t="shared" si="50"/>
        <v/>
      </c>
      <c r="L187" s="222" cm="1">
        <f t="array" ref="L187">_xlfn.IFS(J187=0,0,J187&gt;=0,J187+K187)</f>
        <v>0</v>
      </c>
      <c r="M187" s="222" t="str">
        <f t="shared" si="51"/>
        <v/>
      </c>
      <c r="N187" s="222" t="str">
        <f t="shared" si="52"/>
        <v/>
      </c>
      <c r="O187" s="81"/>
      <c r="P187" s="211" t="str">
        <f t="shared" si="53"/>
        <v/>
      </c>
      <c r="Q187" s="313">
        <f t="shared" si="54"/>
        <v>0</v>
      </c>
      <c r="R187" s="314" t="str">
        <f t="shared" si="55"/>
        <v/>
      </c>
    </row>
    <row r="188" spans="1:18" hidden="1" outlineLevel="1" x14ac:dyDescent="0.3">
      <c r="A188" s="159"/>
      <c r="B188" s="80"/>
      <c r="C188" s="80"/>
      <c r="D188" s="225" t="str">
        <f>IF(ISERROR(VLOOKUP(C188,'[1]Summary and KPIs'!$E$55:$F$58,2,FALSE)),"",(VLOOKUP(C188,'[1]Summary and KPIs'!$E$55:$F$58,2,FALSE)))</f>
        <v/>
      </c>
      <c r="E188" s="69"/>
      <c r="F188" s="81"/>
      <c r="G188" s="81"/>
      <c r="H188" s="222">
        <f t="shared" si="49"/>
        <v>0</v>
      </c>
      <c r="I188" s="222" cm="1">
        <f t="array" ref="I188">_xlfn.IFS(H188&gt;25,0,H188&gt;=24,25-H188,H188&lt;24,1)</f>
        <v>1</v>
      </c>
      <c r="J188" s="222" cm="1">
        <f t="array" ref="J188">_xlfn.IFS(H188=0,0,H188&gt;=0,H188+I188)</f>
        <v>0</v>
      </c>
      <c r="K188" s="222" t="str">
        <f t="shared" si="50"/>
        <v/>
      </c>
      <c r="L188" s="222" cm="1">
        <f t="array" ref="L188">_xlfn.IFS(J188=0,0,J188&gt;=0,J188+K188)</f>
        <v>0</v>
      </c>
      <c r="M188" s="222" t="str">
        <f t="shared" si="51"/>
        <v/>
      </c>
      <c r="N188" s="222" t="str">
        <f t="shared" si="52"/>
        <v/>
      </c>
      <c r="O188" s="81"/>
      <c r="P188" s="211" t="str">
        <f t="shared" si="53"/>
        <v/>
      </c>
      <c r="Q188" s="313">
        <f t="shared" si="54"/>
        <v>0</v>
      </c>
      <c r="R188" s="314" t="str">
        <f t="shared" si="55"/>
        <v/>
      </c>
    </row>
    <row r="189" spans="1:18" hidden="1" outlineLevel="1" x14ac:dyDescent="0.3">
      <c r="A189" s="159"/>
      <c r="B189" s="80"/>
      <c r="C189" s="80"/>
      <c r="D189" s="225" t="str">
        <f>IF(ISERROR(VLOOKUP(C189,'[1]Summary and KPIs'!$E$55:$F$58,2,FALSE)),"",(VLOOKUP(C189,'[1]Summary and KPIs'!$E$55:$F$58,2,FALSE)))</f>
        <v/>
      </c>
      <c r="E189" s="69"/>
      <c r="F189" s="81"/>
      <c r="G189" s="81"/>
      <c r="H189" s="222">
        <f t="shared" si="49"/>
        <v>0</v>
      </c>
      <c r="I189" s="222" cm="1">
        <f t="array" ref="I189">_xlfn.IFS(H189&gt;25,0,H189&gt;=24,25-H189,H189&lt;24,1)</f>
        <v>1</v>
      </c>
      <c r="J189" s="222" cm="1">
        <f t="array" ref="J189">_xlfn.IFS(H189=0,0,H189&gt;=0,H189+I189)</f>
        <v>0</v>
      </c>
      <c r="K189" s="222" t="str">
        <f t="shared" si="50"/>
        <v/>
      </c>
      <c r="L189" s="222" cm="1">
        <f t="array" ref="L189">_xlfn.IFS(J189=0,0,J189&gt;=0,J189+K189)</f>
        <v>0</v>
      </c>
      <c r="M189" s="222" t="str">
        <f t="shared" si="51"/>
        <v/>
      </c>
      <c r="N189" s="222" t="str">
        <f t="shared" si="52"/>
        <v/>
      </c>
      <c r="O189" s="81"/>
      <c r="P189" s="211" t="str">
        <f t="shared" si="53"/>
        <v/>
      </c>
      <c r="Q189" s="313">
        <f t="shared" si="54"/>
        <v>0</v>
      </c>
      <c r="R189" s="314" t="str">
        <f t="shared" si="55"/>
        <v/>
      </c>
    </row>
    <row r="190" spans="1:18" hidden="1" outlineLevel="1" x14ac:dyDescent="0.3">
      <c r="A190" s="159"/>
      <c r="B190" s="80"/>
      <c r="C190" s="80"/>
      <c r="D190" s="225" t="str">
        <f>IF(ISERROR(VLOOKUP(C190,'[1]Summary and KPIs'!$E$55:$F$58,2,FALSE)),"",(VLOOKUP(C190,'[1]Summary and KPIs'!$E$55:$F$58,2,FALSE)))</f>
        <v/>
      </c>
      <c r="E190" s="69"/>
      <c r="F190" s="81"/>
      <c r="G190" s="81"/>
      <c r="H190" s="222">
        <f t="shared" ref="H190:H221" si="56">F190+G190</f>
        <v>0</v>
      </c>
      <c r="I190" s="222" cm="1">
        <f t="array" ref="I190">_xlfn.IFS(H190&gt;25,0,H190&gt;=24,25-H190,H190&lt;24,1)</f>
        <v>1</v>
      </c>
      <c r="J190" s="222" cm="1">
        <f t="array" ref="J190">_xlfn.IFS(H190=0,0,H190&gt;=0,H190+I190)</f>
        <v>0</v>
      </c>
      <c r="K190" s="222" t="str">
        <f t="shared" ref="K190:K221" si="57">IF(ISERROR(IF(J190&lt;D190,D190-J190,0)),"",IF(J190&lt;D190,D190-J190,0))</f>
        <v/>
      </c>
      <c r="L190" s="222" cm="1">
        <f t="array" ref="L190">_xlfn.IFS(J190=0,0,J190&gt;=0,J190+K190)</f>
        <v>0</v>
      </c>
      <c r="M190" s="222" t="str">
        <f t="shared" ref="M190:M221" si="58">IFERROR(I190+K190,"")</f>
        <v/>
      </c>
      <c r="N190" s="222" t="str">
        <f t="shared" ref="N190:N221" si="59">IFERROR(M190*E190,"")</f>
        <v/>
      </c>
      <c r="O190" s="81"/>
      <c r="P190" s="211" t="str">
        <f t="shared" ref="P190:P221" si="60">IFERROR(O190/(N190),"")</f>
        <v/>
      </c>
      <c r="Q190" s="313">
        <f t="shared" ref="Q190:Q221" si="61">SUM(N190:O190)</f>
        <v>0</v>
      </c>
      <c r="R190" s="314" t="str">
        <f t="shared" ref="R190:R221" si="62">IF(O190="","",IF(P190&gt;17.5%,"Benefits should not be more than 17.5% ",""))</f>
        <v/>
      </c>
    </row>
    <row r="191" spans="1:18" hidden="1" outlineLevel="1" x14ac:dyDescent="0.3">
      <c r="A191" s="159"/>
      <c r="B191" s="80"/>
      <c r="C191" s="80"/>
      <c r="D191" s="225" t="str">
        <f>IF(ISERROR(VLOOKUP(C191,'[1]Summary and KPIs'!$E$55:$F$58,2,FALSE)),"",(VLOOKUP(C191,'[1]Summary and KPIs'!$E$55:$F$58,2,FALSE)))</f>
        <v/>
      </c>
      <c r="E191" s="69"/>
      <c r="F191" s="81"/>
      <c r="G191" s="81"/>
      <c r="H191" s="222">
        <f t="shared" si="56"/>
        <v>0</v>
      </c>
      <c r="I191" s="222" cm="1">
        <f t="array" ref="I191">_xlfn.IFS(H191&gt;25,0,H191&gt;=24,25-H191,H191&lt;24,1)</f>
        <v>1</v>
      </c>
      <c r="J191" s="222" cm="1">
        <f t="array" ref="J191">_xlfn.IFS(H191=0,0,H191&gt;=0,H191+I191)</f>
        <v>0</v>
      </c>
      <c r="K191" s="222" t="str">
        <f t="shared" si="57"/>
        <v/>
      </c>
      <c r="L191" s="222" cm="1">
        <f t="array" ref="L191">_xlfn.IFS(J191=0,0,J191&gt;=0,J191+K191)</f>
        <v>0</v>
      </c>
      <c r="M191" s="222" t="str">
        <f t="shared" si="58"/>
        <v/>
      </c>
      <c r="N191" s="222" t="str">
        <f t="shared" si="59"/>
        <v/>
      </c>
      <c r="O191" s="81"/>
      <c r="P191" s="211" t="str">
        <f t="shared" si="60"/>
        <v/>
      </c>
      <c r="Q191" s="313">
        <f t="shared" si="61"/>
        <v>0</v>
      </c>
      <c r="R191" s="314" t="str">
        <f t="shared" si="62"/>
        <v/>
      </c>
    </row>
    <row r="192" spans="1:18" hidden="1" outlineLevel="1" x14ac:dyDescent="0.3">
      <c r="A192" s="159"/>
      <c r="B192" s="80"/>
      <c r="C192" s="80"/>
      <c r="D192" s="225" t="str">
        <f>IF(ISERROR(VLOOKUP(C192,'[1]Summary and KPIs'!$E$55:$F$58,2,FALSE)),"",(VLOOKUP(C192,'[1]Summary and KPIs'!$E$55:$F$58,2,FALSE)))</f>
        <v/>
      </c>
      <c r="E192" s="69"/>
      <c r="F192" s="81"/>
      <c r="G192" s="81"/>
      <c r="H192" s="222">
        <f t="shared" si="56"/>
        <v>0</v>
      </c>
      <c r="I192" s="222" cm="1">
        <f t="array" ref="I192">_xlfn.IFS(H192&gt;25,0,H192&gt;=24,25-H192,H192&lt;24,1)</f>
        <v>1</v>
      </c>
      <c r="J192" s="222" cm="1">
        <f t="array" ref="J192">_xlfn.IFS(H192=0,0,H192&gt;=0,H192+I192)</f>
        <v>0</v>
      </c>
      <c r="K192" s="222" t="str">
        <f t="shared" si="57"/>
        <v/>
      </c>
      <c r="L192" s="222" cm="1">
        <f t="array" ref="L192">_xlfn.IFS(J192=0,0,J192&gt;=0,J192+K192)</f>
        <v>0</v>
      </c>
      <c r="M192" s="222" t="str">
        <f t="shared" si="58"/>
        <v/>
      </c>
      <c r="N192" s="222" t="str">
        <f t="shared" si="59"/>
        <v/>
      </c>
      <c r="O192" s="81"/>
      <c r="P192" s="211" t="str">
        <f t="shared" si="60"/>
        <v/>
      </c>
      <c r="Q192" s="313">
        <f t="shared" si="61"/>
        <v>0</v>
      </c>
      <c r="R192" s="314" t="str">
        <f t="shared" si="62"/>
        <v/>
      </c>
    </row>
    <row r="193" spans="1:18" hidden="1" outlineLevel="1" x14ac:dyDescent="0.3">
      <c r="A193" s="159"/>
      <c r="B193" s="80"/>
      <c r="C193" s="80"/>
      <c r="D193" s="225" t="str">
        <f>IF(ISERROR(VLOOKUP(C193,'[1]Summary and KPIs'!$E$55:$F$58,2,FALSE)),"",(VLOOKUP(C193,'[1]Summary and KPIs'!$E$55:$F$58,2,FALSE)))</f>
        <v/>
      </c>
      <c r="E193" s="69"/>
      <c r="F193" s="81"/>
      <c r="G193" s="81"/>
      <c r="H193" s="222">
        <f t="shared" si="56"/>
        <v>0</v>
      </c>
      <c r="I193" s="222" cm="1">
        <f t="array" ref="I193">_xlfn.IFS(H193&gt;25,0,H193&gt;=24,25-H193,H193&lt;24,1)</f>
        <v>1</v>
      </c>
      <c r="J193" s="222" cm="1">
        <f t="array" ref="J193">_xlfn.IFS(H193=0,0,H193&gt;=0,H193+I193)</f>
        <v>0</v>
      </c>
      <c r="K193" s="222" t="str">
        <f t="shared" si="57"/>
        <v/>
      </c>
      <c r="L193" s="222" cm="1">
        <f t="array" ref="L193">_xlfn.IFS(J193=0,0,J193&gt;=0,J193+K193)</f>
        <v>0</v>
      </c>
      <c r="M193" s="222" t="str">
        <f t="shared" si="58"/>
        <v/>
      </c>
      <c r="N193" s="222" t="str">
        <f t="shared" si="59"/>
        <v/>
      </c>
      <c r="O193" s="81"/>
      <c r="P193" s="211" t="str">
        <f t="shared" si="60"/>
        <v/>
      </c>
      <c r="Q193" s="313">
        <f t="shared" si="61"/>
        <v>0</v>
      </c>
      <c r="R193" s="314" t="str">
        <f t="shared" si="62"/>
        <v/>
      </c>
    </row>
    <row r="194" spans="1:18" hidden="1" outlineLevel="1" x14ac:dyDescent="0.3">
      <c r="A194" s="159"/>
      <c r="B194" s="80"/>
      <c r="C194" s="80"/>
      <c r="D194" s="225" t="str">
        <f>IF(ISERROR(VLOOKUP(C194,'[1]Summary and KPIs'!$E$55:$F$58,2,FALSE)),"",(VLOOKUP(C194,'[1]Summary and KPIs'!$E$55:$F$58,2,FALSE)))</f>
        <v/>
      </c>
      <c r="E194" s="69"/>
      <c r="F194" s="81"/>
      <c r="G194" s="81"/>
      <c r="H194" s="222">
        <f t="shared" si="56"/>
        <v>0</v>
      </c>
      <c r="I194" s="222" cm="1">
        <f t="array" ref="I194">_xlfn.IFS(H194&gt;25,0,H194&gt;=24,25-H194,H194&lt;24,1)</f>
        <v>1</v>
      </c>
      <c r="J194" s="222" cm="1">
        <f t="array" ref="J194">_xlfn.IFS(H194=0,0,H194&gt;=0,H194+I194)</f>
        <v>0</v>
      </c>
      <c r="K194" s="222" t="str">
        <f t="shared" si="57"/>
        <v/>
      </c>
      <c r="L194" s="222" cm="1">
        <f t="array" ref="L194">_xlfn.IFS(J194=0,0,J194&gt;=0,J194+K194)</f>
        <v>0</v>
      </c>
      <c r="M194" s="222" t="str">
        <f t="shared" si="58"/>
        <v/>
      </c>
      <c r="N194" s="222" t="str">
        <f t="shared" si="59"/>
        <v/>
      </c>
      <c r="O194" s="81"/>
      <c r="P194" s="211" t="str">
        <f t="shared" si="60"/>
        <v/>
      </c>
      <c r="Q194" s="313">
        <f t="shared" si="61"/>
        <v>0</v>
      </c>
      <c r="R194" s="314" t="str">
        <f t="shared" si="62"/>
        <v/>
      </c>
    </row>
    <row r="195" spans="1:18" hidden="1" outlineLevel="1" x14ac:dyDescent="0.3">
      <c r="A195" s="159"/>
      <c r="B195" s="80"/>
      <c r="C195" s="80"/>
      <c r="D195" s="225" t="str">
        <f>IF(ISERROR(VLOOKUP(C195,'[1]Summary and KPIs'!$E$55:$F$58,2,FALSE)),"",(VLOOKUP(C195,'[1]Summary and KPIs'!$E$55:$F$58,2,FALSE)))</f>
        <v/>
      </c>
      <c r="E195" s="69"/>
      <c r="F195" s="81"/>
      <c r="G195" s="81"/>
      <c r="H195" s="222">
        <f t="shared" si="56"/>
        <v>0</v>
      </c>
      <c r="I195" s="222" cm="1">
        <f t="array" ref="I195">_xlfn.IFS(H195&gt;25,0,H195&gt;=24,25-H195,H195&lt;24,1)</f>
        <v>1</v>
      </c>
      <c r="J195" s="222" cm="1">
        <f t="array" ref="J195">_xlfn.IFS(H195=0,0,H195&gt;=0,H195+I195)</f>
        <v>0</v>
      </c>
      <c r="K195" s="222" t="str">
        <f t="shared" si="57"/>
        <v/>
      </c>
      <c r="L195" s="222" cm="1">
        <f t="array" ref="L195">_xlfn.IFS(J195=0,0,J195&gt;=0,J195+K195)</f>
        <v>0</v>
      </c>
      <c r="M195" s="222" t="str">
        <f t="shared" si="58"/>
        <v/>
      </c>
      <c r="N195" s="222" t="str">
        <f t="shared" si="59"/>
        <v/>
      </c>
      <c r="O195" s="81"/>
      <c r="P195" s="211" t="str">
        <f t="shared" si="60"/>
        <v/>
      </c>
      <c r="Q195" s="313">
        <f t="shared" si="61"/>
        <v>0</v>
      </c>
      <c r="R195" s="314" t="str">
        <f t="shared" si="62"/>
        <v/>
      </c>
    </row>
    <row r="196" spans="1:18" hidden="1" outlineLevel="1" x14ac:dyDescent="0.3">
      <c r="A196" s="159"/>
      <c r="B196" s="80"/>
      <c r="C196" s="80"/>
      <c r="D196" s="225" t="str">
        <f>IF(ISERROR(VLOOKUP(C196,'[1]Summary and KPIs'!$E$55:$F$58,2,FALSE)),"",(VLOOKUP(C196,'[1]Summary and KPIs'!$E$55:$F$58,2,FALSE)))</f>
        <v/>
      </c>
      <c r="E196" s="69"/>
      <c r="F196" s="81"/>
      <c r="G196" s="81"/>
      <c r="H196" s="222">
        <f t="shared" si="56"/>
        <v>0</v>
      </c>
      <c r="I196" s="222" cm="1">
        <f t="array" ref="I196">_xlfn.IFS(H196&gt;25,0,H196&gt;=24,25-H196,H196&lt;24,1)</f>
        <v>1</v>
      </c>
      <c r="J196" s="222" cm="1">
        <f t="array" ref="J196">_xlfn.IFS(H196=0,0,H196&gt;=0,H196+I196)</f>
        <v>0</v>
      </c>
      <c r="K196" s="222" t="str">
        <f t="shared" si="57"/>
        <v/>
      </c>
      <c r="L196" s="222" cm="1">
        <f t="array" ref="L196">_xlfn.IFS(J196=0,0,J196&gt;=0,J196+K196)</f>
        <v>0</v>
      </c>
      <c r="M196" s="222" t="str">
        <f t="shared" si="58"/>
        <v/>
      </c>
      <c r="N196" s="222" t="str">
        <f t="shared" si="59"/>
        <v/>
      </c>
      <c r="O196" s="81"/>
      <c r="P196" s="211" t="str">
        <f t="shared" si="60"/>
        <v/>
      </c>
      <c r="Q196" s="313">
        <f t="shared" si="61"/>
        <v>0</v>
      </c>
      <c r="R196" s="314" t="str">
        <f t="shared" si="62"/>
        <v/>
      </c>
    </row>
    <row r="197" spans="1:18" hidden="1" outlineLevel="1" x14ac:dyDescent="0.3">
      <c r="A197" s="159"/>
      <c r="B197" s="80"/>
      <c r="C197" s="80"/>
      <c r="D197" s="225" t="str">
        <f>IF(ISERROR(VLOOKUP(C197,'[1]Summary and KPIs'!$E$55:$F$58,2,FALSE)),"",(VLOOKUP(C197,'[1]Summary and KPIs'!$E$55:$F$58,2,FALSE)))</f>
        <v/>
      </c>
      <c r="E197" s="69"/>
      <c r="F197" s="81"/>
      <c r="G197" s="81"/>
      <c r="H197" s="222">
        <f t="shared" si="56"/>
        <v>0</v>
      </c>
      <c r="I197" s="222" cm="1">
        <f t="array" ref="I197">_xlfn.IFS(H197&gt;25,0,H197&gt;=24,25-H197,H197&lt;24,1)</f>
        <v>1</v>
      </c>
      <c r="J197" s="222" cm="1">
        <f t="array" ref="J197">_xlfn.IFS(H197=0,0,H197&gt;=0,H197+I197)</f>
        <v>0</v>
      </c>
      <c r="K197" s="222" t="str">
        <f t="shared" si="57"/>
        <v/>
      </c>
      <c r="L197" s="222" cm="1">
        <f t="array" ref="L197">_xlfn.IFS(J197=0,0,J197&gt;=0,J197+K197)</f>
        <v>0</v>
      </c>
      <c r="M197" s="222" t="str">
        <f t="shared" si="58"/>
        <v/>
      </c>
      <c r="N197" s="222" t="str">
        <f t="shared" si="59"/>
        <v/>
      </c>
      <c r="O197" s="81"/>
      <c r="P197" s="211" t="str">
        <f t="shared" si="60"/>
        <v/>
      </c>
      <c r="Q197" s="313">
        <f t="shared" si="61"/>
        <v>0</v>
      </c>
      <c r="R197" s="314" t="str">
        <f t="shared" si="62"/>
        <v/>
      </c>
    </row>
    <row r="198" spans="1:18" hidden="1" outlineLevel="1" x14ac:dyDescent="0.3">
      <c r="A198" s="159"/>
      <c r="B198" s="80"/>
      <c r="C198" s="80"/>
      <c r="D198" s="225" t="str">
        <f>IF(ISERROR(VLOOKUP(C198,'[1]Summary and KPIs'!$E$55:$F$58,2,FALSE)),"",(VLOOKUP(C198,'[1]Summary and KPIs'!$E$55:$F$58,2,FALSE)))</f>
        <v/>
      </c>
      <c r="E198" s="69"/>
      <c r="F198" s="81"/>
      <c r="G198" s="81"/>
      <c r="H198" s="222">
        <f t="shared" si="56"/>
        <v>0</v>
      </c>
      <c r="I198" s="222" cm="1">
        <f t="array" ref="I198">_xlfn.IFS(H198&gt;25,0,H198&gt;=24,25-H198,H198&lt;24,1)</f>
        <v>1</v>
      </c>
      <c r="J198" s="222" cm="1">
        <f t="array" ref="J198">_xlfn.IFS(H198=0,0,H198&gt;=0,H198+I198)</f>
        <v>0</v>
      </c>
      <c r="K198" s="222" t="str">
        <f t="shared" si="57"/>
        <v/>
      </c>
      <c r="L198" s="222" cm="1">
        <f t="array" ref="L198">_xlfn.IFS(J198=0,0,J198&gt;=0,J198+K198)</f>
        <v>0</v>
      </c>
      <c r="M198" s="222" t="str">
        <f t="shared" si="58"/>
        <v/>
      </c>
      <c r="N198" s="222" t="str">
        <f t="shared" si="59"/>
        <v/>
      </c>
      <c r="O198" s="81"/>
      <c r="P198" s="211" t="str">
        <f t="shared" si="60"/>
        <v/>
      </c>
      <c r="Q198" s="313">
        <f t="shared" si="61"/>
        <v>0</v>
      </c>
      <c r="R198" s="314" t="str">
        <f t="shared" si="62"/>
        <v/>
      </c>
    </row>
    <row r="199" spans="1:18" collapsed="1" x14ac:dyDescent="0.3">
      <c r="A199" s="159"/>
      <c r="B199" s="80"/>
      <c r="C199" s="80"/>
      <c r="D199" s="225" t="str">
        <f>IF(ISERROR(VLOOKUP(C199,'[1]Summary and KPIs'!$E$55:$F$58,2,FALSE)),"",(VLOOKUP(C199,'[1]Summary and KPIs'!$E$55:$F$58,2,FALSE)))</f>
        <v/>
      </c>
      <c r="E199" s="69"/>
      <c r="F199" s="81"/>
      <c r="G199" s="81"/>
      <c r="H199" s="222">
        <f t="shared" si="56"/>
        <v>0</v>
      </c>
      <c r="I199" s="222" cm="1">
        <f t="array" ref="I199">_xlfn.IFS(H199&gt;25,0,H199&gt;=24,25-H199,H199&lt;24,1)</f>
        <v>1</v>
      </c>
      <c r="J199" s="222" cm="1">
        <f t="array" ref="J199">_xlfn.IFS(H199=0,0,H199&gt;=0,H199+I199)</f>
        <v>0</v>
      </c>
      <c r="K199" s="222" t="str">
        <f t="shared" si="57"/>
        <v/>
      </c>
      <c r="L199" s="222" cm="1">
        <f t="array" ref="L199">_xlfn.IFS(J199=0,0,J199&gt;=0,J199+K199)</f>
        <v>0</v>
      </c>
      <c r="M199" s="222" t="str">
        <f t="shared" si="58"/>
        <v/>
      </c>
      <c r="N199" s="222" t="str">
        <f t="shared" si="59"/>
        <v/>
      </c>
      <c r="O199" s="81"/>
      <c r="P199" s="211" t="str">
        <f t="shared" si="60"/>
        <v/>
      </c>
      <c r="Q199" s="313">
        <f t="shared" si="61"/>
        <v>0</v>
      </c>
      <c r="R199" s="314" t="str">
        <f t="shared" si="62"/>
        <v/>
      </c>
    </row>
    <row r="200" spans="1:18" hidden="1" outlineLevel="1" x14ac:dyDescent="0.3">
      <c r="A200" s="159"/>
      <c r="B200" s="80"/>
      <c r="C200" s="80"/>
      <c r="D200" s="225" t="str">
        <f>IF(ISERROR(VLOOKUP(C200,'[1]Summary and KPIs'!$E$55:$F$58,2,FALSE)),"",(VLOOKUP(C200,'[1]Summary and KPIs'!$E$55:$F$58,2,FALSE)))</f>
        <v/>
      </c>
      <c r="E200" s="69"/>
      <c r="F200" s="81"/>
      <c r="G200" s="81"/>
      <c r="H200" s="222">
        <f t="shared" si="56"/>
        <v>0</v>
      </c>
      <c r="I200" s="222" cm="1">
        <f t="array" ref="I200">_xlfn.IFS(H200&gt;25,0,H200&gt;=24,25-H200,H200&lt;24,1)</f>
        <v>1</v>
      </c>
      <c r="J200" s="222" cm="1">
        <f t="array" ref="J200">_xlfn.IFS(H200=0,0,H200&gt;=0,H200+I200)</f>
        <v>0</v>
      </c>
      <c r="K200" s="222" t="str">
        <f t="shared" si="57"/>
        <v/>
      </c>
      <c r="L200" s="222" cm="1">
        <f t="array" ref="L200">_xlfn.IFS(J200=0,0,J200&gt;=0,J200+K200)</f>
        <v>0</v>
      </c>
      <c r="M200" s="222" t="str">
        <f t="shared" si="58"/>
        <v/>
      </c>
      <c r="N200" s="222" t="str">
        <f t="shared" si="59"/>
        <v/>
      </c>
      <c r="O200" s="81"/>
      <c r="P200" s="211" t="str">
        <f t="shared" si="60"/>
        <v/>
      </c>
      <c r="Q200" s="313">
        <f t="shared" si="61"/>
        <v>0</v>
      </c>
      <c r="R200" s="314" t="str">
        <f t="shared" si="62"/>
        <v/>
      </c>
    </row>
    <row r="201" spans="1:18" hidden="1" outlineLevel="1" x14ac:dyDescent="0.3">
      <c r="A201" s="159"/>
      <c r="B201" s="80"/>
      <c r="C201" s="80"/>
      <c r="D201" s="225" t="str">
        <f>IF(ISERROR(VLOOKUP(C201,'[1]Summary and KPIs'!$E$55:$F$58,2,FALSE)),"",(VLOOKUP(C201,'[1]Summary and KPIs'!$E$55:$F$58,2,FALSE)))</f>
        <v/>
      </c>
      <c r="E201" s="69"/>
      <c r="F201" s="81"/>
      <c r="G201" s="81"/>
      <c r="H201" s="222">
        <f t="shared" si="56"/>
        <v>0</v>
      </c>
      <c r="I201" s="222" cm="1">
        <f t="array" ref="I201">_xlfn.IFS(H201&gt;25,0,H201&gt;=24,25-H201,H201&lt;24,1)</f>
        <v>1</v>
      </c>
      <c r="J201" s="222" cm="1">
        <f t="array" ref="J201">_xlfn.IFS(H201=0,0,H201&gt;=0,H201+I201)</f>
        <v>0</v>
      </c>
      <c r="K201" s="222" t="str">
        <f t="shared" si="57"/>
        <v/>
      </c>
      <c r="L201" s="222" cm="1">
        <f t="array" ref="L201">_xlfn.IFS(J201=0,0,J201&gt;=0,J201+K201)</f>
        <v>0</v>
      </c>
      <c r="M201" s="222" t="str">
        <f t="shared" si="58"/>
        <v/>
      </c>
      <c r="N201" s="222" t="str">
        <f t="shared" si="59"/>
        <v/>
      </c>
      <c r="O201" s="81"/>
      <c r="P201" s="211" t="str">
        <f t="shared" si="60"/>
        <v/>
      </c>
      <c r="Q201" s="313">
        <f t="shared" si="61"/>
        <v>0</v>
      </c>
      <c r="R201" s="314" t="str">
        <f t="shared" si="62"/>
        <v/>
      </c>
    </row>
    <row r="202" spans="1:18" hidden="1" outlineLevel="1" x14ac:dyDescent="0.3">
      <c r="A202" s="159"/>
      <c r="B202" s="80"/>
      <c r="C202" s="80"/>
      <c r="D202" s="225" t="str">
        <f>IF(ISERROR(VLOOKUP(C202,'[1]Summary and KPIs'!$E$55:$F$58,2,FALSE)),"",(VLOOKUP(C202,'[1]Summary and KPIs'!$E$55:$F$58,2,FALSE)))</f>
        <v/>
      </c>
      <c r="E202" s="69"/>
      <c r="F202" s="81"/>
      <c r="G202" s="81"/>
      <c r="H202" s="222">
        <f t="shared" si="56"/>
        <v>0</v>
      </c>
      <c r="I202" s="222" cm="1">
        <f t="array" ref="I202">_xlfn.IFS(H202&gt;25,0,H202&gt;=24,25-H202,H202&lt;24,1)</f>
        <v>1</v>
      </c>
      <c r="J202" s="222" cm="1">
        <f t="array" ref="J202">_xlfn.IFS(H202=0,0,H202&gt;=0,H202+I202)</f>
        <v>0</v>
      </c>
      <c r="K202" s="222" t="str">
        <f t="shared" si="57"/>
        <v/>
      </c>
      <c r="L202" s="222" cm="1">
        <f t="array" ref="L202">_xlfn.IFS(J202=0,0,J202&gt;=0,J202+K202)</f>
        <v>0</v>
      </c>
      <c r="M202" s="222" t="str">
        <f t="shared" si="58"/>
        <v/>
      </c>
      <c r="N202" s="222" t="str">
        <f t="shared" si="59"/>
        <v/>
      </c>
      <c r="O202" s="81"/>
      <c r="P202" s="211" t="str">
        <f t="shared" si="60"/>
        <v/>
      </c>
      <c r="Q202" s="313">
        <f t="shared" si="61"/>
        <v>0</v>
      </c>
      <c r="R202" s="314" t="str">
        <f t="shared" si="62"/>
        <v/>
      </c>
    </row>
    <row r="203" spans="1:18" hidden="1" outlineLevel="1" x14ac:dyDescent="0.3">
      <c r="A203" s="159"/>
      <c r="B203" s="80"/>
      <c r="C203" s="80"/>
      <c r="D203" s="225" t="str">
        <f>IF(ISERROR(VLOOKUP(C203,'[1]Summary and KPIs'!$E$55:$F$58,2,FALSE)),"",(VLOOKUP(C203,'[1]Summary and KPIs'!$E$55:$F$58,2,FALSE)))</f>
        <v/>
      </c>
      <c r="E203" s="69"/>
      <c r="F203" s="81"/>
      <c r="G203" s="81"/>
      <c r="H203" s="222">
        <f t="shared" si="56"/>
        <v>0</v>
      </c>
      <c r="I203" s="222" cm="1">
        <f t="array" ref="I203">_xlfn.IFS(H203&gt;25,0,H203&gt;=24,25-H203,H203&lt;24,1)</f>
        <v>1</v>
      </c>
      <c r="J203" s="222" cm="1">
        <f t="array" ref="J203">_xlfn.IFS(H203=0,0,H203&gt;=0,H203+I203)</f>
        <v>0</v>
      </c>
      <c r="K203" s="222" t="str">
        <f t="shared" si="57"/>
        <v/>
      </c>
      <c r="L203" s="222" cm="1">
        <f t="array" ref="L203">_xlfn.IFS(J203=0,0,J203&gt;=0,J203+K203)</f>
        <v>0</v>
      </c>
      <c r="M203" s="222" t="str">
        <f t="shared" si="58"/>
        <v/>
      </c>
      <c r="N203" s="222" t="str">
        <f t="shared" si="59"/>
        <v/>
      </c>
      <c r="O203" s="81"/>
      <c r="P203" s="211" t="str">
        <f t="shared" si="60"/>
        <v/>
      </c>
      <c r="Q203" s="313">
        <f t="shared" si="61"/>
        <v>0</v>
      </c>
      <c r="R203" s="314" t="str">
        <f t="shared" si="62"/>
        <v/>
      </c>
    </row>
    <row r="204" spans="1:18" hidden="1" outlineLevel="1" x14ac:dyDescent="0.3">
      <c r="A204" s="159"/>
      <c r="B204" s="80"/>
      <c r="C204" s="80"/>
      <c r="D204" s="225" t="str">
        <f>IF(ISERROR(VLOOKUP(C204,'[1]Summary and KPIs'!$E$55:$F$58,2,FALSE)),"",(VLOOKUP(C204,'[1]Summary and KPIs'!$E$55:$F$58,2,FALSE)))</f>
        <v/>
      </c>
      <c r="E204" s="69"/>
      <c r="F204" s="81"/>
      <c r="G204" s="81"/>
      <c r="H204" s="222">
        <f t="shared" si="56"/>
        <v>0</v>
      </c>
      <c r="I204" s="222" cm="1">
        <f t="array" ref="I204">_xlfn.IFS(H204&gt;25,0,H204&gt;=24,25-H204,H204&lt;24,1)</f>
        <v>1</v>
      </c>
      <c r="J204" s="222" cm="1">
        <f t="array" ref="J204">_xlfn.IFS(H204=0,0,H204&gt;=0,H204+I204)</f>
        <v>0</v>
      </c>
      <c r="K204" s="222" t="str">
        <f t="shared" si="57"/>
        <v/>
      </c>
      <c r="L204" s="222" cm="1">
        <f t="array" ref="L204">_xlfn.IFS(J204=0,0,J204&gt;=0,J204+K204)</f>
        <v>0</v>
      </c>
      <c r="M204" s="222" t="str">
        <f t="shared" si="58"/>
        <v/>
      </c>
      <c r="N204" s="222" t="str">
        <f t="shared" si="59"/>
        <v/>
      </c>
      <c r="O204" s="81"/>
      <c r="P204" s="211" t="str">
        <f t="shared" si="60"/>
        <v/>
      </c>
      <c r="Q204" s="313">
        <f t="shared" si="61"/>
        <v>0</v>
      </c>
      <c r="R204" s="314" t="str">
        <f t="shared" si="62"/>
        <v/>
      </c>
    </row>
    <row r="205" spans="1:18" hidden="1" outlineLevel="1" x14ac:dyDescent="0.3">
      <c r="A205" s="159"/>
      <c r="B205" s="80"/>
      <c r="C205" s="80"/>
      <c r="D205" s="225" t="str">
        <f>IF(ISERROR(VLOOKUP(C205,'[1]Summary and KPIs'!$E$55:$F$58,2,FALSE)),"",(VLOOKUP(C205,'[1]Summary and KPIs'!$E$55:$F$58,2,FALSE)))</f>
        <v/>
      </c>
      <c r="E205" s="69"/>
      <c r="F205" s="81"/>
      <c r="G205" s="81"/>
      <c r="H205" s="222">
        <f t="shared" si="56"/>
        <v>0</v>
      </c>
      <c r="I205" s="222" cm="1">
        <f t="array" ref="I205">_xlfn.IFS(H205&gt;25,0,H205&gt;=24,25-H205,H205&lt;24,1)</f>
        <v>1</v>
      </c>
      <c r="J205" s="222" cm="1">
        <f t="array" ref="J205">_xlfn.IFS(H205=0,0,H205&gt;=0,H205+I205)</f>
        <v>0</v>
      </c>
      <c r="K205" s="222" t="str">
        <f t="shared" si="57"/>
        <v/>
      </c>
      <c r="L205" s="222" cm="1">
        <f t="array" ref="L205">_xlfn.IFS(J205=0,0,J205&gt;=0,J205+K205)</f>
        <v>0</v>
      </c>
      <c r="M205" s="222" t="str">
        <f t="shared" si="58"/>
        <v/>
      </c>
      <c r="N205" s="222" t="str">
        <f t="shared" si="59"/>
        <v/>
      </c>
      <c r="O205" s="81"/>
      <c r="P205" s="211" t="str">
        <f t="shared" si="60"/>
        <v/>
      </c>
      <c r="Q205" s="313">
        <f t="shared" si="61"/>
        <v>0</v>
      </c>
      <c r="R205" s="314" t="str">
        <f t="shared" si="62"/>
        <v/>
      </c>
    </row>
    <row r="206" spans="1:18" hidden="1" outlineLevel="1" x14ac:dyDescent="0.3">
      <c r="A206" s="159"/>
      <c r="B206" s="80"/>
      <c r="C206" s="80"/>
      <c r="D206" s="225" t="str">
        <f>IF(ISERROR(VLOOKUP(C206,'[1]Summary and KPIs'!$E$55:$F$58,2,FALSE)),"",(VLOOKUP(C206,'[1]Summary and KPIs'!$E$55:$F$58,2,FALSE)))</f>
        <v/>
      </c>
      <c r="E206" s="69"/>
      <c r="F206" s="81"/>
      <c r="G206" s="81"/>
      <c r="H206" s="222">
        <f t="shared" si="56"/>
        <v>0</v>
      </c>
      <c r="I206" s="222" cm="1">
        <f t="array" ref="I206">_xlfn.IFS(H206&gt;25,0,H206&gt;=24,25-H206,H206&lt;24,1)</f>
        <v>1</v>
      </c>
      <c r="J206" s="222" cm="1">
        <f t="array" ref="J206">_xlfn.IFS(H206=0,0,H206&gt;=0,H206+I206)</f>
        <v>0</v>
      </c>
      <c r="K206" s="222" t="str">
        <f t="shared" si="57"/>
        <v/>
      </c>
      <c r="L206" s="222" cm="1">
        <f t="array" ref="L206">_xlfn.IFS(J206=0,0,J206&gt;=0,J206+K206)</f>
        <v>0</v>
      </c>
      <c r="M206" s="222" t="str">
        <f t="shared" si="58"/>
        <v/>
      </c>
      <c r="N206" s="222" t="str">
        <f t="shared" si="59"/>
        <v/>
      </c>
      <c r="O206" s="81"/>
      <c r="P206" s="211" t="str">
        <f t="shared" si="60"/>
        <v/>
      </c>
      <c r="Q206" s="313">
        <f t="shared" si="61"/>
        <v>0</v>
      </c>
      <c r="R206" s="314" t="str">
        <f t="shared" si="62"/>
        <v/>
      </c>
    </row>
    <row r="207" spans="1:18" hidden="1" outlineLevel="1" x14ac:dyDescent="0.3">
      <c r="A207" s="159"/>
      <c r="B207" s="80"/>
      <c r="C207" s="80"/>
      <c r="D207" s="225" t="str">
        <f>IF(ISERROR(VLOOKUP(C207,'[1]Summary and KPIs'!$E$55:$F$58,2,FALSE)),"",(VLOOKUP(C207,'[1]Summary and KPIs'!$E$55:$F$58,2,FALSE)))</f>
        <v/>
      </c>
      <c r="E207" s="69"/>
      <c r="F207" s="81"/>
      <c r="G207" s="81"/>
      <c r="H207" s="222">
        <f t="shared" si="56"/>
        <v>0</v>
      </c>
      <c r="I207" s="222" cm="1">
        <f t="array" ref="I207">_xlfn.IFS(H207&gt;25,0,H207&gt;=24,25-H207,H207&lt;24,1)</f>
        <v>1</v>
      </c>
      <c r="J207" s="222" cm="1">
        <f t="array" ref="J207">_xlfn.IFS(H207=0,0,H207&gt;=0,H207+I207)</f>
        <v>0</v>
      </c>
      <c r="K207" s="222" t="str">
        <f t="shared" si="57"/>
        <v/>
      </c>
      <c r="L207" s="222" cm="1">
        <f t="array" ref="L207">_xlfn.IFS(J207=0,0,J207&gt;=0,J207+K207)</f>
        <v>0</v>
      </c>
      <c r="M207" s="222" t="str">
        <f t="shared" si="58"/>
        <v/>
      </c>
      <c r="N207" s="222" t="str">
        <f t="shared" si="59"/>
        <v/>
      </c>
      <c r="O207" s="81"/>
      <c r="P207" s="211" t="str">
        <f t="shared" si="60"/>
        <v/>
      </c>
      <c r="Q207" s="313">
        <f t="shared" si="61"/>
        <v>0</v>
      </c>
      <c r="R207" s="314" t="str">
        <f t="shared" si="62"/>
        <v/>
      </c>
    </row>
    <row r="208" spans="1:18" hidden="1" outlineLevel="1" x14ac:dyDescent="0.3">
      <c r="A208" s="159"/>
      <c r="B208" s="80"/>
      <c r="C208" s="80"/>
      <c r="D208" s="225" t="str">
        <f>IF(ISERROR(VLOOKUP(C208,'[1]Summary and KPIs'!$E$55:$F$58,2,FALSE)),"",(VLOOKUP(C208,'[1]Summary and KPIs'!$E$55:$F$58,2,FALSE)))</f>
        <v/>
      </c>
      <c r="E208" s="69"/>
      <c r="F208" s="81"/>
      <c r="G208" s="81"/>
      <c r="H208" s="222">
        <f t="shared" si="56"/>
        <v>0</v>
      </c>
      <c r="I208" s="222" cm="1">
        <f t="array" ref="I208">_xlfn.IFS(H208&gt;25,0,H208&gt;=24,25-H208,H208&lt;24,1)</f>
        <v>1</v>
      </c>
      <c r="J208" s="222" cm="1">
        <f t="array" ref="J208">_xlfn.IFS(H208=0,0,H208&gt;=0,H208+I208)</f>
        <v>0</v>
      </c>
      <c r="K208" s="222" t="str">
        <f t="shared" si="57"/>
        <v/>
      </c>
      <c r="L208" s="222" cm="1">
        <f t="array" ref="L208">_xlfn.IFS(J208=0,0,J208&gt;=0,J208+K208)</f>
        <v>0</v>
      </c>
      <c r="M208" s="222" t="str">
        <f t="shared" si="58"/>
        <v/>
      </c>
      <c r="N208" s="222" t="str">
        <f t="shared" si="59"/>
        <v/>
      </c>
      <c r="O208" s="81"/>
      <c r="P208" s="211" t="str">
        <f t="shared" si="60"/>
        <v/>
      </c>
      <c r="Q208" s="313">
        <f t="shared" si="61"/>
        <v>0</v>
      </c>
      <c r="R208" s="314" t="str">
        <f t="shared" si="62"/>
        <v/>
      </c>
    </row>
    <row r="209" spans="1:18" hidden="1" outlineLevel="1" x14ac:dyDescent="0.3">
      <c r="A209" s="159"/>
      <c r="B209" s="80"/>
      <c r="C209" s="80"/>
      <c r="D209" s="225" t="str">
        <f>IF(ISERROR(VLOOKUP(C209,'[1]Summary and KPIs'!$E$55:$F$58,2,FALSE)),"",(VLOOKUP(C209,'[1]Summary and KPIs'!$E$55:$F$58,2,FALSE)))</f>
        <v/>
      </c>
      <c r="E209" s="69"/>
      <c r="F209" s="81"/>
      <c r="G209" s="81"/>
      <c r="H209" s="222">
        <f t="shared" si="56"/>
        <v>0</v>
      </c>
      <c r="I209" s="222" cm="1">
        <f t="array" ref="I209">_xlfn.IFS(H209&gt;25,0,H209&gt;=24,25-H209,H209&lt;24,1)</f>
        <v>1</v>
      </c>
      <c r="J209" s="222" cm="1">
        <f t="array" ref="J209">_xlfn.IFS(H209=0,0,H209&gt;=0,H209+I209)</f>
        <v>0</v>
      </c>
      <c r="K209" s="222" t="str">
        <f t="shared" si="57"/>
        <v/>
      </c>
      <c r="L209" s="222" cm="1">
        <f t="array" ref="L209">_xlfn.IFS(J209=0,0,J209&gt;=0,J209+K209)</f>
        <v>0</v>
      </c>
      <c r="M209" s="222" t="str">
        <f t="shared" si="58"/>
        <v/>
      </c>
      <c r="N209" s="222" t="str">
        <f t="shared" si="59"/>
        <v/>
      </c>
      <c r="O209" s="81"/>
      <c r="P209" s="211" t="str">
        <f t="shared" si="60"/>
        <v/>
      </c>
      <c r="Q209" s="313">
        <f t="shared" si="61"/>
        <v>0</v>
      </c>
      <c r="R209" s="314" t="str">
        <f t="shared" si="62"/>
        <v/>
      </c>
    </row>
    <row r="210" spans="1:18" hidden="1" outlineLevel="1" x14ac:dyDescent="0.3">
      <c r="A210" s="159"/>
      <c r="B210" s="80"/>
      <c r="C210" s="80"/>
      <c r="D210" s="225" t="str">
        <f>IF(ISERROR(VLOOKUP(C210,'[1]Summary and KPIs'!$E$55:$F$58,2,FALSE)),"",(VLOOKUP(C210,'[1]Summary and KPIs'!$E$55:$F$58,2,FALSE)))</f>
        <v/>
      </c>
      <c r="E210" s="69"/>
      <c r="F210" s="81"/>
      <c r="G210" s="81"/>
      <c r="H210" s="222">
        <f t="shared" si="56"/>
        <v>0</v>
      </c>
      <c r="I210" s="222" cm="1">
        <f t="array" ref="I210">_xlfn.IFS(H210&gt;25,0,H210&gt;=24,25-H210,H210&lt;24,1)</f>
        <v>1</v>
      </c>
      <c r="J210" s="222" cm="1">
        <f t="array" ref="J210">_xlfn.IFS(H210=0,0,H210&gt;=0,H210+I210)</f>
        <v>0</v>
      </c>
      <c r="K210" s="222" t="str">
        <f t="shared" si="57"/>
        <v/>
      </c>
      <c r="L210" s="222" cm="1">
        <f t="array" ref="L210">_xlfn.IFS(J210=0,0,J210&gt;=0,J210+K210)</f>
        <v>0</v>
      </c>
      <c r="M210" s="222" t="str">
        <f t="shared" si="58"/>
        <v/>
      </c>
      <c r="N210" s="222" t="str">
        <f t="shared" si="59"/>
        <v/>
      </c>
      <c r="O210" s="81"/>
      <c r="P210" s="211" t="str">
        <f t="shared" si="60"/>
        <v/>
      </c>
      <c r="Q210" s="313">
        <f t="shared" si="61"/>
        <v>0</v>
      </c>
      <c r="R210" s="314" t="str">
        <f t="shared" si="62"/>
        <v/>
      </c>
    </row>
    <row r="211" spans="1:18" hidden="1" outlineLevel="1" x14ac:dyDescent="0.3">
      <c r="A211" s="159"/>
      <c r="B211" s="80"/>
      <c r="C211" s="80"/>
      <c r="D211" s="225" t="str">
        <f>IF(ISERROR(VLOOKUP(C211,'[1]Summary and KPIs'!$E$55:$F$58,2,FALSE)),"",(VLOOKUP(C211,'[1]Summary and KPIs'!$E$55:$F$58,2,FALSE)))</f>
        <v/>
      </c>
      <c r="E211" s="69"/>
      <c r="F211" s="81"/>
      <c r="G211" s="81"/>
      <c r="H211" s="222">
        <f t="shared" si="56"/>
        <v>0</v>
      </c>
      <c r="I211" s="222" cm="1">
        <f t="array" ref="I211">_xlfn.IFS(H211&gt;25,0,H211&gt;=24,25-H211,H211&lt;24,1)</f>
        <v>1</v>
      </c>
      <c r="J211" s="222" cm="1">
        <f t="array" ref="J211">_xlfn.IFS(H211=0,0,H211&gt;=0,H211+I211)</f>
        <v>0</v>
      </c>
      <c r="K211" s="222" t="str">
        <f t="shared" si="57"/>
        <v/>
      </c>
      <c r="L211" s="222" cm="1">
        <f t="array" ref="L211">_xlfn.IFS(J211=0,0,J211&gt;=0,J211+K211)</f>
        <v>0</v>
      </c>
      <c r="M211" s="222" t="str">
        <f t="shared" si="58"/>
        <v/>
      </c>
      <c r="N211" s="222" t="str">
        <f t="shared" si="59"/>
        <v/>
      </c>
      <c r="O211" s="81"/>
      <c r="P211" s="211" t="str">
        <f t="shared" si="60"/>
        <v/>
      </c>
      <c r="Q211" s="313">
        <f t="shared" si="61"/>
        <v>0</v>
      </c>
      <c r="R211" s="314" t="str">
        <f t="shared" si="62"/>
        <v/>
      </c>
    </row>
    <row r="212" spans="1:18" hidden="1" outlineLevel="1" x14ac:dyDescent="0.3">
      <c r="A212" s="159"/>
      <c r="B212" s="80"/>
      <c r="C212" s="80"/>
      <c r="D212" s="225" t="str">
        <f>IF(ISERROR(VLOOKUP(C212,'[1]Summary and KPIs'!$E$55:$F$58,2,FALSE)),"",(VLOOKUP(C212,'[1]Summary and KPIs'!$E$55:$F$58,2,FALSE)))</f>
        <v/>
      </c>
      <c r="E212" s="69"/>
      <c r="F212" s="81"/>
      <c r="G212" s="81"/>
      <c r="H212" s="222">
        <f t="shared" si="56"/>
        <v>0</v>
      </c>
      <c r="I212" s="222" cm="1">
        <f t="array" ref="I212">_xlfn.IFS(H212&gt;25,0,H212&gt;=24,25-H212,H212&lt;24,1)</f>
        <v>1</v>
      </c>
      <c r="J212" s="222" cm="1">
        <f t="array" ref="J212">_xlfn.IFS(H212=0,0,H212&gt;=0,H212+I212)</f>
        <v>0</v>
      </c>
      <c r="K212" s="222" t="str">
        <f t="shared" si="57"/>
        <v/>
      </c>
      <c r="L212" s="222" cm="1">
        <f t="array" ref="L212">_xlfn.IFS(J212=0,0,J212&gt;=0,J212+K212)</f>
        <v>0</v>
      </c>
      <c r="M212" s="222" t="str">
        <f t="shared" si="58"/>
        <v/>
      </c>
      <c r="N212" s="222" t="str">
        <f t="shared" si="59"/>
        <v/>
      </c>
      <c r="O212" s="81"/>
      <c r="P212" s="211" t="str">
        <f t="shared" si="60"/>
        <v/>
      </c>
      <c r="Q212" s="313">
        <f t="shared" si="61"/>
        <v>0</v>
      </c>
      <c r="R212" s="314" t="str">
        <f t="shared" si="62"/>
        <v/>
      </c>
    </row>
    <row r="213" spans="1:18" hidden="1" outlineLevel="1" x14ac:dyDescent="0.3">
      <c r="A213" s="159"/>
      <c r="B213" s="80"/>
      <c r="C213" s="80"/>
      <c r="D213" s="225" t="str">
        <f>IF(ISERROR(VLOOKUP(C213,'[1]Summary and KPIs'!$E$55:$F$58,2,FALSE)),"",(VLOOKUP(C213,'[1]Summary and KPIs'!$E$55:$F$58,2,FALSE)))</f>
        <v/>
      </c>
      <c r="E213" s="69"/>
      <c r="F213" s="81"/>
      <c r="G213" s="81"/>
      <c r="H213" s="222">
        <f t="shared" si="56"/>
        <v>0</v>
      </c>
      <c r="I213" s="222" cm="1">
        <f t="array" ref="I213">_xlfn.IFS(H213&gt;25,0,H213&gt;=24,25-H213,H213&lt;24,1)</f>
        <v>1</v>
      </c>
      <c r="J213" s="222" cm="1">
        <f t="array" ref="J213">_xlfn.IFS(H213=0,0,H213&gt;=0,H213+I213)</f>
        <v>0</v>
      </c>
      <c r="K213" s="222" t="str">
        <f t="shared" si="57"/>
        <v/>
      </c>
      <c r="L213" s="222" cm="1">
        <f t="array" ref="L213">_xlfn.IFS(J213=0,0,J213&gt;=0,J213+K213)</f>
        <v>0</v>
      </c>
      <c r="M213" s="222" t="str">
        <f t="shared" si="58"/>
        <v/>
      </c>
      <c r="N213" s="222" t="str">
        <f t="shared" si="59"/>
        <v/>
      </c>
      <c r="O213" s="81"/>
      <c r="P213" s="211" t="str">
        <f t="shared" si="60"/>
        <v/>
      </c>
      <c r="Q213" s="313">
        <f t="shared" si="61"/>
        <v>0</v>
      </c>
      <c r="R213" s="314" t="str">
        <f t="shared" si="62"/>
        <v/>
      </c>
    </row>
    <row r="214" spans="1:18" hidden="1" outlineLevel="1" x14ac:dyDescent="0.3">
      <c r="A214" s="159"/>
      <c r="B214" s="80"/>
      <c r="C214" s="80"/>
      <c r="D214" s="225" t="str">
        <f>IF(ISERROR(VLOOKUP(C214,'[1]Summary and KPIs'!$E$55:$F$58,2,FALSE)),"",(VLOOKUP(C214,'[1]Summary and KPIs'!$E$55:$F$58,2,FALSE)))</f>
        <v/>
      </c>
      <c r="E214" s="69"/>
      <c r="F214" s="81"/>
      <c r="G214" s="81"/>
      <c r="H214" s="222">
        <f t="shared" si="56"/>
        <v>0</v>
      </c>
      <c r="I214" s="222" cm="1">
        <f t="array" ref="I214">_xlfn.IFS(H214&gt;25,0,H214&gt;=24,25-H214,H214&lt;24,1)</f>
        <v>1</v>
      </c>
      <c r="J214" s="222" cm="1">
        <f t="array" ref="J214">_xlfn.IFS(H214=0,0,H214&gt;=0,H214+I214)</f>
        <v>0</v>
      </c>
      <c r="K214" s="222" t="str">
        <f t="shared" si="57"/>
        <v/>
      </c>
      <c r="L214" s="222" cm="1">
        <f t="array" ref="L214">_xlfn.IFS(J214=0,0,J214&gt;=0,J214+K214)</f>
        <v>0</v>
      </c>
      <c r="M214" s="222" t="str">
        <f t="shared" si="58"/>
        <v/>
      </c>
      <c r="N214" s="222" t="str">
        <f t="shared" si="59"/>
        <v/>
      </c>
      <c r="O214" s="81"/>
      <c r="P214" s="211" t="str">
        <f t="shared" si="60"/>
        <v/>
      </c>
      <c r="Q214" s="313">
        <f t="shared" si="61"/>
        <v>0</v>
      </c>
      <c r="R214" s="314" t="str">
        <f t="shared" si="62"/>
        <v/>
      </c>
    </row>
    <row r="215" spans="1:18" hidden="1" outlineLevel="1" x14ac:dyDescent="0.3">
      <c r="A215" s="159"/>
      <c r="B215" s="80"/>
      <c r="C215" s="80"/>
      <c r="D215" s="225" t="str">
        <f>IF(ISERROR(VLOOKUP(C215,'[1]Summary and KPIs'!$E$55:$F$58,2,FALSE)),"",(VLOOKUP(C215,'[1]Summary and KPIs'!$E$55:$F$58,2,FALSE)))</f>
        <v/>
      </c>
      <c r="E215" s="69"/>
      <c r="F215" s="81"/>
      <c r="G215" s="81"/>
      <c r="H215" s="222">
        <f t="shared" si="56"/>
        <v>0</v>
      </c>
      <c r="I215" s="222" cm="1">
        <f t="array" ref="I215">_xlfn.IFS(H215&gt;25,0,H215&gt;=24,25-H215,H215&lt;24,1)</f>
        <v>1</v>
      </c>
      <c r="J215" s="222" cm="1">
        <f t="array" ref="J215">_xlfn.IFS(H215=0,0,H215&gt;=0,H215+I215)</f>
        <v>0</v>
      </c>
      <c r="K215" s="222" t="str">
        <f t="shared" si="57"/>
        <v/>
      </c>
      <c r="L215" s="222" cm="1">
        <f t="array" ref="L215">_xlfn.IFS(J215=0,0,J215&gt;=0,J215+K215)</f>
        <v>0</v>
      </c>
      <c r="M215" s="222" t="str">
        <f t="shared" si="58"/>
        <v/>
      </c>
      <c r="N215" s="222" t="str">
        <f t="shared" si="59"/>
        <v/>
      </c>
      <c r="O215" s="81"/>
      <c r="P215" s="211" t="str">
        <f t="shared" si="60"/>
        <v/>
      </c>
      <c r="Q215" s="313">
        <f t="shared" si="61"/>
        <v>0</v>
      </c>
      <c r="R215" s="314" t="str">
        <f t="shared" si="62"/>
        <v/>
      </c>
    </row>
    <row r="216" spans="1:18" hidden="1" outlineLevel="1" x14ac:dyDescent="0.3">
      <c r="A216" s="159"/>
      <c r="B216" s="80"/>
      <c r="C216" s="80"/>
      <c r="D216" s="225" t="str">
        <f>IF(ISERROR(VLOOKUP(C216,'[1]Summary and KPIs'!$E$55:$F$58,2,FALSE)),"",(VLOOKUP(C216,'[1]Summary and KPIs'!$E$55:$F$58,2,FALSE)))</f>
        <v/>
      </c>
      <c r="E216" s="69"/>
      <c r="F216" s="81"/>
      <c r="G216" s="81"/>
      <c r="H216" s="222">
        <f t="shared" si="56"/>
        <v>0</v>
      </c>
      <c r="I216" s="222" cm="1">
        <f t="array" ref="I216">_xlfn.IFS(H216&gt;25,0,H216&gt;=24,25-H216,H216&lt;24,1)</f>
        <v>1</v>
      </c>
      <c r="J216" s="222" cm="1">
        <f t="array" ref="J216">_xlfn.IFS(H216=0,0,H216&gt;=0,H216+I216)</f>
        <v>0</v>
      </c>
      <c r="K216" s="222" t="str">
        <f t="shared" si="57"/>
        <v/>
      </c>
      <c r="L216" s="222" cm="1">
        <f t="array" ref="L216">_xlfn.IFS(J216=0,0,J216&gt;=0,J216+K216)</f>
        <v>0</v>
      </c>
      <c r="M216" s="222" t="str">
        <f t="shared" si="58"/>
        <v/>
      </c>
      <c r="N216" s="222" t="str">
        <f t="shared" si="59"/>
        <v/>
      </c>
      <c r="O216" s="81"/>
      <c r="P216" s="211" t="str">
        <f t="shared" si="60"/>
        <v/>
      </c>
      <c r="Q216" s="313">
        <f t="shared" si="61"/>
        <v>0</v>
      </c>
      <c r="R216" s="314" t="str">
        <f t="shared" si="62"/>
        <v/>
      </c>
    </row>
    <row r="217" spans="1:18" hidden="1" outlineLevel="1" x14ac:dyDescent="0.3">
      <c r="A217" s="159"/>
      <c r="B217" s="80"/>
      <c r="C217" s="80"/>
      <c r="D217" s="225" t="str">
        <f>IF(ISERROR(VLOOKUP(C217,'[1]Summary and KPIs'!$E$55:$F$58,2,FALSE)),"",(VLOOKUP(C217,'[1]Summary and KPIs'!$E$55:$F$58,2,FALSE)))</f>
        <v/>
      </c>
      <c r="E217" s="69"/>
      <c r="F217" s="81"/>
      <c r="G217" s="81"/>
      <c r="H217" s="222">
        <f t="shared" si="56"/>
        <v>0</v>
      </c>
      <c r="I217" s="222" cm="1">
        <f t="array" ref="I217">_xlfn.IFS(H217&gt;25,0,H217&gt;=24,25-H217,H217&lt;24,1)</f>
        <v>1</v>
      </c>
      <c r="J217" s="222" cm="1">
        <f t="array" ref="J217">_xlfn.IFS(H217=0,0,H217&gt;=0,H217+I217)</f>
        <v>0</v>
      </c>
      <c r="K217" s="222" t="str">
        <f t="shared" si="57"/>
        <v/>
      </c>
      <c r="L217" s="222" cm="1">
        <f t="array" ref="L217">_xlfn.IFS(J217=0,0,J217&gt;=0,J217+K217)</f>
        <v>0</v>
      </c>
      <c r="M217" s="222" t="str">
        <f t="shared" si="58"/>
        <v/>
      </c>
      <c r="N217" s="222" t="str">
        <f t="shared" si="59"/>
        <v/>
      </c>
      <c r="O217" s="81"/>
      <c r="P217" s="211" t="str">
        <f t="shared" si="60"/>
        <v/>
      </c>
      <c r="Q217" s="313">
        <f t="shared" si="61"/>
        <v>0</v>
      </c>
      <c r="R217" s="314" t="str">
        <f t="shared" si="62"/>
        <v/>
      </c>
    </row>
    <row r="218" spans="1:18" hidden="1" outlineLevel="1" x14ac:dyDescent="0.3">
      <c r="A218" s="159"/>
      <c r="B218" s="80"/>
      <c r="C218" s="80"/>
      <c r="D218" s="225" t="str">
        <f>IF(ISERROR(VLOOKUP(C218,'[1]Summary and KPIs'!$E$55:$F$58,2,FALSE)),"",(VLOOKUP(C218,'[1]Summary and KPIs'!$E$55:$F$58,2,FALSE)))</f>
        <v/>
      </c>
      <c r="E218" s="69"/>
      <c r="F218" s="81"/>
      <c r="G218" s="81"/>
      <c r="H218" s="222">
        <f t="shared" si="56"/>
        <v>0</v>
      </c>
      <c r="I218" s="222" cm="1">
        <f t="array" ref="I218">_xlfn.IFS(H218&gt;25,0,H218&gt;=24,25-H218,H218&lt;24,1)</f>
        <v>1</v>
      </c>
      <c r="J218" s="222" cm="1">
        <f t="array" ref="J218">_xlfn.IFS(H218=0,0,H218&gt;=0,H218+I218)</f>
        <v>0</v>
      </c>
      <c r="K218" s="222" t="str">
        <f t="shared" si="57"/>
        <v/>
      </c>
      <c r="L218" s="222" cm="1">
        <f t="array" ref="L218">_xlfn.IFS(J218=0,0,J218&gt;=0,J218+K218)</f>
        <v>0</v>
      </c>
      <c r="M218" s="222" t="str">
        <f t="shared" si="58"/>
        <v/>
      </c>
      <c r="N218" s="222" t="str">
        <f t="shared" si="59"/>
        <v/>
      </c>
      <c r="O218" s="81"/>
      <c r="P218" s="211" t="str">
        <f t="shared" si="60"/>
        <v/>
      </c>
      <c r="Q218" s="313">
        <f t="shared" si="61"/>
        <v>0</v>
      </c>
      <c r="R218" s="314" t="str">
        <f t="shared" si="62"/>
        <v/>
      </c>
    </row>
    <row r="219" spans="1:18" hidden="1" outlineLevel="1" x14ac:dyDescent="0.3">
      <c r="A219" s="159"/>
      <c r="B219" s="80"/>
      <c r="C219" s="80"/>
      <c r="D219" s="225" t="str">
        <f>IF(ISERROR(VLOOKUP(C219,'[1]Summary and KPIs'!$E$55:$F$58,2,FALSE)),"",(VLOOKUP(C219,'[1]Summary and KPIs'!$E$55:$F$58,2,FALSE)))</f>
        <v/>
      </c>
      <c r="E219" s="69"/>
      <c r="F219" s="81"/>
      <c r="G219" s="81"/>
      <c r="H219" s="222">
        <f t="shared" si="56"/>
        <v>0</v>
      </c>
      <c r="I219" s="222" cm="1">
        <f t="array" ref="I219">_xlfn.IFS(H219&gt;25,0,H219&gt;=24,25-H219,H219&lt;24,1)</f>
        <v>1</v>
      </c>
      <c r="J219" s="222" cm="1">
        <f t="array" ref="J219">_xlfn.IFS(H219=0,0,H219&gt;=0,H219+I219)</f>
        <v>0</v>
      </c>
      <c r="K219" s="222" t="str">
        <f t="shared" si="57"/>
        <v/>
      </c>
      <c r="L219" s="222" cm="1">
        <f t="array" ref="L219">_xlfn.IFS(J219=0,0,J219&gt;=0,J219+K219)</f>
        <v>0</v>
      </c>
      <c r="M219" s="222" t="str">
        <f t="shared" si="58"/>
        <v/>
      </c>
      <c r="N219" s="222" t="str">
        <f t="shared" si="59"/>
        <v/>
      </c>
      <c r="O219" s="81"/>
      <c r="P219" s="211" t="str">
        <f t="shared" si="60"/>
        <v/>
      </c>
      <c r="Q219" s="313">
        <f t="shared" si="61"/>
        <v>0</v>
      </c>
      <c r="R219" s="314" t="str">
        <f t="shared" si="62"/>
        <v/>
      </c>
    </row>
    <row r="220" spans="1:18" hidden="1" outlineLevel="1" x14ac:dyDescent="0.3">
      <c r="A220" s="159"/>
      <c r="B220" s="80"/>
      <c r="C220" s="80"/>
      <c r="D220" s="225" t="str">
        <f>IF(ISERROR(VLOOKUP(C220,'[1]Summary and KPIs'!$E$55:$F$58,2,FALSE)),"",(VLOOKUP(C220,'[1]Summary and KPIs'!$E$55:$F$58,2,FALSE)))</f>
        <v/>
      </c>
      <c r="E220" s="69"/>
      <c r="F220" s="81"/>
      <c r="G220" s="81"/>
      <c r="H220" s="222">
        <f t="shared" si="56"/>
        <v>0</v>
      </c>
      <c r="I220" s="222" cm="1">
        <f t="array" ref="I220">_xlfn.IFS(H220&gt;25,0,H220&gt;=24,25-H220,H220&lt;24,1)</f>
        <v>1</v>
      </c>
      <c r="J220" s="222" cm="1">
        <f t="array" ref="J220">_xlfn.IFS(H220=0,0,H220&gt;=0,H220+I220)</f>
        <v>0</v>
      </c>
      <c r="K220" s="222" t="str">
        <f t="shared" si="57"/>
        <v/>
      </c>
      <c r="L220" s="222" cm="1">
        <f t="array" ref="L220">_xlfn.IFS(J220=0,0,J220&gt;=0,J220+K220)</f>
        <v>0</v>
      </c>
      <c r="M220" s="222" t="str">
        <f t="shared" si="58"/>
        <v/>
      </c>
      <c r="N220" s="222" t="str">
        <f t="shared" si="59"/>
        <v/>
      </c>
      <c r="O220" s="81"/>
      <c r="P220" s="211" t="str">
        <f t="shared" si="60"/>
        <v/>
      </c>
      <c r="Q220" s="313">
        <f t="shared" si="61"/>
        <v>0</v>
      </c>
      <c r="R220" s="314" t="str">
        <f t="shared" si="62"/>
        <v/>
      </c>
    </row>
    <row r="221" spans="1:18" hidden="1" outlineLevel="1" x14ac:dyDescent="0.3">
      <c r="A221" s="159"/>
      <c r="B221" s="80"/>
      <c r="C221" s="80"/>
      <c r="D221" s="225" t="str">
        <f>IF(ISERROR(VLOOKUP(C221,'[1]Summary and KPIs'!$E$55:$F$58,2,FALSE)),"",(VLOOKUP(C221,'[1]Summary and KPIs'!$E$55:$F$58,2,FALSE)))</f>
        <v/>
      </c>
      <c r="E221" s="69"/>
      <c r="F221" s="81"/>
      <c r="G221" s="81"/>
      <c r="H221" s="222">
        <f t="shared" si="56"/>
        <v>0</v>
      </c>
      <c r="I221" s="222" cm="1">
        <f t="array" ref="I221">_xlfn.IFS(H221&gt;25,0,H221&gt;=24,25-H221,H221&lt;24,1)</f>
        <v>1</v>
      </c>
      <c r="J221" s="222" cm="1">
        <f t="array" ref="J221">_xlfn.IFS(H221=0,0,H221&gt;=0,H221+I221)</f>
        <v>0</v>
      </c>
      <c r="K221" s="222" t="str">
        <f t="shared" si="57"/>
        <v/>
      </c>
      <c r="L221" s="222" cm="1">
        <f t="array" ref="L221">_xlfn.IFS(J221=0,0,J221&gt;=0,J221+K221)</f>
        <v>0</v>
      </c>
      <c r="M221" s="222" t="str">
        <f t="shared" si="58"/>
        <v/>
      </c>
      <c r="N221" s="222" t="str">
        <f t="shared" si="59"/>
        <v/>
      </c>
      <c r="O221" s="81"/>
      <c r="P221" s="211" t="str">
        <f t="shared" si="60"/>
        <v/>
      </c>
      <c r="Q221" s="313">
        <f t="shared" si="61"/>
        <v>0</v>
      </c>
      <c r="R221" s="314" t="str">
        <f t="shared" si="62"/>
        <v/>
      </c>
    </row>
    <row r="222" spans="1:18" hidden="1" outlineLevel="1" x14ac:dyDescent="0.3">
      <c r="A222" s="159"/>
      <c r="B222" s="80"/>
      <c r="C222" s="80"/>
      <c r="D222" s="225" t="str">
        <f>IF(ISERROR(VLOOKUP(C222,'[1]Summary and KPIs'!$E$55:$F$58,2,FALSE)),"",(VLOOKUP(C222,'[1]Summary and KPIs'!$E$55:$F$58,2,FALSE)))</f>
        <v/>
      </c>
      <c r="E222" s="69"/>
      <c r="F222" s="81"/>
      <c r="G222" s="81"/>
      <c r="H222" s="222">
        <f t="shared" ref="H222:H253" si="63">F222+G222</f>
        <v>0</v>
      </c>
      <c r="I222" s="222" cm="1">
        <f t="array" ref="I222">_xlfn.IFS(H222&gt;25,0,H222&gt;=24,25-H222,H222&lt;24,1)</f>
        <v>1</v>
      </c>
      <c r="J222" s="222" cm="1">
        <f t="array" ref="J222">_xlfn.IFS(H222=0,0,H222&gt;=0,H222+I222)</f>
        <v>0</v>
      </c>
      <c r="K222" s="222" t="str">
        <f t="shared" ref="K222:K253" si="64">IF(ISERROR(IF(J222&lt;D222,D222-J222,0)),"",IF(J222&lt;D222,D222-J222,0))</f>
        <v/>
      </c>
      <c r="L222" s="222" cm="1">
        <f t="array" ref="L222">_xlfn.IFS(J222=0,0,J222&gt;=0,J222+K222)</f>
        <v>0</v>
      </c>
      <c r="M222" s="222" t="str">
        <f t="shared" ref="M222:M253" si="65">IFERROR(I222+K222,"")</f>
        <v/>
      </c>
      <c r="N222" s="222" t="str">
        <f t="shared" ref="N222:N253" si="66">IFERROR(M222*E222,"")</f>
        <v/>
      </c>
      <c r="O222" s="81"/>
      <c r="P222" s="211" t="str">
        <f t="shared" ref="P222:P253" si="67">IFERROR(O222/(N222),"")</f>
        <v/>
      </c>
      <c r="Q222" s="313">
        <f t="shared" ref="Q222:Q253" si="68">SUM(N222:O222)</f>
        <v>0</v>
      </c>
      <c r="R222" s="314" t="str">
        <f t="shared" ref="R222:R253" si="69">IF(O222="","",IF(P222&gt;17.5%,"Benefits should not be more than 17.5% ",""))</f>
        <v/>
      </c>
    </row>
    <row r="223" spans="1:18" hidden="1" outlineLevel="1" x14ac:dyDescent="0.3">
      <c r="A223" s="159"/>
      <c r="B223" s="80"/>
      <c r="C223" s="80"/>
      <c r="D223" s="225" t="str">
        <f>IF(ISERROR(VLOOKUP(C223,'[1]Summary and KPIs'!$E$55:$F$58,2,FALSE)),"",(VLOOKUP(C223,'[1]Summary and KPIs'!$E$55:$F$58,2,FALSE)))</f>
        <v/>
      </c>
      <c r="E223" s="69"/>
      <c r="F223" s="81"/>
      <c r="G223" s="81"/>
      <c r="H223" s="222">
        <f t="shared" si="63"/>
        <v>0</v>
      </c>
      <c r="I223" s="222" cm="1">
        <f t="array" ref="I223">_xlfn.IFS(H223&gt;25,0,H223&gt;=24,25-H223,H223&lt;24,1)</f>
        <v>1</v>
      </c>
      <c r="J223" s="222" cm="1">
        <f t="array" ref="J223">_xlfn.IFS(H223=0,0,H223&gt;=0,H223+I223)</f>
        <v>0</v>
      </c>
      <c r="K223" s="222" t="str">
        <f t="shared" si="64"/>
        <v/>
      </c>
      <c r="L223" s="222" cm="1">
        <f t="array" ref="L223">_xlfn.IFS(J223=0,0,J223&gt;=0,J223+K223)</f>
        <v>0</v>
      </c>
      <c r="M223" s="222" t="str">
        <f t="shared" si="65"/>
        <v/>
      </c>
      <c r="N223" s="222" t="str">
        <f t="shared" si="66"/>
        <v/>
      </c>
      <c r="O223" s="81"/>
      <c r="P223" s="211" t="str">
        <f t="shared" si="67"/>
        <v/>
      </c>
      <c r="Q223" s="313">
        <f t="shared" si="68"/>
        <v>0</v>
      </c>
      <c r="R223" s="314" t="str">
        <f t="shared" si="69"/>
        <v/>
      </c>
    </row>
    <row r="224" spans="1:18" hidden="1" outlineLevel="1" x14ac:dyDescent="0.3">
      <c r="A224" s="159"/>
      <c r="B224" s="80"/>
      <c r="C224" s="80"/>
      <c r="D224" s="225" t="str">
        <f>IF(ISERROR(VLOOKUP(C224,'[1]Summary and KPIs'!$E$55:$F$58,2,FALSE)),"",(VLOOKUP(C224,'[1]Summary and KPIs'!$E$55:$F$58,2,FALSE)))</f>
        <v/>
      </c>
      <c r="E224" s="69"/>
      <c r="F224" s="81"/>
      <c r="G224" s="81"/>
      <c r="H224" s="222">
        <f t="shared" si="63"/>
        <v>0</v>
      </c>
      <c r="I224" s="222" cm="1">
        <f t="array" ref="I224">_xlfn.IFS(H224&gt;25,0,H224&gt;=24,25-H224,H224&lt;24,1)</f>
        <v>1</v>
      </c>
      <c r="J224" s="222" cm="1">
        <f t="array" ref="J224">_xlfn.IFS(H224=0,0,H224&gt;=0,H224+I224)</f>
        <v>0</v>
      </c>
      <c r="K224" s="222" t="str">
        <f t="shared" si="64"/>
        <v/>
      </c>
      <c r="L224" s="222" cm="1">
        <f t="array" ref="L224">_xlfn.IFS(J224=0,0,J224&gt;=0,J224+K224)</f>
        <v>0</v>
      </c>
      <c r="M224" s="222" t="str">
        <f t="shared" si="65"/>
        <v/>
      </c>
      <c r="N224" s="222" t="str">
        <f t="shared" si="66"/>
        <v/>
      </c>
      <c r="O224" s="81"/>
      <c r="P224" s="211" t="str">
        <f t="shared" si="67"/>
        <v/>
      </c>
      <c r="Q224" s="313">
        <f t="shared" si="68"/>
        <v>0</v>
      </c>
      <c r="R224" s="314" t="str">
        <f t="shared" si="69"/>
        <v/>
      </c>
    </row>
    <row r="225" spans="1:18" hidden="1" outlineLevel="1" x14ac:dyDescent="0.3">
      <c r="A225" s="159"/>
      <c r="B225" s="80"/>
      <c r="C225" s="80"/>
      <c r="D225" s="225" t="str">
        <f>IF(ISERROR(VLOOKUP(C225,'[1]Summary and KPIs'!$E$55:$F$58,2,FALSE)),"",(VLOOKUP(C225,'[1]Summary and KPIs'!$E$55:$F$58,2,FALSE)))</f>
        <v/>
      </c>
      <c r="E225" s="69"/>
      <c r="F225" s="81"/>
      <c r="G225" s="81"/>
      <c r="H225" s="222">
        <f t="shared" si="63"/>
        <v>0</v>
      </c>
      <c r="I225" s="222" cm="1">
        <f t="array" ref="I225">_xlfn.IFS(H225&gt;25,0,H225&gt;=24,25-H225,H225&lt;24,1)</f>
        <v>1</v>
      </c>
      <c r="J225" s="222" cm="1">
        <f t="array" ref="J225">_xlfn.IFS(H225=0,0,H225&gt;=0,H225+I225)</f>
        <v>0</v>
      </c>
      <c r="K225" s="222" t="str">
        <f t="shared" si="64"/>
        <v/>
      </c>
      <c r="L225" s="222" cm="1">
        <f t="array" ref="L225">_xlfn.IFS(J225=0,0,J225&gt;=0,J225+K225)</f>
        <v>0</v>
      </c>
      <c r="M225" s="222" t="str">
        <f t="shared" si="65"/>
        <v/>
      </c>
      <c r="N225" s="222" t="str">
        <f t="shared" si="66"/>
        <v/>
      </c>
      <c r="O225" s="81"/>
      <c r="P225" s="211" t="str">
        <f t="shared" si="67"/>
        <v/>
      </c>
      <c r="Q225" s="313">
        <f t="shared" si="68"/>
        <v>0</v>
      </c>
      <c r="R225" s="314" t="str">
        <f t="shared" si="69"/>
        <v/>
      </c>
    </row>
    <row r="226" spans="1:18" hidden="1" outlineLevel="1" x14ac:dyDescent="0.3">
      <c r="A226" s="159"/>
      <c r="B226" s="80"/>
      <c r="C226" s="80"/>
      <c r="D226" s="225" t="str">
        <f>IF(ISERROR(VLOOKUP(C226,'[1]Summary and KPIs'!$E$55:$F$58,2,FALSE)),"",(VLOOKUP(C226,'[1]Summary and KPIs'!$E$55:$F$58,2,FALSE)))</f>
        <v/>
      </c>
      <c r="E226" s="69"/>
      <c r="F226" s="81"/>
      <c r="G226" s="81"/>
      <c r="H226" s="222">
        <f t="shared" si="63"/>
        <v>0</v>
      </c>
      <c r="I226" s="222" cm="1">
        <f t="array" ref="I226">_xlfn.IFS(H226&gt;25,0,H226&gt;=24,25-H226,H226&lt;24,1)</f>
        <v>1</v>
      </c>
      <c r="J226" s="222" cm="1">
        <f t="array" ref="J226">_xlfn.IFS(H226=0,0,H226&gt;=0,H226+I226)</f>
        <v>0</v>
      </c>
      <c r="K226" s="222" t="str">
        <f t="shared" si="64"/>
        <v/>
      </c>
      <c r="L226" s="222" cm="1">
        <f t="array" ref="L226">_xlfn.IFS(J226=0,0,J226&gt;=0,J226+K226)</f>
        <v>0</v>
      </c>
      <c r="M226" s="222" t="str">
        <f t="shared" si="65"/>
        <v/>
      </c>
      <c r="N226" s="222" t="str">
        <f t="shared" si="66"/>
        <v/>
      </c>
      <c r="O226" s="81"/>
      <c r="P226" s="211" t="str">
        <f t="shared" si="67"/>
        <v/>
      </c>
      <c r="Q226" s="313">
        <f t="shared" si="68"/>
        <v>0</v>
      </c>
      <c r="R226" s="314" t="str">
        <f t="shared" si="69"/>
        <v/>
      </c>
    </row>
    <row r="227" spans="1:18" hidden="1" outlineLevel="1" x14ac:dyDescent="0.3">
      <c r="A227" s="159"/>
      <c r="B227" s="80"/>
      <c r="C227" s="80"/>
      <c r="D227" s="225" t="str">
        <f>IF(ISERROR(VLOOKUP(C227,'[1]Summary and KPIs'!$E$55:$F$58,2,FALSE)),"",(VLOOKUP(C227,'[1]Summary and KPIs'!$E$55:$F$58,2,FALSE)))</f>
        <v/>
      </c>
      <c r="E227" s="69"/>
      <c r="F227" s="81"/>
      <c r="G227" s="81"/>
      <c r="H227" s="222">
        <f t="shared" si="63"/>
        <v>0</v>
      </c>
      <c r="I227" s="222" cm="1">
        <f t="array" ref="I227">_xlfn.IFS(H227&gt;25,0,H227&gt;=24,25-H227,H227&lt;24,1)</f>
        <v>1</v>
      </c>
      <c r="J227" s="222" cm="1">
        <f t="array" ref="J227">_xlfn.IFS(H227=0,0,H227&gt;=0,H227+I227)</f>
        <v>0</v>
      </c>
      <c r="K227" s="222" t="str">
        <f t="shared" si="64"/>
        <v/>
      </c>
      <c r="L227" s="222" cm="1">
        <f t="array" ref="L227">_xlfn.IFS(J227=0,0,J227&gt;=0,J227+K227)</f>
        <v>0</v>
      </c>
      <c r="M227" s="222" t="str">
        <f t="shared" si="65"/>
        <v/>
      </c>
      <c r="N227" s="222" t="str">
        <f t="shared" si="66"/>
        <v/>
      </c>
      <c r="O227" s="81"/>
      <c r="P227" s="211" t="str">
        <f t="shared" si="67"/>
        <v/>
      </c>
      <c r="Q227" s="313">
        <f t="shared" si="68"/>
        <v>0</v>
      </c>
      <c r="R227" s="314" t="str">
        <f t="shared" si="69"/>
        <v/>
      </c>
    </row>
    <row r="228" spans="1:18" hidden="1" outlineLevel="1" x14ac:dyDescent="0.3">
      <c r="A228" s="159"/>
      <c r="B228" s="80"/>
      <c r="C228" s="80"/>
      <c r="D228" s="225" t="str">
        <f>IF(ISERROR(VLOOKUP(C228,'[1]Summary and KPIs'!$E$55:$F$58,2,FALSE)),"",(VLOOKUP(C228,'[1]Summary and KPIs'!$E$55:$F$58,2,FALSE)))</f>
        <v/>
      </c>
      <c r="E228" s="69"/>
      <c r="F228" s="81"/>
      <c r="G228" s="81"/>
      <c r="H228" s="222">
        <f t="shared" si="63"/>
        <v>0</v>
      </c>
      <c r="I228" s="222" cm="1">
        <f t="array" ref="I228">_xlfn.IFS(H228&gt;25,0,H228&gt;=24,25-H228,H228&lt;24,1)</f>
        <v>1</v>
      </c>
      <c r="J228" s="222" cm="1">
        <f t="array" ref="J228">_xlfn.IFS(H228=0,0,H228&gt;=0,H228+I228)</f>
        <v>0</v>
      </c>
      <c r="K228" s="222" t="str">
        <f t="shared" si="64"/>
        <v/>
      </c>
      <c r="L228" s="222" cm="1">
        <f t="array" ref="L228">_xlfn.IFS(J228=0,0,J228&gt;=0,J228+K228)</f>
        <v>0</v>
      </c>
      <c r="M228" s="222" t="str">
        <f t="shared" si="65"/>
        <v/>
      </c>
      <c r="N228" s="222" t="str">
        <f t="shared" si="66"/>
        <v/>
      </c>
      <c r="O228" s="81"/>
      <c r="P228" s="211" t="str">
        <f t="shared" si="67"/>
        <v/>
      </c>
      <c r="Q228" s="313">
        <f t="shared" si="68"/>
        <v>0</v>
      </c>
      <c r="R228" s="314" t="str">
        <f t="shared" si="69"/>
        <v/>
      </c>
    </row>
    <row r="229" spans="1:18" hidden="1" outlineLevel="1" x14ac:dyDescent="0.3">
      <c r="A229" s="159"/>
      <c r="B229" s="80"/>
      <c r="C229" s="80"/>
      <c r="D229" s="225" t="str">
        <f>IF(ISERROR(VLOOKUP(C229,'[1]Summary and KPIs'!$E$55:$F$58,2,FALSE)),"",(VLOOKUP(C229,'[1]Summary and KPIs'!$E$55:$F$58,2,FALSE)))</f>
        <v/>
      </c>
      <c r="E229" s="69"/>
      <c r="F229" s="81"/>
      <c r="G229" s="81"/>
      <c r="H229" s="222">
        <f t="shared" si="63"/>
        <v>0</v>
      </c>
      <c r="I229" s="222" cm="1">
        <f t="array" ref="I229">_xlfn.IFS(H229&gt;25,0,H229&gt;=24,25-H229,H229&lt;24,1)</f>
        <v>1</v>
      </c>
      <c r="J229" s="222" cm="1">
        <f t="array" ref="J229">_xlfn.IFS(H229=0,0,H229&gt;=0,H229+I229)</f>
        <v>0</v>
      </c>
      <c r="K229" s="222" t="str">
        <f t="shared" si="64"/>
        <v/>
      </c>
      <c r="L229" s="222" cm="1">
        <f t="array" ref="L229">_xlfn.IFS(J229=0,0,J229&gt;=0,J229+K229)</f>
        <v>0</v>
      </c>
      <c r="M229" s="222" t="str">
        <f t="shared" si="65"/>
        <v/>
      </c>
      <c r="N229" s="222" t="str">
        <f t="shared" si="66"/>
        <v/>
      </c>
      <c r="O229" s="81"/>
      <c r="P229" s="211" t="str">
        <f t="shared" si="67"/>
        <v/>
      </c>
      <c r="Q229" s="313">
        <f t="shared" si="68"/>
        <v>0</v>
      </c>
      <c r="R229" s="314" t="str">
        <f t="shared" si="69"/>
        <v/>
      </c>
    </row>
    <row r="230" spans="1:18" hidden="1" outlineLevel="1" x14ac:dyDescent="0.3">
      <c r="A230" s="159"/>
      <c r="B230" s="80"/>
      <c r="C230" s="80"/>
      <c r="D230" s="225" t="str">
        <f>IF(ISERROR(VLOOKUP(C230,'[1]Summary and KPIs'!$E$55:$F$58,2,FALSE)),"",(VLOOKUP(C230,'[1]Summary and KPIs'!$E$55:$F$58,2,FALSE)))</f>
        <v/>
      </c>
      <c r="E230" s="69"/>
      <c r="F230" s="81"/>
      <c r="G230" s="81"/>
      <c r="H230" s="222">
        <f t="shared" si="63"/>
        <v>0</v>
      </c>
      <c r="I230" s="222" cm="1">
        <f t="array" ref="I230">_xlfn.IFS(H230&gt;25,0,H230&gt;=24,25-H230,H230&lt;24,1)</f>
        <v>1</v>
      </c>
      <c r="J230" s="222" cm="1">
        <f t="array" ref="J230">_xlfn.IFS(H230=0,0,H230&gt;=0,H230+I230)</f>
        <v>0</v>
      </c>
      <c r="K230" s="222" t="str">
        <f t="shared" si="64"/>
        <v/>
      </c>
      <c r="L230" s="222" cm="1">
        <f t="array" ref="L230">_xlfn.IFS(J230=0,0,J230&gt;=0,J230+K230)</f>
        <v>0</v>
      </c>
      <c r="M230" s="222" t="str">
        <f t="shared" si="65"/>
        <v/>
      </c>
      <c r="N230" s="222" t="str">
        <f t="shared" si="66"/>
        <v/>
      </c>
      <c r="O230" s="81"/>
      <c r="P230" s="211" t="str">
        <f t="shared" si="67"/>
        <v/>
      </c>
      <c r="Q230" s="313">
        <f t="shared" si="68"/>
        <v>0</v>
      </c>
      <c r="R230" s="314" t="str">
        <f t="shared" si="69"/>
        <v/>
      </c>
    </row>
    <row r="231" spans="1:18" hidden="1" outlineLevel="1" x14ac:dyDescent="0.3">
      <c r="A231" s="159"/>
      <c r="B231" s="80"/>
      <c r="C231" s="80"/>
      <c r="D231" s="225" t="str">
        <f>IF(ISERROR(VLOOKUP(C231,'[1]Summary and KPIs'!$E$55:$F$58,2,FALSE)),"",(VLOOKUP(C231,'[1]Summary and KPIs'!$E$55:$F$58,2,FALSE)))</f>
        <v/>
      </c>
      <c r="E231" s="69"/>
      <c r="F231" s="81"/>
      <c r="G231" s="81"/>
      <c r="H231" s="222">
        <f t="shared" si="63"/>
        <v>0</v>
      </c>
      <c r="I231" s="222" cm="1">
        <f t="array" ref="I231">_xlfn.IFS(H231&gt;25,0,H231&gt;=24,25-H231,H231&lt;24,1)</f>
        <v>1</v>
      </c>
      <c r="J231" s="222" cm="1">
        <f t="array" ref="J231">_xlfn.IFS(H231=0,0,H231&gt;=0,H231+I231)</f>
        <v>0</v>
      </c>
      <c r="K231" s="222" t="str">
        <f t="shared" si="64"/>
        <v/>
      </c>
      <c r="L231" s="222" cm="1">
        <f t="array" ref="L231">_xlfn.IFS(J231=0,0,J231&gt;=0,J231+K231)</f>
        <v>0</v>
      </c>
      <c r="M231" s="222" t="str">
        <f t="shared" si="65"/>
        <v/>
      </c>
      <c r="N231" s="222" t="str">
        <f t="shared" si="66"/>
        <v/>
      </c>
      <c r="O231" s="81"/>
      <c r="P231" s="211" t="str">
        <f t="shared" si="67"/>
        <v/>
      </c>
      <c r="Q231" s="313">
        <f t="shared" si="68"/>
        <v>0</v>
      </c>
      <c r="R231" s="314" t="str">
        <f t="shared" si="69"/>
        <v/>
      </c>
    </row>
    <row r="232" spans="1:18" hidden="1" outlineLevel="1" x14ac:dyDescent="0.3">
      <c r="A232" s="159"/>
      <c r="B232" s="80"/>
      <c r="C232" s="80"/>
      <c r="D232" s="225" t="str">
        <f>IF(ISERROR(VLOOKUP(C232,'[1]Summary and KPIs'!$E$55:$F$58,2,FALSE)),"",(VLOOKUP(C232,'[1]Summary and KPIs'!$E$55:$F$58,2,FALSE)))</f>
        <v/>
      </c>
      <c r="E232" s="69"/>
      <c r="F232" s="81"/>
      <c r="G232" s="81"/>
      <c r="H232" s="222">
        <f t="shared" si="63"/>
        <v>0</v>
      </c>
      <c r="I232" s="222" cm="1">
        <f t="array" ref="I232">_xlfn.IFS(H232&gt;25,0,H232&gt;=24,25-H232,H232&lt;24,1)</f>
        <v>1</v>
      </c>
      <c r="J232" s="222" cm="1">
        <f t="array" ref="J232">_xlfn.IFS(H232=0,0,H232&gt;=0,H232+I232)</f>
        <v>0</v>
      </c>
      <c r="K232" s="222" t="str">
        <f t="shared" si="64"/>
        <v/>
      </c>
      <c r="L232" s="222" cm="1">
        <f t="array" ref="L232">_xlfn.IFS(J232=0,0,J232&gt;=0,J232+K232)</f>
        <v>0</v>
      </c>
      <c r="M232" s="222" t="str">
        <f t="shared" si="65"/>
        <v/>
      </c>
      <c r="N232" s="222" t="str">
        <f t="shared" si="66"/>
        <v/>
      </c>
      <c r="O232" s="81"/>
      <c r="P232" s="211" t="str">
        <f t="shared" si="67"/>
        <v/>
      </c>
      <c r="Q232" s="313">
        <f t="shared" si="68"/>
        <v>0</v>
      </c>
      <c r="R232" s="314" t="str">
        <f t="shared" si="69"/>
        <v/>
      </c>
    </row>
    <row r="233" spans="1:18" hidden="1" outlineLevel="1" x14ac:dyDescent="0.3">
      <c r="A233" s="159"/>
      <c r="B233" s="80"/>
      <c r="C233" s="80"/>
      <c r="D233" s="225" t="str">
        <f>IF(ISERROR(VLOOKUP(C233,'[1]Summary and KPIs'!$E$55:$F$58,2,FALSE)),"",(VLOOKUP(C233,'[1]Summary and KPIs'!$E$55:$F$58,2,FALSE)))</f>
        <v/>
      </c>
      <c r="E233" s="69"/>
      <c r="F233" s="81"/>
      <c r="G233" s="81"/>
      <c r="H233" s="222">
        <f t="shared" si="63"/>
        <v>0</v>
      </c>
      <c r="I233" s="222" cm="1">
        <f t="array" ref="I233">_xlfn.IFS(H233&gt;25,0,H233&gt;=24,25-H233,H233&lt;24,1)</f>
        <v>1</v>
      </c>
      <c r="J233" s="222" cm="1">
        <f t="array" ref="J233">_xlfn.IFS(H233=0,0,H233&gt;=0,H233+I233)</f>
        <v>0</v>
      </c>
      <c r="K233" s="222" t="str">
        <f t="shared" si="64"/>
        <v/>
      </c>
      <c r="L233" s="222" cm="1">
        <f t="array" ref="L233">_xlfn.IFS(J233=0,0,J233&gt;=0,J233+K233)</f>
        <v>0</v>
      </c>
      <c r="M233" s="222" t="str">
        <f t="shared" si="65"/>
        <v/>
      </c>
      <c r="N233" s="222" t="str">
        <f t="shared" si="66"/>
        <v/>
      </c>
      <c r="O233" s="81"/>
      <c r="P233" s="211" t="str">
        <f t="shared" si="67"/>
        <v/>
      </c>
      <c r="Q233" s="313">
        <f t="shared" si="68"/>
        <v>0</v>
      </c>
      <c r="R233" s="314" t="str">
        <f t="shared" si="69"/>
        <v/>
      </c>
    </row>
    <row r="234" spans="1:18" hidden="1" outlineLevel="1" x14ac:dyDescent="0.3">
      <c r="A234" s="159"/>
      <c r="B234" s="80"/>
      <c r="C234" s="80"/>
      <c r="D234" s="225" t="str">
        <f>IF(ISERROR(VLOOKUP(C234,'[1]Summary and KPIs'!$E$55:$F$58,2,FALSE)),"",(VLOOKUP(C234,'[1]Summary and KPIs'!$E$55:$F$58,2,FALSE)))</f>
        <v/>
      </c>
      <c r="E234" s="69"/>
      <c r="F234" s="81"/>
      <c r="G234" s="81"/>
      <c r="H234" s="222">
        <f t="shared" si="63"/>
        <v>0</v>
      </c>
      <c r="I234" s="222" cm="1">
        <f t="array" ref="I234">_xlfn.IFS(H234&gt;25,0,H234&gt;=24,25-H234,H234&lt;24,1)</f>
        <v>1</v>
      </c>
      <c r="J234" s="222" cm="1">
        <f t="array" ref="J234">_xlfn.IFS(H234=0,0,H234&gt;=0,H234+I234)</f>
        <v>0</v>
      </c>
      <c r="K234" s="222" t="str">
        <f t="shared" si="64"/>
        <v/>
      </c>
      <c r="L234" s="222" cm="1">
        <f t="array" ref="L234">_xlfn.IFS(J234=0,0,J234&gt;=0,J234+K234)</f>
        <v>0</v>
      </c>
      <c r="M234" s="222" t="str">
        <f t="shared" si="65"/>
        <v/>
      </c>
      <c r="N234" s="222" t="str">
        <f t="shared" si="66"/>
        <v/>
      </c>
      <c r="O234" s="81"/>
      <c r="P234" s="211" t="str">
        <f t="shared" si="67"/>
        <v/>
      </c>
      <c r="Q234" s="313">
        <f t="shared" si="68"/>
        <v>0</v>
      </c>
      <c r="R234" s="314" t="str">
        <f t="shared" si="69"/>
        <v/>
      </c>
    </row>
    <row r="235" spans="1:18" hidden="1" outlineLevel="1" x14ac:dyDescent="0.3">
      <c r="A235" s="159"/>
      <c r="B235" s="80"/>
      <c r="C235" s="80"/>
      <c r="D235" s="225" t="str">
        <f>IF(ISERROR(VLOOKUP(C235,'[1]Summary and KPIs'!$E$55:$F$58,2,FALSE)),"",(VLOOKUP(C235,'[1]Summary and KPIs'!$E$55:$F$58,2,FALSE)))</f>
        <v/>
      </c>
      <c r="E235" s="69"/>
      <c r="F235" s="81"/>
      <c r="G235" s="81"/>
      <c r="H235" s="222">
        <f t="shared" si="63"/>
        <v>0</v>
      </c>
      <c r="I235" s="222" cm="1">
        <f t="array" ref="I235">_xlfn.IFS(H235&gt;25,0,H235&gt;=24,25-H235,H235&lt;24,1)</f>
        <v>1</v>
      </c>
      <c r="J235" s="222" cm="1">
        <f t="array" ref="J235">_xlfn.IFS(H235=0,0,H235&gt;=0,H235+I235)</f>
        <v>0</v>
      </c>
      <c r="K235" s="222" t="str">
        <f t="shared" si="64"/>
        <v/>
      </c>
      <c r="L235" s="222" cm="1">
        <f t="array" ref="L235">_xlfn.IFS(J235=0,0,J235&gt;=0,J235+K235)</f>
        <v>0</v>
      </c>
      <c r="M235" s="222" t="str">
        <f t="shared" si="65"/>
        <v/>
      </c>
      <c r="N235" s="222" t="str">
        <f t="shared" si="66"/>
        <v/>
      </c>
      <c r="O235" s="81"/>
      <c r="P235" s="211" t="str">
        <f t="shared" si="67"/>
        <v/>
      </c>
      <c r="Q235" s="313">
        <f t="shared" si="68"/>
        <v>0</v>
      </c>
      <c r="R235" s="314" t="str">
        <f t="shared" si="69"/>
        <v/>
      </c>
    </row>
    <row r="236" spans="1:18" hidden="1" outlineLevel="1" x14ac:dyDescent="0.3">
      <c r="A236" s="159"/>
      <c r="B236" s="80"/>
      <c r="C236" s="80"/>
      <c r="D236" s="225" t="str">
        <f>IF(ISERROR(VLOOKUP(C236,'[1]Summary and KPIs'!$E$55:$F$58,2,FALSE)),"",(VLOOKUP(C236,'[1]Summary and KPIs'!$E$55:$F$58,2,FALSE)))</f>
        <v/>
      </c>
      <c r="E236" s="69"/>
      <c r="F236" s="81"/>
      <c r="G236" s="81"/>
      <c r="H236" s="222">
        <f t="shared" si="63"/>
        <v>0</v>
      </c>
      <c r="I236" s="222" cm="1">
        <f t="array" ref="I236">_xlfn.IFS(H236&gt;25,0,H236&gt;=24,25-H236,H236&lt;24,1)</f>
        <v>1</v>
      </c>
      <c r="J236" s="222" cm="1">
        <f t="array" ref="J236">_xlfn.IFS(H236=0,0,H236&gt;=0,H236+I236)</f>
        <v>0</v>
      </c>
      <c r="K236" s="222" t="str">
        <f t="shared" si="64"/>
        <v/>
      </c>
      <c r="L236" s="222" cm="1">
        <f t="array" ref="L236">_xlfn.IFS(J236=0,0,J236&gt;=0,J236+K236)</f>
        <v>0</v>
      </c>
      <c r="M236" s="222" t="str">
        <f t="shared" si="65"/>
        <v/>
      </c>
      <c r="N236" s="222" t="str">
        <f t="shared" si="66"/>
        <v/>
      </c>
      <c r="O236" s="81"/>
      <c r="P236" s="211" t="str">
        <f t="shared" si="67"/>
        <v/>
      </c>
      <c r="Q236" s="313">
        <f t="shared" si="68"/>
        <v>0</v>
      </c>
      <c r="R236" s="314" t="str">
        <f t="shared" si="69"/>
        <v/>
      </c>
    </row>
    <row r="237" spans="1:18" hidden="1" outlineLevel="1" x14ac:dyDescent="0.3">
      <c r="A237" s="159"/>
      <c r="B237" s="80"/>
      <c r="C237" s="80"/>
      <c r="D237" s="225" t="str">
        <f>IF(ISERROR(VLOOKUP(C237,'[1]Summary and KPIs'!$E$55:$F$58,2,FALSE)),"",(VLOOKUP(C237,'[1]Summary and KPIs'!$E$55:$F$58,2,FALSE)))</f>
        <v/>
      </c>
      <c r="E237" s="69"/>
      <c r="F237" s="81"/>
      <c r="G237" s="81"/>
      <c r="H237" s="222">
        <f t="shared" si="63"/>
        <v>0</v>
      </c>
      <c r="I237" s="222" cm="1">
        <f t="array" ref="I237">_xlfn.IFS(H237&gt;25,0,H237&gt;=24,25-H237,H237&lt;24,1)</f>
        <v>1</v>
      </c>
      <c r="J237" s="222" cm="1">
        <f t="array" ref="J237">_xlfn.IFS(H237=0,0,H237&gt;=0,H237+I237)</f>
        <v>0</v>
      </c>
      <c r="K237" s="222" t="str">
        <f t="shared" si="64"/>
        <v/>
      </c>
      <c r="L237" s="222" cm="1">
        <f t="array" ref="L237">_xlfn.IFS(J237=0,0,J237&gt;=0,J237+K237)</f>
        <v>0</v>
      </c>
      <c r="M237" s="222" t="str">
        <f t="shared" si="65"/>
        <v/>
      </c>
      <c r="N237" s="222" t="str">
        <f t="shared" si="66"/>
        <v/>
      </c>
      <c r="O237" s="81"/>
      <c r="P237" s="211" t="str">
        <f t="shared" si="67"/>
        <v/>
      </c>
      <c r="Q237" s="313">
        <f t="shared" si="68"/>
        <v>0</v>
      </c>
      <c r="R237" s="314" t="str">
        <f t="shared" si="69"/>
        <v/>
      </c>
    </row>
    <row r="238" spans="1:18" hidden="1" outlineLevel="1" x14ac:dyDescent="0.3">
      <c r="A238" s="159"/>
      <c r="B238" s="80"/>
      <c r="C238" s="80"/>
      <c r="D238" s="225" t="str">
        <f>IF(ISERROR(VLOOKUP(C238,'[1]Summary and KPIs'!$E$55:$F$58,2,FALSE)),"",(VLOOKUP(C238,'[1]Summary and KPIs'!$E$55:$F$58,2,FALSE)))</f>
        <v/>
      </c>
      <c r="E238" s="69"/>
      <c r="F238" s="81"/>
      <c r="G238" s="81"/>
      <c r="H238" s="222">
        <f t="shared" si="63"/>
        <v>0</v>
      </c>
      <c r="I238" s="222" cm="1">
        <f t="array" ref="I238">_xlfn.IFS(H238&gt;25,0,H238&gt;=24,25-H238,H238&lt;24,1)</f>
        <v>1</v>
      </c>
      <c r="J238" s="222" cm="1">
        <f t="array" ref="J238">_xlfn.IFS(H238=0,0,H238&gt;=0,H238+I238)</f>
        <v>0</v>
      </c>
      <c r="K238" s="222" t="str">
        <f t="shared" si="64"/>
        <v/>
      </c>
      <c r="L238" s="222" cm="1">
        <f t="array" ref="L238">_xlfn.IFS(J238=0,0,J238&gt;=0,J238+K238)</f>
        <v>0</v>
      </c>
      <c r="M238" s="222" t="str">
        <f t="shared" si="65"/>
        <v/>
      </c>
      <c r="N238" s="222" t="str">
        <f t="shared" si="66"/>
        <v/>
      </c>
      <c r="O238" s="81"/>
      <c r="P238" s="211" t="str">
        <f t="shared" si="67"/>
        <v/>
      </c>
      <c r="Q238" s="313">
        <f t="shared" si="68"/>
        <v>0</v>
      </c>
      <c r="R238" s="314" t="str">
        <f t="shared" si="69"/>
        <v/>
      </c>
    </row>
    <row r="239" spans="1:18" hidden="1" outlineLevel="1" x14ac:dyDescent="0.3">
      <c r="A239" s="159"/>
      <c r="B239" s="80"/>
      <c r="C239" s="80"/>
      <c r="D239" s="225" t="str">
        <f>IF(ISERROR(VLOOKUP(C239,'[1]Summary and KPIs'!$E$55:$F$58,2,FALSE)),"",(VLOOKUP(C239,'[1]Summary and KPIs'!$E$55:$F$58,2,FALSE)))</f>
        <v/>
      </c>
      <c r="E239" s="69"/>
      <c r="F239" s="81"/>
      <c r="G239" s="81"/>
      <c r="H239" s="222">
        <f t="shared" si="63"/>
        <v>0</v>
      </c>
      <c r="I239" s="222" cm="1">
        <f t="array" ref="I239">_xlfn.IFS(H239&gt;25,0,H239&gt;=24,25-H239,H239&lt;24,1)</f>
        <v>1</v>
      </c>
      <c r="J239" s="222" cm="1">
        <f t="array" ref="J239">_xlfn.IFS(H239=0,0,H239&gt;=0,H239+I239)</f>
        <v>0</v>
      </c>
      <c r="K239" s="222" t="str">
        <f t="shared" si="64"/>
        <v/>
      </c>
      <c r="L239" s="222" cm="1">
        <f t="array" ref="L239">_xlfn.IFS(J239=0,0,J239&gt;=0,J239+K239)</f>
        <v>0</v>
      </c>
      <c r="M239" s="222" t="str">
        <f t="shared" si="65"/>
        <v/>
      </c>
      <c r="N239" s="222" t="str">
        <f t="shared" si="66"/>
        <v/>
      </c>
      <c r="O239" s="81"/>
      <c r="P239" s="211" t="str">
        <f t="shared" si="67"/>
        <v/>
      </c>
      <c r="Q239" s="313">
        <f t="shared" si="68"/>
        <v>0</v>
      </c>
      <c r="R239" s="314" t="str">
        <f t="shared" si="69"/>
        <v/>
      </c>
    </row>
    <row r="240" spans="1:18" hidden="1" outlineLevel="1" x14ac:dyDescent="0.3">
      <c r="A240" s="159"/>
      <c r="B240" s="80"/>
      <c r="C240" s="80"/>
      <c r="D240" s="225" t="str">
        <f>IF(ISERROR(VLOOKUP(C240,'[1]Summary and KPIs'!$E$55:$F$58,2,FALSE)),"",(VLOOKUP(C240,'[1]Summary and KPIs'!$E$55:$F$58,2,FALSE)))</f>
        <v/>
      </c>
      <c r="E240" s="69"/>
      <c r="F240" s="81"/>
      <c r="G240" s="81"/>
      <c r="H240" s="222">
        <f t="shared" si="63"/>
        <v>0</v>
      </c>
      <c r="I240" s="222" cm="1">
        <f t="array" ref="I240">_xlfn.IFS(H240&gt;25,0,H240&gt;=24,25-H240,H240&lt;24,1)</f>
        <v>1</v>
      </c>
      <c r="J240" s="222" cm="1">
        <f t="array" ref="J240">_xlfn.IFS(H240=0,0,H240&gt;=0,H240+I240)</f>
        <v>0</v>
      </c>
      <c r="K240" s="222" t="str">
        <f t="shared" si="64"/>
        <v/>
      </c>
      <c r="L240" s="222" cm="1">
        <f t="array" ref="L240">_xlfn.IFS(J240=0,0,J240&gt;=0,J240+K240)</f>
        <v>0</v>
      </c>
      <c r="M240" s="222" t="str">
        <f t="shared" si="65"/>
        <v/>
      </c>
      <c r="N240" s="222" t="str">
        <f t="shared" si="66"/>
        <v/>
      </c>
      <c r="O240" s="81"/>
      <c r="P240" s="211" t="str">
        <f t="shared" si="67"/>
        <v/>
      </c>
      <c r="Q240" s="313">
        <f t="shared" si="68"/>
        <v>0</v>
      </c>
      <c r="R240" s="314" t="str">
        <f t="shared" si="69"/>
        <v/>
      </c>
    </row>
    <row r="241" spans="1:18" hidden="1" outlineLevel="1" x14ac:dyDescent="0.3">
      <c r="A241" s="159"/>
      <c r="B241" s="80"/>
      <c r="C241" s="80"/>
      <c r="D241" s="225" t="str">
        <f>IF(ISERROR(VLOOKUP(C241,'[1]Summary and KPIs'!$E$55:$F$58,2,FALSE)),"",(VLOOKUP(C241,'[1]Summary and KPIs'!$E$55:$F$58,2,FALSE)))</f>
        <v/>
      </c>
      <c r="E241" s="69"/>
      <c r="F241" s="81"/>
      <c r="G241" s="81"/>
      <c r="H241" s="222">
        <f t="shared" si="63"/>
        <v>0</v>
      </c>
      <c r="I241" s="222" cm="1">
        <f t="array" ref="I241">_xlfn.IFS(H241&gt;25,0,H241&gt;=24,25-H241,H241&lt;24,1)</f>
        <v>1</v>
      </c>
      <c r="J241" s="222" cm="1">
        <f t="array" ref="J241">_xlfn.IFS(H241=0,0,H241&gt;=0,H241+I241)</f>
        <v>0</v>
      </c>
      <c r="K241" s="222" t="str">
        <f t="shared" si="64"/>
        <v/>
      </c>
      <c r="L241" s="222" cm="1">
        <f t="array" ref="L241">_xlfn.IFS(J241=0,0,J241&gt;=0,J241+K241)</f>
        <v>0</v>
      </c>
      <c r="M241" s="222" t="str">
        <f t="shared" si="65"/>
        <v/>
      </c>
      <c r="N241" s="222" t="str">
        <f t="shared" si="66"/>
        <v/>
      </c>
      <c r="O241" s="81"/>
      <c r="P241" s="211" t="str">
        <f t="shared" si="67"/>
        <v/>
      </c>
      <c r="Q241" s="313">
        <f t="shared" si="68"/>
        <v>0</v>
      </c>
      <c r="R241" s="314" t="str">
        <f t="shared" si="69"/>
        <v/>
      </c>
    </row>
    <row r="242" spans="1:18" hidden="1" outlineLevel="1" x14ac:dyDescent="0.3">
      <c r="A242" s="159"/>
      <c r="B242" s="80"/>
      <c r="C242" s="80"/>
      <c r="D242" s="225" t="str">
        <f>IF(ISERROR(VLOOKUP(C242,'[1]Summary and KPIs'!$E$55:$F$58,2,FALSE)),"",(VLOOKUP(C242,'[1]Summary and KPIs'!$E$55:$F$58,2,FALSE)))</f>
        <v/>
      </c>
      <c r="E242" s="69"/>
      <c r="F242" s="81"/>
      <c r="G242" s="81"/>
      <c r="H242" s="222">
        <f t="shared" si="63"/>
        <v>0</v>
      </c>
      <c r="I242" s="222" cm="1">
        <f t="array" ref="I242">_xlfn.IFS(H242&gt;25,0,H242&gt;=24,25-H242,H242&lt;24,1)</f>
        <v>1</v>
      </c>
      <c r="J242" s="222" cm="1">
        <f t="array" ref="J242">_xlfn.IFS(H242=0,0,H242&gt;=0,H242+I242)</f>
        <v>0</v>
      </c>
      <c r="K242" s="222" t="str">
        <f t="shared" si="64"/>
        <v/>
      </c>
      <c r="L242" s="222" cm="1">
        <f t="array" ref="L242">_xlfn.IFS(J242=0,0,J242&gt;=0,J242+K242)</f>
        <v>0</v>
      </c>
      <c r="M242" s="222" t="str">
        <f t="shared" si="65"/>
        <v/>
      </c>
      <c r="N242" s="222" t="str">
        <f t="shared" si="66"/>
        <v/>
      </c>
      <c r="O242" s="81"/>
      <c r="P242" s="211" t="str">
        <f t="shared" si="67"/>
        <v/>
      </c>
      <c r="Q242" s="313">
        <f t="shared" si="68"/>
        <v>0</v>
      </c>
      <c r="R242" s="314" t="str">
        <f t="shared" si="69"/>
        <v/>
      </c>
    </row>
    <row r="243" spans="1:18" hidden="1" outlineLevel="1" x14ac:dyDescent="0.3">
      <c r="A243" s="159"/>
      <c r="B243" s="80"/>
      <c r="C243" s="80"/>
      <c r="D243" s="225" t="str">
        <f>IF(ISERROR(VLOOKUP(C243,'[1]Summary and KPIs'!$E$55:$F$58,2,FALSE)),"",(VLOOKUP(C243,'[1]Summary and KPIs'!$E$55:$F$58,2,FALSE)))</f>
        <v/>
      </c>
      <c r="E243" s="69"/>
      <c r="F243" s="81"/>
      <c r="G243" s="81"/>
      <c r="H243" s="222">
        <f t="shared" si="63"/>
        <v>0</v>
      </c>
      <c r="I243" s="222" cm="1">
        <f t="array" ref="I243">_xlfn.IFS(H243&gt;25,0,H243&gt;=24,25-H243,H243&lt;24,1)</f>
        <v>1</v>
      </c>
      <c r="J243" s="222" cm="1">
        <f t="array" ref="J243">_xlfn.IFS(H243=0,0,H243&gt;=0,H243+I243)</f>
        <v>0</v>
      </c>
      <c r="K243" s="222" t="str">
        <f t="shared" si="64"/>
        <v/>
      </c>
      <c r="L243" s="222" cm="1">
        <f t="array" ref="L243">_xlfn.IFS(J243=0,0,J243&gt;=0,J243+K243)</f>
        <v>0</v>
      </c>
      <c r="M243" s="222" t="str">
        <f t="shared" si="65"/>
        <v/>
      </c>
      <c r="N243" s="222" t="str">
        <f t="shared" si="66"/>
        <v/>
      </c>
      <c r="O243" s="81"/>
      <c r="P243" s="211" t="str">
        <f t="shared" si="67"/>
        <v/>
      </c>
      <c r="Q243" s="313">
        <f t="shared" si="68"/>
        <v>0</v>
      </c>
      <c r="R243" s="314" t="str">
        <f t="shared" si="69"/>
        <v/>
      </c>
    </row>
    <row r="244" spans="1:18" hidden="1" outlineLevel="1" x14ac:dyDescent="0.3">
      <c r="A244" s="159"/>
      <c r="B244" s="80"/>
      <c r="C244" s="80"/>
      <c r="D244" s="225" t="str">
        <f>IF(ISERROR(VLOOKUP(C244,'[1]Summary and KPIs'!$E$55:$F$58,2,FALSE)),"",(VLOOKUP(C244,'[1]Summary and KPIs'!$E$55:$F$58,2,FALSE)))</f>
        <v/>
      </c>
      <c r="E244" s="69"/>
      <c r="F244" s="81"/>
      <c r="G244" s="81"/>
      <c r="H244" s="222">
        <f t="shared" si="63"/>
        <v>0</v>
      </c>
      <c r="I244" s="222" cm="1">
        <f t="array" ref="I244">_xlfn.IFS(H244&gt;25,0,H244&gt;=24,25-H244,H244&lt;24,1)</f>
        <v>1</v>
      </c>
      <c r="J244" s="222" cm="1">
        <f t="array" ref="J244">_xlfn.IFS(H244=0,0,H244&gt;=0,H244+I244)</f>
        <v>0</v>
      </c>
      <c r="K244" s="222" t="str">
        <f t="shared" si="64"/>
        <v/>
      </c>
      <c r="L244" s="222" cm="1">
        <f t="array" ref="L244">_xlfn.IFS(J244=0,0,J244&gt;=0,J244+K244)</f>
        <v>0</v>
      </c>
      <c r="M244" s="222" t="str">
        <f t="shared" si="65"/>
        <v/>
      </c>
      <c r="N244" s="222" t="str">
        <f t="shared" si="66"/>
        <v/>
      </c>
      <c r="O244" s="81"/>
      <c r="P244" s="211" t="str">
        <f t="shared" si="67"/>
        <v/>
      </c>
      <c r="Q244" s="313">
        <f t="shared" si="68"/>
        <v>0</v>
      </c>
      <c r="R244" s="314" t="str">
        <f t="shared" si="69"/>
        <v/>
      </c>
    </row>
    <row r="245" spans="1:18" hidden="1" outlineLevel="1" x14ac:dyDescent="0.3">
      <c r="A245" s="159"/>
      <c r="B245" s="80"/>
      <c r="C245" s="80"/>
      <c r="D245" s="225" t="str">
        <f>IF(ISERROR(VLOOKUP(C245,'[1]Summary and KPIs'!$E$55:$F$58,2,FALSE)),"",(VLOOKUP(C245,'[1]Summary and KPIs'!$E$55:$F$58,2,FALSE)))</f>
        <v/>
      </c>
      <c r="E245" s="69"/>
      <c r="F245" s="81"/>
      <c r="G245" s="81"/>
      <c r="H245" s="222">
        <f t="shared" si="63"/>
        <v>0</v>
      </c>
      <c r="I245" s="222" cm="1">
        <f t="array" ref="I245">_xlfn.IFS(H245&gt;25,0,H245&gt;=24,25-H245,H245&lt;24,1)</f>
        <v>1</v>
      </c>
      <c r="J245" s="222" cm="1">
        <f t="array" ref="J245">_xlfn.IFS(H245=0,0,H245&gt;=0,H245+I245)</f>
        <v>0</v>
      </c>
      <c r="K245" s="222" t="str">
        <f t="shared" si="64"/>
        <v/>
      </c>
      <c r="L245" s="222" cm="1">
        <f t="array" ref="L245">_xlfn.IFS(J245=0,0,J245&gt;=0,J245+K245)</f>
        <v>0</v>
      </c>
      <c r="M245" s="222" t="str">
        <f t="shared" si="65"/>
        <v/>
      </c>
      <c r="N245" s="222" t="str">
        <f t="shared" si="66"/>
        <v/>
      </c>
      <c r="O245" s="81"/>
      <c r="P245" s="211" t="str">
        <f t="shared" si="67"/>
        <v/>
      </c>
      <c r="Q245" s="313">
        <f t="shared" si="68"/>
        <v>0</v>
      </c>
      <c r="R245" s="314" t="str">
        <f t="shared" si="69"/>
        <v/>
      </c>
    </row>
    <row r="246" spans="1:18" hidden="1" outlineLevel="1" x14ac:dyDescent="0.3">
      <c r="A246" s="159"/>
      <c r="B246" s="80"/>
      <c r="C246" s="80"/>
      <c r="D246" s="225" t="str">
        <f>IF(ISERROR(VLOOKUP(C246,'[1]Summary and KPIs'!$E$55:$F$58,2,FALSE)),"",(VLOOKUP(C246,'[1]Summary and KPIs'!$E$55:$F$58,2,FALSE)))</f>
        <v/>
      </c>
      <c r="E246" s="69"/>
      <c r="F246" s="81"/>
      <c r="G246" s="81"/>
      <c r="H246" s="222">
        <f t="shared" si="63"/>
        <v>0</v>
      </c>
      <c r="I246" s="222" cm="1">
        <f t="array" ref="I246">_xlfn.IFS(H246&gt;25,0,H246&gt;=24,25-H246,H246&lt;24,1)</f>
        <v>1</v>
      </c>
      <c r="J246" s="222" cm="1">
        <f t="array" ref="J246">_xlfn.IFS(H246=0,0,H246&gt;=0,H246+I246)</f>
        <v>0</v>
      </c>
      <c r="K246" s="222" t="str">
        <f t="shared" si="64"/>
        <v/>
      </c>
      <c r="L246" s="222" cm="1">
        <f t="array" ref="L246">_xlfn.IFS(J246=0,0,J246&gt;=0,J246+K246)</f>
        <v>0</v>
      </c>
      <c r="M246" s="222" t="str">
        <f t="shared" si="65"/>
        <v/>
      </c>
      <c r="N246" s="222" t="str">
        <f t="shared" si="66"/>
        <v/>
      </c>
      <c r="O246" s="81"/>
      <c r="P246" s="211" t="str">
        <f t="shared" si="67"/>
        <v/>
      </c>
      <c r="Q246" s="313">
        <f t="shared" si="68"/>
        <v>0</v>
      </c>
      <c r="R246" s="314" t="str">
        <f t="shared" si="69"/>
        <v/>
      </c>
    </row>
    <row r="247" spans="1:18" hidden="1" outlineLevel="1" x14ac:dyDescent="0.3">
      <c r="A247" s="159"/>
      <c r="B247" s="80"/>
      <c r="C247" s="80"/>
      <c r="D247" s="225" t="str">
        <f>IF(ISERROR(VLOOKUP(C247,'[1]Summary and KPIs'!$E$55:$F$58,2,FALSE)),"",(VLOOKUP(C247,'[1]Summary and KPIs'!$E$55:$F$58,2,FALSE)))</f>
        <v/>
      </c>
      <c r="E247" s="69"/>
      <c r="F247" s="81"/>
      <c r="G247" s="81"/>
      <c r="H247" s="222">
        <f t="shared" si="63"/>
        <v>0</v>
      </c>
      <c r="I247" s="222" cm="1">
        <f t="array" ref="I247">_xlfn.IFS(H247&gt;25,0,H247&gt;=24,25-H247,H247&lt;24,1)</f>
        <v>1</v>
      </c>
      <c r="J247" s="222" cm="1">
        <f t="array" ref="J247">_xlfn.IFS(H247=0,0,H247&gt;=0,H247+I247)</f>
        <v>0</v>
      </c>
      <c r="K247" s="222" t="str">
        <f t="shared" si="64"/>
        <v/>
      </c>
      <c r="L247" s="222" cm="1">
        <f t="array" ref="L247">_xlfn.IFS(J247=0,0,J247&gt;=0,J247+K247)</f>
        <v>0</v>
      </c>
      <c r="M247" s="222" t="str">
        <f t="shared" si="65"/>
        <v/>
      </c>
      <c r="N247" s="222" t="str">
        <f t="shared" si="66"/>
        <v/>
      </c>
      <c r="O247" s="81"/>
      <c r="P247" s="211" t="str">
        <f t="shared" si="67"/>
        <v/>
      </c>
      <c r="Q247" s="313">
        <f t="shared" si="68"/>
        <v>0</v>
      </c>
      <c r="R247" s="314" t="str">
        <f t="shared" si="69"/>
        <v/>
      </c>
    </row>
    <row r="248" spans="1:18" hidden="1" outlineLevel="1" x14ac:dyDescent="0.3">
      <c r="A248" s="159"/>
      <c r="B248" s="80"/>
      <c r="C248" s="80"/>
      <c r="D248" s="225" t="str">
        <f>IF(ISERROR(VLOOKUP(C248,'[1]Summary and KPIs'!$E$55:$F$58,2,FALSE)),"",(VLOOKUP(C248,'[1]Summary and KPIs'!$E$55:$F$58,2,FALSE)))</f>
        <v/>
      </c>
      <c r="E248" s="69"/>
      <c r="F248" s="81"/>
      <c r="G248" s="81"/>
      <c r="H248" s="222">
        <f t="shared" si="63"/>
        <v>0</v>
      </c>
      <c r="I248" s="222" cm="1">
        <f t="array" ref="I248">_xlfn.IFS(H248&gt;25,0,H248&gt;=24,25-H248,H248&lt;24,1)</f>
        <v>1</v>
      </c>
      <c r="J248" s="222" cm="1">
        <f t="array" ref="J248">_xlfn.IFS(H248=0,0,H248&gt;=0,H248+I248)</f>
        <v>0</v>
      </c>
      <c r="K248" s="222" t="str">
        <f t="shared" si="64"/>
        <v/>
      </c>
      <c r="L248" s="222" cm="1">
        <f t="array" ref="L248">_xlfn.IFS(J248=0,0,J248&gt;=0,J248+K248)</f>
        <v>0</v>
      </c>
      <c r="M248" s="222" t="str">
        <f t="shared" si="65"/>
        <v/>
      </c>
      <c r="N248" s="222" t="str">
        <f t="shared" si="66"/>
        <v/>
      </c>
      <c r="O248" s="81"/>
      <c r="P248" s="211" t="str">
        <f t="shared" si="67"/>
        <v/>
      </c>
      <c r="Q248" s="313">
        <f t="shared" si="68"/>
        <v>0</v>
      </c>
      <c r="R248" s="314" t="str">
        <f t="shared" si="69"/>
        <v/>
      </c>
    </row>
    <row r="249" spans="1:18" hidden="1" outlineLevel="1" x14ac:dyDescent="0.3">
      <c r="A249" s="159"/>
      <c r="B249" s="80"/>
      <c r="C249" s="80"/>
      <c r="D249" s="225" t="str">
        <f>IF(ISERROR(VLOOKUP(C249,'[1]Summary and KPIs'!$E$55:$F$58,2,FALSE)),"",(VLOOKUP(C249,'[1]Summary and KPIs'!$E$55:$F$58,2,FALSE)))</f>
        <v/>
      </c>
      <c r="E249" s="69"/>
      <c r="F249" s="81"/>
      <c r="G249" s="81"/>
      <c r="H249" s="222">
        <f t="shared" si="63"/>
        <v>0</v>
      </c>
      <c r="I249" s="222" cm="1">
        <f t="array" ref="I249">_xlfn.IFS(H249&gt;25,0,H249&gt;=24,25-H249,H249&lt;24,1)</f>
        <v>1</v>
      </c>
      <c r="J249" s="222" cm="1">
        <f t="array" ref="J249">_xlfn.IFS(H249=0,0,H249&gt;=0,H249+I249)</f>
        <v>0</v>
      </c>
      <c r="K249" s="222" t="str">
        <f t="shared" si="64"/>
        <v/>
      </c>
      <c r="L249" s="222" cm="1">
        <f t="array" ref="L249">_xlfn.IFS(J249=0,0,J249&gt;=0,J249+K249)</f>
        <v>0</v>
      </c>
      <c r="M249" s="222" t="str">
        <f t="shared" si="65"/>
        <v/>
      </c>
      <c r="N249" s="222" t="str">
        <f t="shared" si="66"/>
        <v/>
      </c>
      <c r="O249" s="81"/>
      <c r="P249" s="211" t="str">
        <f t="shared" si="67"/>
        <v/>
      </c>
      <c r="Q249" s="313">
        <f t="shared" si="68"/>
        <v>0</v>
      </c>
      <c r="R249" s="314" t="str">
        <f t="shared" si="69"/>
        <v/>
      </c>
    </row>
    <row r="250" spans="1:18" hidden="1" outlineLevel="1" x14ac:dyDescent="0.3">
      <c r="A250" s="159"/>
      <c r="B250" s="80"/>
      <c r="C250" s="80"/>
      <c r="D250" s="225" t="str">
        <f>IF(ISERROR(VLOOKUP(C250,'[1]Summary and KPIs'!$E$55:$F$58,2,FALSE)),"",(VLOOKUP(C250,'[1]Summary and KPIs'!$E$55:$F$58,2,FALSE)))</f>
        <v/>
      </c>
      <c r="E250" s="69"/>
      <c r="F250" s="81"/>
      <c r="G250" s="81"/>
      <c r="H250" s="222">
        <f t="shared" si="63"/>
        <v>0</v>
      </c>
      <c r="I250" s="222" cm="1">
        <f t="array" ref="I250">_xlfn.IFS(H250&gt;25,0,H250&gt;=24,25-H250,H250&lt;24,1)</f>
        <v>1</v>
      </c>
      <c r="J250" s="222" cm="1">
        <f t="array" ref="J250">_xlfn.IFS(H250=0,0,H250&gt;=0,H250+I250)</f>
        <v>0</v>
      </c>
      <c r="K250" s="222" t="str">
        <f t="shared" si="64"/>
        <v/>
      </c>
      <c r="L250" s="222" cm="1">
        <f t="array" ref="L250">_xlfn.IFS(J250=0,0,J250&gt;=0,J250+K250)</f>
        <v>0</v>
      </c>
      <c r="M250" s="222" t="str">
        <f t="shared" si="65"/>
        <v/>
      </c>
      <c r="N250" s="222" t="str">
        <f t="shared" si="66"/>
        <v/>
      </c>
      <c r="O250" s="81"/>
      <c r="P250" s="211" t="str">
        <f t="shared" si="67"/>
        <v/>
      </c>
      <c r="Q250" s="313">
        <f t="shared" si="68"/>
        <v>0</v>
      </c>
      <c r="R250" s="314" t="str">
        <f t="shared" si="69"/>
        <v/>
      </c>
    </row>
    <row r="251" spans="1:18" hidden="1" outlineLevel="1" x14ac:dyDescent="0.3">
      <c r="A251" s="159"/>
      <c r="B251" s="80"/>
      <c r="C251" s="80"/>
      <c r="D251" s="225" t="str">
        <f>IF(ISERROR(VLOOKUP(C251,'[1]Summary and KPIs'!$E$55:$F$58,2,FALSE)),"",(VLOOKUP(C251,'[1]Summary and KPIs'!$E$55:$F$58,2,FALSE)))</f>
        <v/>
      </c>
      <c r="E251" s="69"/>
      <c r="F251" s="81"/>
      <c r="G251" s="81"/>
      <c r="H251" s="222">
        <f t="shared" si="63"/>
        <v>0</v>
      </c>
      <c r="I251" s="222" cm="1">
        <f t="array" ref="I251">_xlfn.IFS(H251&gt;25,0,H251&gt;=24,25-H251,H251&lt;24,1)</f>
        <v>1</v>
      </c>
      <c r="J251" s="222" cm="1">
        <f t="array" ref="J251">_xlfn.IFS(H251=0,0,H251&gt;=0,H251+I251)</f>
        <v>0</v>
      </c>
      <c r="K251" s="222" t="str">
        <f t="shared" si="64"/>
        <v/>
      </c>
      <c r="L251" s="222" cm="1">
        <f t="array" ref="L251">_xlfn.IFS(J251=0,0,J251&gt;=0,J251+K251)</f>
        <v>0</v>
      </c>
      <c r="M251" s="222" t="str">
        <f t="shared" si="65"/>
        <v/>
      </c>
      <c r="N251" s="222" t="str">
        <f t="shared" si="66"/>
        <v/>
      </c>
      <c r="O251" s="81"/>
      <c r="P251" s="211" t="str">
        <f t="shared" si="67"/>
        <v/>
      </c>
      <c r="Q251" s="313">
        <f t="shared" si="68"/>
        <v>0</v>
      </c>
      <c r="R251" s="314" t="str">
        <f t="shared" si="69"/>
        <v/>
      </c>
    </row>
    <row r="252" spans="1:18" hidden="1" outlineLevel="1" x14ac:dyDescent="0.3">
      <c r="A252" s="159"/>
      <c r="B252" s="80"/>
      <c r="C252" s="80"/>
      <c r="D252" s="225" t="str">
        <f>IF(ISERROR(VLOOKUP(C252,'[1]Summary and KPIs'!$E$55:$F$58,2,FALSE)),"",(VLOOKUP(C252,'[1]Summary and KPIs'!$E$55:$F$58,2,FALSE)))</f>
        <v/>
      </c>
      <c r="E252" s="69"/>
      <c r="F252" s="81"/>
      <c r="G252" s="81"/>
      <c r="H252" s="222">
        <f t="shared" si="63"/>
        <v>0</v>
      </c>
      <c r="I252" s="222" cm="1">
        <f t="array" ref="I252">_xlfn.IFS(H252&gt;25,0,H252&gt;=24,25-H252,H252&lt;24,1)</f>
        <v>1</v>
      </c>
      <c r="J252" s="222" cm="1">
        <f t="array" ref="J252">_xlfn.IFS(H252=0,0,H252&gt;=0,H252+I252)</f>
        <v>0</v>
      </c>
      <c r="K252" s="222" t="str">
        <f t="shared" si="64"/>
        <v/>
      </c>
      <c r="L252" s="222" cm="1">
        <f t="array" ref="L252">_xlfn.IFS(J252=0,0,J252&gt;=0,J252+K252)</f>
        <v>0</v>
      </c>
      <c r="M252" s="222" t="str">
        <f t="shared" si="65"/>
        <v/>
      </c>
      <c r="N252" s="222" t="str">
        <f t="shared" si="66"/>
        <v/>
      </c>
      <c r="O252" s="81"/>
      <c r="P252" s="211" t="str">
        <f t="shared" si="67"/>
        <v/>
      </c>
      <c r="Q252" s="313">
        <f t="shared" si="68"/>
        <v>0</v>
      </c>
      <c r="R252" s="314" t="str">
        <f t="shared" si="69"/>
        <v/>
      </c>
    </row>
    <row r="253" spans="1:18" hidden="1" outlineLevel="1" x14ac:dyDescent="0.3">
      <c r="A253" s="159"/>
      <c r="B253" s="80"/>
      <c r="C253" s="80"/>
      <c r="D253" s="225" t="str">
        <f>IF(ISERROR(VLOOKUP(C253,'[1]Summary and KPIs'!$E$55:$F$58,2,FALSE)),"",(VLOOKUP(C253,'[1]Summary and KPIs'!$E$55:$F$58,2,FALSE)))</f>
        <v/>
      </c>
      <c r="E253" s="69"/>
      <c r="F253" s="81"/>
      <c r="G253" s="81"/>
      <c r="H253" s="222">
        <f t="shared" si="63"/>
        <v>0</v>
      </c>
      <c r="I253" s="222" cm="1">
        <f t="array" ref="I253">_xlfn.IFS(H253&gt;25,0,H253&gt;=24,25-H253,H253&lt;24,1)</f>
        <v>1</v>
      </c>
      <c r="J253" s="222" cm="1">
        <f t="array" ref="J253">_xlfn.IFS(H253=0,0,H253&gt;=0,H253+I253)</f>
        <v>0</v>
      </c>
      <c r="K253" s="222" t="str">
        <f t="shared" si="64"/>
        <v/>
      </c>
      <c r="L253" s="222" cm="1">
        <f t="array" ref="L253">_xlfn.IFS(J253=0,0,J253&gt;=0,J253+K253)</f>
        <v>0</v>
      </c>
      <c r="M253" s="222" t="str">
        <f t="shared" si="65"/>
        <v/>
      </c>
      <c r="N253" s="222" t="str">
        <f t="shared" si="66"/>
        <v/>
      </c>
      <c r="O253" s="81"/>
      <c r="P253" s="211" t="str">
        <f t="shared" si="67"/>
        <v/>
      </c>
      <c r="Q253" s="313">
        <f t="shared" si="68"/>
        <v>0</v>
      </c>
      <c r="R253" s="314" t="str">
        <f t="shared" si="69"/>
        <v/>
      </c>
    </row>
    <row r="254" spans="1:18" hidden="1" outlineLevel="1" x14ac:dyDescent="0.3">
      <c r="A254" s="159"/>
      <c r="B254" s="80"/>
      <c r="C254" s="80"/>
      <c r="D254" s="225" t="str">
        <f>IF(ISERROR(VLOOKUP(C254,'[1]Summary and KPIs'!$E$55:$F$58,2,FALSE)),"",(VLOOKUP(C254,'[1]Summary and KPIs'!$E$55:$F$58,2,FALSE)))</f>
        <v/>
      </c>
      <c r="E254" s="69"/>
      <c r="F254" s="81"/>
      <c r="G254" s="81"/>
      <c r="H254" s="222">
        <f t="shared" ref="H254:H278" si="70">F254+G254</f>
        <v>0</v>
      </c>
      <c r="I254" s="222" cm="1">
        <f t="array" ref="I254">_xlfn.IFS(H254&gt;25,0,H254&gt;=24,25-H254,H254&lt;24,1)</f>
        <v>1</v>
      </c>
      <c r="J254" s="222" cm="1">
        <f t="array" ref="J254">_xlfn.IFS(H254=0,0,H254&gt;=0,H254+I254)</f>
        <v>0</v>
      </c>
      <c r="K254" s="222" t="str">
        <f t="shared" ref="K254:K278" si="71">IF(ISERROR(IF(J254&lt;D254,D254-J254,0)),"",IF(J254&lt;D254,D254-J254,0))</f>
        <v/>
      </c>
      <c r="L254" s="222" cm="1">
        <f t="array" ref="L254">_xlfn.IFS(J254=0,0,J254&gt;=0,J254+K254)</f>
        <v>0</v>
      </c>
      <c r="M254" s="222" t="str">
        <f t="shared" ref="M254:M278" si="72">IFERROR(I254+K254,"")</f>
        <v/>
      </c>
      <c r="N254" s="222" t="str">
        <f t="shared" ref="N254:N278" si="73">IFERROR(M254*E254,"")</f>
        <v/>
      </c>
      <c r="O254" s="81"/>
      <c r="P254" s="211" t="str">
        <f t="shared" ref="P254:P278" si="74">IFERROR(O254/(N254),"")</f>
        <v/>
      </c>
      <c r="Q254" s="313">
        <f t="shared" ref="Q254:Q278" si="75">SUM(N254:O254)</f>
        <v>0</v>
      </c>
      <c r="R254" s="314" t="str">
        <f t="shared" ref="R254:R278" si="76">IF(O254="","",IF(P254&gt;17.5%,"Benefits should not be more than 17.5% ",""))</f>
        <v/>
      </c>
    </row>
    <row r="255" spans="1:18" hidden="1" outlineLevel="1" x14ac:dyDescent="0.3">
      <c r="A255" s="159"/>
      <c r="B255" s="80"/>
      <c r="C255" s="80"/>
      <c r="D255" s="225" t="str">
        <f>IF(ISERROR(VLOOKUP(C255,'[1]Summary and KPIs'!$E$55:$F$58,2,FALSE)),"",(VLOOKUP(C255,'[1]Summary and KPIs'!$E$55:$F$58,2,FALSE)))</f>
        <v/>
      </c>
      <c r="E255" s="69"/>
      <c r="F255" s="81"/>
      <c r="G255" s="81"/>
      <c r="H255" s="222">
        <f t="shared" si="70"/>
        <v>0</v>
      </c>
      <c r="I255" s="222" cm="1">
        <f t="array" ref="I255">_xlfn.IFS(H255&gt;25,0,H255&gt;=24,25-H255,H255&lt;24,1)</f>
        <v>1</v>
      </c>
      <c r="J255" s="222" cm="1">
        <f t="array" ref="J255">_xlfn.IFS(H255=0,0,H255&gt;=0,H255+I255)</f>
        <v>0</v>
      </c>
      <c r="K255" s="222" t="str">
        <f t="shared" si="71"/>
        <v/>
      </c>
      <c r="L255" s="222" cm="1">
        <f t="array" ref="L255">_xlfn.IFS(J255=0,0,J255&gt;=0,J255+K255)</f>
        <v>0</v>
      </c>
      <c r="M255" s="222" t="str">
        <f t="shared" si="72"/>
        <v/>
      </c>
      <c r="N255" s="222" t="str">
        <f t="shared" si="73"/>
        <v/>
      </c>
      <c r="O255" s="81"/>
      <c r="P255" s="211" t="str">
        <f t="shared" si="74"/>
        <v/>
      </c>
      <c r="Q255" s="313">
        <f t="shared" si="75"/>
        <v>0</v>
      </c>
      <c r="R255" s="314" t="str">
        <f t="shared" si="76"/>
        <v/>
      </c>
    </row>
    <row r="256" spans="1:18" hidden="1" outlineLevel="1" x14ac:dyDescent="0.3">
      <c r="A256" s="159"/>
      <c r="B256" s="80"/>
      <c r="C256" s="80"/>
      <c r="D256" s="225" t="str">
        <f>IF(ISERROR(VLOOKUP(C256,'[1]Summary and KPIs'!$E$55:$F$58,2,FALSE)),"",(VLOOKUP(C256,'[1]Summary and KPIs'!$E$55:$F$58,2,FALSE)))</f>
        <v/>
      </c>
      <c r="E256" s="69"/>
      <c r="F256" s="81"/>
      <c r="G256" s="81"/>
      <c r="H256" s="222">
        <f t="shared" si="70"/>
        <v>0</v>
      </c>
      <c r="I256" s="222" cm="1">
        <f t="array" ref="I256">_xlfn.IFS(H256&gt;25,0,H256&gt;=24,25-H256,H256&lt;24,1)</f>
        <v>1</v>
      </c>
      <c r="J256" s="222" cm="1">
        <f t="array" ref="J256">_xlfn.IFS(H256=0,0,H256&gt;=0,H256+I256)</f>
        <v>0</v>
      </c>
      <c r="K256" s="222" t="str">
        <f t="shared" si="71"/>
        <v/>
      </c>
      <c r="L256" s="222" cm="1">
        <f t="array" ref="L256">_xlfn.IFS(J256=0,0,J256&gt;=0,J256+K256)</f>
        <v>0</v>
      </c>
      <c r="M256" s="222" t="str">
        <f t="shared" si="72"/>
        <v/>
      </c>
      <c r="N256" s="222" t="str">
        <f t="shared" si="73"/>
        <v/>
      </c>
      <c r="O256" s="81"/>
      <c r="P256" s="211" t="str">
        <f t="shared" si="74"/>
        <v/>
      </c>
      <c r="Q256" s="313">
        <f t="shared" si="75"/>
        <v>0</v>
      </c>
      <c r="R256" s="314" t="str">
        <f t="shared" si="76"/>
        <v/>
      </c>
    </row>
    <row r="257" spans="1:18" hidden="1" outlineLevel="1" x14ac:dyDescent="0.3">
      <c r="A257" s="159"/>
      <c r="B257" s="80"/>
      <c r="C257" s="80"/>
      <c r="D257" s="225" t="str">
        <f>IF(ISERROR(VLOOKUP(C257,'[1]Summary and KPIs'!$E$55:$F$58,2,FALSE)),"",(VLOOKUP(C257,'[1]Summary and KPIs'!$E$55:$F$58,2,FALSE)))</f>
        <v/>
      </c>
      <c r="E257" s="69"/>
      <c r="F257" s="81"/>
      <c r="G257" s="81"/>
      <c r="H257" s="222">
        <f t="shared" si="70"/>
        <v>0</v>
      </c>
      <c r="I257" s="222" cm="1">
        <f t="array" ref="I257">_xlfn.IFS(H257&gt;25,0,H257&gt;=24,25-H257,H257&lt;24,1)</f>
        <v>1</v>
      </c>
      <c r="J257" s="222" cm="1">
        <f t="array" ref="J257">_xlfn.IFS(H257=0,0,H257&gt;=0,H257+I257)</f>
        <v>0</v>
      </c>
      <c r="K257" s="222" t="str">
        <f t="shared" si="71"/>
        <v/>
      </c>
      <c r="L257" s="222" cm="1">
        <f t="array" ref="L257">_xlfn.IFS(J257=0,0,J257&gt;=0,J257+K257)</f>
        <v>0</v>
      </c>
      <c r="M257" s="222" t="str">
        <f t="shared" si="72"/>
        <v/>
      </c>
      <c r="N257" s="222" t="str">
        <f t="shared" si="73"/>
        <v/>
      </c>
      <c r="O257" s="81"/>
      <c r="P257" s="211" t="str">
        <f t="shared" si="74"/>
        <v/>
      </c>
      <c r="Q257" s="313">
        <f t="shared" si="75"/>
        <v>0</v>
      </c>
      <c r="R257" s="314" t="str">
        <f t="shared" si="76"/>
        <v/>
      </c>
    </row>
    <row r="258" spans="1:18" hidden="1" outlineLevel="1" x14ac:dyDescent="0.3">
      <c r="A258" s="159"/>
      <c r="B258" s="80"/>
      <c r="C258" s="80"/>
      <c r="D258" s="225" t="str">
        <f>IF(ISERROR(VLOOKUP(C258,'[1]Summary and KPIs'!$E$55:$F$58,2,FALSE)),"",(VLOOKUP(C258,'[1]Summary and KPIs'!$E$55:$F$58,2,FALSE)))</f>
        <v/>
      </c>
      <c r="E258" s="69"/>
      <c r="F258" s="81"/>
      <c r="G258" s="81"/>
      <c r="H258" s="222">
        <f t="shared" si="70"/>
        <v>0</v>
      </c>
      <c r="I258" s="222" cm="1">
        <f t="array" ref="I258">_xlfn.IFS(H258&gt;25,0,H258&gt;=24,25-H258,H258&lt;24,1)</f>
        <v>1</v>
      </c>
      <c r="J258" s="222" cm="1">
        <f t="array" ref="J258">_xlfn.IFS(H258=0,0,H258&gt;=0,H258+I258)</f>
        <v>0</v>
      </c>
      <c r="K258" s="222" t="str">
        <f t="shared" si="71"/>
        <v/>
      </c>
      <c r="L258" s="222" cm="1">
        <f t="array" ref="L258">_xlfn.IFS(J258=0,0,J258&gt;=0,J258+K258)</f>
        <v>0</v>
      </c>
      <c r="M258" s="222" t="str">
        <f t="shared" si="72"/>
        <v/>
      </c>
      <c r="N258" s="222" t="str">
        <f t="shared" si="73"/>
        <v/>
      </c>
      <c r="O258" s="81"/>
      <c r="P258" s="211" t="str">
        <f t="shared" si="74"/>
        <v/>
      </c>
      <c r="Q258" s="313">
        <f t="shared" si="75"/>
        <v>0</v>
      </c>
      <c r="R258" s="314" t="str">
        <f t="shared" si="76"/>
        <v/>
      </c>
    </row>
    <row r="259" spans="1:18" hidden="1" outlineLevel="1" x14ac:dyDescent="0.3">
      <c r="A259" s="159"/>
      <c r="B259" s="80"/>
      <c r="C259" s="80"/>
      <c r="D259" s="225" t="str">
        <f>IF(ISERROR(VLOOKUP(C259,'[1]Summary and KPIs'!$E$55:$F$58,2,FALSE)),"",(VLOOKUP(C259,'[1]Summary and KPIs'!$E$55:$F$58,2,FALSE)))</f>
        <v/>
      </c>
      <c r="E259" s="69"/>
      <c r="F259" s="81"/>
      <c r="G259" s="81"/>
      <c r="H259" s="222">
        <f t="shared" si="70"/>
        <v>0</v>
      </c>
      <c r="I259" s="222" cm="1">
        <f t="array" ref="I259">_xlfn.IFS(H259&gt;25,0,H259&gt;=24,25-H259,H259&lt;24,1)</f>
        <v>1</v>
      </c>
      <c r="J259" s="222" cm="1">
        <f t="array" ref="J259">_xlfn.IFS(H259=0,0,H259&gt;=0,H259+I259)</f>
        <v>0</v>
      </c>
      <c r="K259" s="222" t="str">
        <f t="shared" si="71"/>
        <v/>
      </c>
      <c r="L259" s="222" cm="1">
        <f t="array" ref="L259">_xlfn.IFS(J259=0,0,J259&gt;=0,J259+K259)</f>
        <v>0</v>
      </c>
      <c r="M259" s="222" t="str">
        <f t="shared" si="72"/>
        <v/>
      </c>
      <c r="N259" s="222" t="str">
        <f t="shared" si="73"/>
        <v/>
      </c>
      <c r="O259" s="81"/>
      <c r="P259" s="211" t="str">
        <f t="shared" si="74"/>
        <v/>
      </c>
      <c r="Q259" s="313">
        <f t="shared" si="75"/>
        <v>0</v>
      </c>
      <c r="R259" s="314" t="str">
        <f t="shared" si="76"/>
        <v/>
      </c>
    </row>
    <row r="260" spans="1:18" hidden="1" outlineLevel="1" x14ac:dyDescent="0.3">
      <c r="A260" s="159"/>
      <c r="B260" s="80"/>
      <c r="C260" s="80"/>
      <c r="D260" s="225" t="str">
        <f>IF(ISERROR(VLOOKUP(C260,'[1]Summary and KPIs'!$E$55:$F$58,2,FALSE)),"",(VLOOKUP(C260,'[1]Summary and KPIs'!$E$55:$F$58,2,FALSE)))</f>
        <v/>
      </c>
      <c r="E260" s="69"/>
      <c r="F260" s="81"/>
      <c r="G260" s="81"/>
      <c r="H260" s="222">
        <f t="shared" si="70"/>
        <v>0</v>
      </c>
      <c r="I260" s="222" cm="1">
        <f t="array" ref="I260">_xlfn.IFS(H260&gt;25,0,H260&gt;=24,25-H260,H260&lt;24,1)</f>
        <v>1</v>
      </c>
      <c r="J260" s="222" cm="1">
        <f t="array" ref="J260">_xlfn.IFS(H260=0,0,H260&gt;=0,H260+I260)</f>
        <v>0</v>
      </c>
      <c r="K260" s="222" t="str">
        <f t="shared" si="71"/>
        <v/>
      </c>
      <c r="L260" s="222" cm="1">
        <f t="array" ref="L260">_xlfn.IFS(J260=0,0,J260&gt;=0,J260+K260)</f>
        <v>0</v>
      </c>
      <c r="M260" s="222" t="str">
        <f t="shared" si="72"/>
        <v/>
      </c>
      <c r="N260" s="222" t="str">
        <f t="shared" si="73"/>
        <v/>
      </c>
      <c r="O260" s="81"/>
      <c r="P260" s="211" t="str">
        <f t="shared" si="74"/>
        <v/>
      </c>
      <c r="Q260" s="313">
        <f t="shared" si="75"/>
        <v>0</v>
      </c>
      <c r="R260" s="314" t="str">
        <f t="shared" si="76"/>
        <v/>
      </c>
    </row>
    <row r="261" spans="1:18" hidden="1" outlineLevel="1" x14ac:dyDescent="0.3">
      <c r="A261" s="159"/>
      <c r="B261" s="80"/>
      <c r="C261" s="80"/>
      <c r="D261" s="225" t="str">
        <f>IF(ISERROR(VLOOKUP(C261,'[1]Summary and KPIs'!$E$55:$F$58,2,FALSE)),"",(VLOOKUP(C261,'[1]Summary and KPIs'!$E$55:$F$58,2,FALSE)))</f>
        <v/>
      </c>
      <c r="E261" s="69"/>
      <c r="F261" s="81"/>
      <c r="G261" s="81"/>
      <c r="H261" s="222">
        <f t="shared" si="70"/>
        <v>0</v>
      </c>
      <c r="I261" s="222" cm="1">
        <f t="array" ref="I261">_xlfn.IFS(H261&gt;25,0,H261&gt;=24,25-H261,H261&lt;24,1)</f>
        <v>1</v>
      </c>
      <c r="J261" s="222" cm="1">
        <f t="array" ref="J261">_xlfn.IFS(H261=0,0,H261&gt;=0,H261+I261)</f>
        <v>0</v>
      </c>
      <c r="K261" s="222" t="str">
        <f t="shared" si="71"/>
        <v/>
      </c>
      <c r="L261" s="222" cm="1">
        <f t="array" ref="L261">_xlfn.IFS(J261=0,0,J261&gt;=0,J261+K261)</f>
        <v>0</v>
      </c>
      <c r="M261" s="222" t="str">
        <f t="shared" si="72"/>
        <v/>
      </c>
      <c r="N261" s="222" t="str">
        <f t="shared" si="73"/>
        <v/>
      </c>
      <c r="O261" s="81"/>
      <c r="P261" s="211" t="str">
        <f t="shared" si="74"/>
        <v/>
      </c>
      <c r="Q261" s="313">
        <f t="shared" si="75"/>
        <v>0</v>
      </c>
      <c r="R261" s="314" t="str">
        <f t="shared" si="76"/>
        <v/>
      </c>
    </row>
    <row r="262" spans="1:18" hidden="1" outlineLevel="1" x14ac:dyDescent="0.3">
      <c r="A262" s="159"/>
      <c r="B262" s="80"/>
      <c r="C262" s="80"/>
      <c r="D262" s="225" t="str">
        <f>IF(ISERROR(VLOOKUP(C262,'[1]Summary and KPIs'!$E$55:$F$58,2,FALSE)),"",(VLOOKUP(C262,'[1]Summary and KPIs'!$E$55:$F$58,2,FALSE)))</f>
        <v/>
      </c>
      <c r="E262" s="69"/>
      <c r="F262" s="81"/>
      <c r="G262" s="81"/>
      <c r="H262" s="222">
        <f t="shared" si="70"/>
        <v>0</v>
      </c>
      <c r="I262" s="222" cm="1">
        <f t="array" ref="I262">_xlfn.IFS(H262&gt;25,0,H262&gt;=24,25-H262,H262&lt;24,1)</f>
        <v>1</v>
      </c>
      <c r="J262" s="222" cm="1">
        <f t="array" ref="J262">_xlfn.IFS(H262=0,0,H262&gt;=0,H262+I262)</f>
        <v>0</v>
      </c>
      <c r="K262" s="222" t="str">
        <f t="shared" si="71"/>
        <v/>
      </c>
      <c r="L262" s="222" cm="1">
        <f t="array" ref="L262">_xlfn.IFS(J262=0,0,J262&gt;=0,J262+K262)</f>
        <v>0</v>
      </c>
      <c r="M262" s="222" t="str">
        <f t="shared" si="72"/>
        <v/>
      </c>
      <c r="N262" s="222" t="str">
        <f t="shared" si="73"/>
        <v/>
      </c>
      <c r="O262" s="81"/>
      <c r="P262" s="211" t="str">
        <f t="shared" si="74"/>
        <v/>
      </c>
      <c r="Q262" s="313">
        <f t="shared" si="75"/>
        <v>0</v>
      </c>
      <c r="R262" s="314" t="str">
        <f t="shared" si="76"/>
        <v/>
      </c>
    </row>
    <row r="263" spans="1:18" hidden="1" outlineLevel="1" x14ac:dyDescent="0.3">
      <c r="A263" s="159"/>
      <c r="B263" s="80"/>
      <c r="C263" s="80"/>
      <c r="D263" s="225" t="str">
        <f>IF(ISERROR(VLOOKUP(C263,'[1]Summary and KPIs'!$E$55:$F$58,2,FALSE)),"",(VLOOKUP(C263,'[1]Summary and KPIs'!$E$55:$F$58,2,FALSE)))</f>
        <v/>
      </c>
      <c r="E263" s="69"/>
      <c r="F263" s="81"/>
      <c r="G263" s="81"/>
      <c r="H263" s="222">
        <f t="shared" si="70"/>
        <v>0</v>
      </c>
      <c r="I263" s="222" cm="1">
        <f t="array" ref="I263">_xlfn.IFS(H263&gt;25,0,H263&gt;=24,25-H263,H263&lt;24,1)</f>
        <v>1</v>
      </c>
      <c r="J263" s="222" cm="1">
        <f t="array" ref="J263">_xlfn.IFS(H263=0,0,H263&gt;=0,H263+I263)</f>
        <v>0</v>
      </c>
      <c r="K263" s="222" t="str">
        <f t="shared" si="71"/>
        <v/>
      </c>
      <c r="L263" s="222" cm="1">
        <f t="array" ref="L263">_xlfn.IFS(J263=0,0,J263&gt;=0,J263+K263)</f>
        <v>0</v>
      </c>
      <c r="M263" s="222" t="str">
        <f t="shared" si="72"/>
        <v/>
      </c>
      <c r="N263" s="222" t="str">
        <f t="shared" si="73"/>
        <v/>
      </c>
      <c r="O263" s="81"/>
      <c r="P263" s="211" t="str">
        <f t="shared" si="74"/>
        <v/>
      </c>
      <c r="Q263" s="313">
        <f t="shared" si="75"/>
        <v>0</v>
      </c>
      <c r="R263" s="314" t="str">
        <f t="shared" si="76"/>
        <v/>
      </c>
    </row>
    <row r="264" spans="1:18" hidden="1" outlineLevel="1" x14ac:dyDescent="0.3">
      <c r="A264" s="159"/>
      <c r="B264" s="80"/>
      <c r="C264" s="80"/>
      <c r="D264" s="225" t="str">
        <f>IF(ISERROR(VLOOKUP(C264,'[1]Summary and KPIs'!$E$55:$F$58,2,FALSE)),"",(VLOOKUP(C264,'[1]Summary and KPIs'!$E$55:$F$58,2,FALSE)))</f>
        <v/>
      </c>
      <c r="E264" s="69"/>
      <c r="F264" s="81"/>
      <c r="G264" s="81"/>
      <c r="H264" s="222">
        <f t="shared" si="70"/>
        <v>0</v>
      </c>
      <c r="I264" s="222" cm="1">
        <f t="array" ref="I264">_xlfn.IFS(H264&gt;25,0,H264&gt;=24,25-H264,H264&lt;24,1)</f>
        <v>1</v>
      </c>
      <c r="J264" s="222" cm="1">
        <f t="array" ref="J264">_xlfn.IFS(H264=0,0,H264&gt;=0,H264+I264)</f>
        <v>0</v>
      </c>
      <c r="K264" s="222" t="str">
        <f t="shared" si="71"/>
        <v/>
      </c>
      <c r="L264" s="222" cm="1">
        <f t="array" ref="L264">_xlfn.IFS(J264=0,0,J264&gt;=0,J264+K264)</f>
        <v>0</v>
      </c>
      <c r="M264" s="222" t="str">
        <f t="shared" si="72"/>
        <v/>
      </c>
      <c r="N264" s="222" t="str">
        <f t="shared" si="73"/>
        <v/>
      </c>
      <c r="O264" s="81"/>
      <c r="P264" s="211" t="str">
        <f t="shared" si="74"/>
        <v/>
      </c>
      <c r="Q264" s="313">
        <f t="shared" si="75"/>
        <v>0</v>
      </c>
      <c r="R264" s="314" t="str">
        <f t="shared" si="76"/>
        <v/>
      </c>
    </row>
    <row r="265" spans="1:18" hidden="1" outlineLevel="1" x14ac:dyDescent="0.3">
      <c r="A265" s="159"/>
      <c r="B265" s="80"/>
      <c r="C265" s="80"/>
      <c r="D265" s="225" t="str">
        <f>IF(ISERROR(VLOOKUP(C265,'[1]Summary and KPIs'!$E$55:$F$58,2,FALSE)),"",(VLOOKUP(C265,'[1]Summary and KPIs'!$E$55:$F$58,2,FALSE)))</f>
        <v/>
      </c>
      <c r="E265" s="69"/>
      <c r="F265" s="81"/>
      <c r="G265" s="81"/>
      <c r="H265" s="222">
        <f t="shared" si="70"/>
        <v>0</v>
      </c>
      <c r="I265" s="222" cm="1">
        <f t="array" ref="I265">_xlfn.IFS(H265&gt;25,0,H265&gt;=24,25-H265,H265&lt;24,1)</f>
        <v>1</v>
      </c>
      <c r="J265" s="222" cm="1">
        <f t="array" ref="J265">_xlfn.IFS(H265=0,0,H265&gt;=0,H265+I265)</f>
        <v>0</v>
      </c>
      <c r="K265" s="222" t="str">
        <f t="shared" si="71"/>
        <v/>
      </c>
      <c r="L265" s="222" cm="1">
        <f t="array" ref="L265">_xlfn.IFS(J265=0,0,J265&gt;=0,J265+K265)</f>
        <v>0</v>
      </c>
      <c r="M265" s="222" t="str">
        <f t="shared" si="72"/>
        <v/>
      </c>
      <c r="N265" s="222" t="str">
        <f t="shared" si="73"/>
        <v/>
      </c>
      <c r="O265" s="81"/>
      <c r="P265" s="211" t="str">
        <f t="shared" si="74"/>
        <v/>
      </c>
      <c r="Q265" s="313">
        <f t="shared" si="75"/>
        <v>0</v>
      </c>
      <c r="R265" s="314" t="str">
        <f t="shared" si="76"/>
        <v/>
      </c>
    </row>
    <row r="266" spans="1:18" hidden="1" outlineLevel="1" x14ac:dyDescent="0.3">
      <c r="A266" s="159"/>
      <c r="B266" s="80"/>
      <c r="C266" s="80"/>
      <c r="D266" s="225" t="str">
        <f>IF(ISERROR(VLOOKUP(C266,'[1]Summary and KPIs'!$E$55:$F$58,2,FALSE)),"",(VLOOKUP(C266,'[1]Summary and KPIs'!$E$55:$F$58,2,FALSE)))</f>
        <v/>
      </c>
      <c r="E266" s="69"/>
      <c r="F266" s="81"/>
      <c r="G266" s="81"/>
      <c r="H266" s="222">
        <f t="shared" si="70"/>
        <v>0</v>
      </c>
      <c r="I266" s="222" cm="1">
        <f t="array" ref="I266">_xlfn.IFS(H266&gt;25,0,H266&gt;=24,25-H266,H266&lt;24,1)</f>
        <v>1</v>
      </c>
      <c r="J266" s="222" cm="1">
        <f t="array" ref="J266">_xlfn.IFS(H266=0,0,H266&gt;=0,H266+I266)</f>
        <v>0</v>
      </c>
      <c r="K266" s="222" t="str">
        <f t="shared" si="71"/>
        <v/>
      </c>
      <c r="L266" s="222" cm="1">
        <f t="array" ref="L266">_xlfn.IFS(J266=0,0,J266&gt;=0,J266+K266)</f>
        <v>0</v>
      </c>
      <c r="M266" s="222" t="str">
        <f t="shared" si="72"/>
        <v/>
      </c>
      <c r="N266" s="222" t="str">
        <f t="shared" si="73"/>
        <v/>
      </c>
      <c r="O266" s="81"/>
      <c r="P266" s="211" t="str">
        <f t="shared" si="74"/>
        <v/>
      </c>
      <c r="Q266" s="313">
        <f t="shared" si="75"/>
        <v>0</v>
      </c>
      <c r="R266" s="314" t="str">
        <f t="shared" si="76"/>
        <v/>
      </c>
    </row>
    <row r="267" spans="1:18" hidden="1" outlineLevel="1" x14ac:dyDescent="0.3">
      <c r="A267" s="159"/>
      <c r="B267" s="80"/>
      <c r="C267" s="80"/>
      <c r="D267" s="225" t="str">
        <f>IF(ISERROR(VLOOKUP(C267,'[1]Summary and KPIs'!$E$55:$F$58,2,FALSE)),"",(VLOOKUP(C267,'[1]Summary and KPIs'!$E$55:$F$58,2,FALSE)))</f>
        <v/>
      </c>
      <c r="E267" s="69"/>
      <c r="F267" s="81"/>
      <c r="G267" s="81"/>
      <c r="H267" s="222">
        <f t="shared" si="70"/>
        <v>0</v>
      </c>
      <c r="I267" s="222" cm="1">
        <f t="array" ref="I267">_xlfn.IFS(H267&gt;25,0,H267&gt;=24,25-H267,H267&lt;24,1)</f>
        <v>1</v>
      </c>
      <c r="J267" s="222" cm="1">
        <f t="array" ref="J267">_xlfn.IFS(H267=0,0,H267&gt;=0,H267+I267)</f>
        <v>0</v>
      </c>
      <c r="K267" s="222" t="str">
        <f t="shared" si="71"/>
        <v/>
      </c>
      <c r="L267" s="222" cm="1">
        <f t="array" ref="L267">_xlfn.IFS(J267=0,0,J267&gt;=0,J267+K267)</f>
        <v>0</v>
      </c>
      <c r="M267" s="222" t="str">
        <f t="shared" si="72"/>
        <v/>
      </c>
      <c r="N267" s="222" t="str">
        <f t="shared" si="73"/>
        <v/>
      </c>
      <c r="O267" s="81"/>
      <c r="P267" s="211" t="str">
        <f t="shared" si="74"/>
        <v/>
      </c>
      <c r="Q267" s="313">
        <f t="shared" si="75"/>
        <v>0</v>
      </c>
      <c r="R267" s="314" t="str">
        <f t="shared" si="76"/>
        <v/>
      </c>
    </row>
    <row r="268" spans="1:18" hidden="1" outlineLevel="1" x14ac:dyDescent="0.3">
      <c r="A268" s="159"/>
      <c r="B268" s="80"/>
      <c r="C268" s="80"/>
      <c r="D268" s="225" t="str">
        <f>IF(ISERROR(VLOOKUP(C268,'[1]Summary and KPIs'!$E$55:$F$58,2,FALSE)),"",(VLOOKUP(C268,'[1]Summary and KPIs'!$E$55:$F$58,2,FALSE)))</f>
        <v/>
      </c>
      <c r="E268" s="69"/>
      <c r="F268" s="81"/>
      <c r="G268" s="81"/>
      <c r="H268" s="222">
        <f t="shared" si="70"/>
        <v>0</v>
      </c>
      <c r="I268" s="222" cm="1">
        <f t="array" ref="I268">_xlfn.IFS(H268&gt;25,0,H268&gt;=24,25-H268,H268&lt;24,1)</f>
        <v>1</v>
      </c>
      <c r="J268" s="222" cm="1">
        <f t="array" ref="J268">_xlfn.IFS(H268=0,0,H268&gt;=0,H268+I268)</f>
        <v>0</v>
      </c>
      <c r="K268" s="222" t="str">
        <f t="shared" si="71"/>
        <v/>
      </c>
      <c r="L268" s="222" cm="1">
        <f t="array" ref="L268">_xlfn.IFS(J268=0,0,J268&gt;=0,J268+K268)</f>
        <v>0</v>
      </c>
      <c r="M268" s="222" t="str">
        <f t="shared" si="72"/>
        <v/>
      </c>
      <c r="N268" s="222" t="str">
        <f t="shared" si="73"/>
        <v/>
      </c>
      <c r="O268" s="81"/>
      <c r="P268" s="211" t="str">
        <f t="shared" si="74"/>
        <v/>
      </c>
      <c r="Q268" s="313">
        <f t="shared" si="75"/>
        <v>0</v>
      </c>
      <c r="R268" s="314" t="str">
        <f t="shared" si="76"/>
        <v/>
      </c>
    </row>
    <row r="269" spans="1:18" hidden="1" outlineLevel="1" x14ac:dyDescent="0.3">
      <c r="A269" s="159"/>
      <c r="B269" s="80"/>
      <c r="C269" s="80"/>
      <c r="D269" s="225" t="str">
        <f>IF(ISERROR(VLOOKUP(C269,'[1]Summary and KPIs'!$E$55:$F$58,2,FALSE)),"",(VLOOKUP(C269,'[1]Summary and KPIs'!$E$55:$F$58,2,FALSE)))</f>
        <v/>
      </c>
      <c r="E269" s="69"/>
      <c r="F269" s="81"/>
      <c r="G269" s="81"/>
      <c r="H269" s="222">
        <f t="shared" si="70"/>
        <v>0</v>
      </c>
      <c r="I269" s="222" cm="1">
        <f t="array" ref="I269">_xlfn.IFS(H269&gt;25,0,H269&gt;=24,25-H269,H269&lt;24,1)</f>
        <v>1</v>
      </c>
      <c r="J269" s="222" cm="1">
        <f t="array" ref="J269">_xlfn.IFS(H269=0,0,H269&gt;=0,H269+I269)</f>
        <v>0</v>
      </c>
      <c r="K269" s="222" t="str">
        <f t="shared" si="71"/>
        <v/>
      </c>
      <c r="L269" s="222" cm="1">
        <f t="array" ref="L269">_xlfn.IFS(J269=0,0,J269&gt;=0,J269+K269)</f>
        <v>0</v>
      </c>
      <c r="M269" s="222" t="str">
        <f t="shared" si="72"/>
        <v/>
      </c>
      <c r="N269" s="222" t="str">
        <f t="shared" si="73"/>
        <v/>
      </c>
      <c r="O269" s="81"/>
      <c r="P269" s="211" t="str">
        <f t="shared" si="74"/>
        <v/>
      </c>
      <c r="Q269" s="313">
        <f t="shared" si="75"/>
        <v>0</v>
      </c>
      <c r="R269" s="314" t="str">
        <f t="shared" si="76"/>
        <v/>
      </c>
    </row>
    <row r="270" spans="1:18" hidden="1" outlineLevel="1" x14ac:dyDescent="0.3">
      <c r="A270" s="159"/>
      <c r="B270" s="80"/>
      <c r="C270" s="80"/>
      <c r="D270" s="225" t="str">
        <f>IF(ISERROR(VLOOKUP(C270,'[1]Summary and KPIs'!$E$55:$F$58,2,FALSE)),"",(VLOOKUP(C270,'[1]Summary and KPIs'!$E$55:$F$58,2,FALSE)))</f>
        <v/>
      </c>
      <c r="E270" s="69"/>
      <c r="F270" s="81"/>
      <c r="G270" s="81"/>
      <c r="H270" s="222">
        <f t="shared" si="70"/>
        <v>0</v>
      </c>
      <c r="I270" s="222" cm="1">
        <f t="array" ref="I270">_xlfn.IFS(H270&gt;25,0,H270&gt;=24,25-H270,H270&lt;24,1)</f>
        <v>1</v>
      </c>
      <c r="J270" s="222" cm="1">
        <f t="array" ref="J270">_xlfn.IFS(H270=0,0,H270&gt;=0,H270+I270)</f>
        <v>0</v>
      </c>
      <c r="K270" s="222" t="str">
        <f t="shared" si="71"/>
        <v/>
      </c>
      <c r="L270" s="222" cm="1">
        <f t="array" ref="L270">_xlfn.IFS(J270=0,0,J270&gt;=0,J270+K270)</f>
        <v>0</v>
      </c>
      <c r="M270" s="222" t="str">
        <f t="shared" si="72"/>
        <v/>
      </c>
      <c r="N270" s="222" t="str">
        <f t="shared" si="73"/>
        <v/>
      </c>
      <c r="O270" s="81"/>
      <c r="P270" s="211" t="str">
        <f t="shared" si="74"/>
        <v/>
      </c>
      <c r="Q270" s="313">
        <f t="shared" si="75"/>
        <v>0</v>
      </c>
      <c r="R270" s="314" t="str">
        <f t="shared" si="76"/>
        <v/>
      </c>
    </row>
    <row r="271" spans="1:18" hidden="1" outlineLevel="1" x14ac:dyDescent="0.3">
      <c r="A271" s="159"/>
      <c r="B271" s="80"/>
      <c r="C271" s="80"/>
      <c r="D271" s="225" t="str">
        <f>IF(ISERROR(VLOOKUP(C271,'[1]Summary and KPIs'!$E$55:$F$58,2,FALSE)),"",(VLOOKUP(C271,'[1]Summary and KPIs'!$E$55:$F$58,2,FALSE)))</f>
        <v/>
      </c>
      <c r="E271" s="69"/>
      <c r="F271" s="81"/>
      <c r="G271" s="81"/>
      <c r="H271" s="222">
        <f t="shared" si="70"/>
        <v>0</v>
      </c>
      <c r="I271" s="222" cm="1">
        <f t="array" ref="I271">_xlfn.IFS(H271&gt;25,0,H271&gt;=24,25-H271,H271&lt;24,1)</f>
        <v>1</v>
      </c>
      <c r="J271" s="222" cm="1">
        <f t="array" ref="J271">_xlfn.IFS(H271=0,0,H271&gt;=0,H271+I271)</f>
        <v>0</v>
      </c>
      <c r="K271" s="222" t="str">
        <f t="shared" si="71"/>
        <v/>
      </c>
      <c r="L271" s="222" cm="1">
        <f t="array" ref="L271">_xlfn.IFS(J271=0,0,J271&gt;=0,J271+K271)</f>
        <v>0</v>
      </c>
      <c r="M271" s="222" t="str">
        <f t="shared" si="72"/>
        <v/>
      </c>
      <c r="N271" s="222" t="str">
        <f t="shared" si="73"/>
        <v/>
      </c>
      <c r="O271" s="81"/>
      <c r="P271" s="211" t="str">
        <f t="shared" si="74"/>
        <v/>
      </c>
      <c r="Q271" s="313">
        <f t="shared" si="75"/>
        <v>0</v>
      </c>
      <c r="R271" s="314" t="str">
        <f t="shared" si="76"/>
        <v/>
      </c>
    </row>
    <row r="272" spans="1:18" hidden="1" outlineLevel="1" x14ac:dyDescent="0.3">
      <c r="A272" s="159"/>
      <c r="B272" s="80"/>
      <c r="C272" s="80"/>
      <c r="D272" s="225" t="str">
        <f>IF(ISERROR(VLOOKUP(C272,'[1]Summary and KPIs'!$E$55:$F$58,2,FALSE)),"",(VLOOKUP(C272,'[1]Summary and KPIs'!$E$55:$F$58,2,FALSE)))</f>
        <v/>
      </c>
      <c r="E272" s="69"/>
      <c r="F272" s="81"/>
      <c r="G272" s="81"/>
      <c r="H272" s="222">
        <f t="shared" si="70"/>
        <v>0</v>
      </c>
      <c r="I272" s="222" cm="1">
        <f t="array" ref="I272">_xlfn.IFS(H272&gt;25,0,H272&gt;=24,25-H272,H272&lt;24,1)</f>
        <v>1</v>
      </c>
      <c r="J272" s="222" cm="1">
        <f t="array" ref="J272">_xlfn.IFS(H272=0,0,H272&gt;=0,H272+I272)</f>
        <v>0</v>
      </c>
      <c r="K272" s="222" t="str">
        <f t="shared" si="71"/>
        <v/>
      </c>
      <c r="L272" s="222" cm="1">
        <f t="array" ref="L272">_xlfn.IFS(J272=0,0,J272&gt;=0,J272+K272)</f>
        <v>0</v>
      </c>
      <c r="M272" s="222" t="str">
        <f t="shared" si="72"/>
        <v/>
      </c>
      <c r="N272" s="222" t="str">
        <f t="shared" si="73"/>
        <v/>
      </c>
      <c r="O272" s="81"/>
      <c r="P272" s="211" t="str">
        <f t="shared" si="74"/>
        <v/>
      </c>
      <c r="Q272" s="313">
        <f t="shared" si="75"/>
        <v>0</v>
      </c>
      <c r="R272" s="314" t="str">
        <f t="shared" si="76"/>
        <v/>
      </c>
    </row>
    <row r="273" spans="1:18" hidden="1" outlineLevel="1" x14ac:dyDescent="0.3">
      <c r="A273" s="159"/>
      <c r="B273" s="80"/>
      <c r="C273" s="80"/>
      <c r="D273" s="225" t="str">
        <f>IF(ISERROR(VLOOKUP(C273,'[1]Summary and KPIs'!$E$55:$F$58,2,FALSE)),"",(VLOOKUP(C273,'[1]Summary and KPIs'!$E$55:$F$58,2,FALSE)))</f>
        <v/>
      </c>
      <c r="E273" s="69"/>
      <c r="F273" s="81"/>
      <c r="G273" s="81"/>
      <c r="H273" s="222">
        <f t="shared" si="70"/>
        <v>0</v>
      </c>
      <c r="I273" s="222" cm="1">
        <f t="array" ref="I273">_xlfn.IFS(H273&gt;25,0,H273&gt;=24,25-H273,H273&lt;24,1)</f>
        <v>1</v>
      </c>
      <c r="J273" s="222" cm="1">
        <f t="array" ref="J273">_xlfn.IFS(H273=0,0,H273&gt;=0,H273+I273)</f>
        <v>0</v>
      </c>
      <c r="K273" s="222" t="str">
        <f t="shared" si="71"/>
        <v/>
      </c>
      <c r="L273" s="222" cm="1">
        <f t="array" ref="L273">_xlfn.IFS(J273=0,0,J273&gt;=0,J273+K273)</f>
        <v>0</v>
      </c>
      <c r="M273" s="222" t="str">
        <f t="shared" si="72"/>
        <v/>
      </c>
      <c r="N273" s="222" t="str">
        <f t="shared" si="73"/>
        <v/>
      </c>
      <c r="O273" s="81"/>
      <c r="P273" s="211" t="str">
        <f t="shared" si="74"/>
        <v/>
      </c>
      <c r="Q273" s="313">
        <f t="shared" si="75"/>
        <v>0</v>
      </c>
      <c r="R273" s="314" t="str">
        <f t="shared" si="76"/>
        <v/>
      </c>
    </row>
    <row r="274" spans="1:18" hidden="1" outlineLevel="1" x14ac:dyDescent="0.3">
      <c r="A274" s="159"/>
      <c r="B274" s="80"/>
      <c r="C274" s="80"/>
      <c r="D274" s="225" t="str">
        <f>IF(ISERROR(VLOOKUP(C274,'[1]Summary and KPIs'!$E$55:$F$58,2,FALSE)),"",(VLOOKUP(C274,'[1]Summary and KPIs'!$E$55:$F$58,2,FALSE)))</f>
        <v/>
      </c>
      <c r="E274" s="69"/>
      <c r="F274" s="81"/>
      <c r="G274" s="81"/>
      <c r="H274" s="222">
        <f t="shared" si="70"/>
        <v>0</v>
      </c>
      <c r="I274" s="222" cm="1">
        <f t="array" ref="I274">_xlfn.IFS(H274&gt;25,0,H274&gt;=24,25-H274,H274&lt;24,1)</f>
        <v>1</v>
      </c>
      <c r="J274" s="222" cm="1">
        <f t="array" ref="J274">_xlfn.IFS(H274=0,0,H274&gt;=0,H274+I274)</f>
        <v>0</v>
      </c>
      <c r="K274" s="222" t="str">
        <f t="shared" si="71"/>
        <v/>
      </c>
      <c r="L274" s="222" cm="1">
        <f t="array" ref="L274">_xlfn.IFS(J274=0,0,J274&gt;=0,J274+K274)</f>
        <v>0</v>
      </c>
      <c r="M274" s="222" t="str">
        <f t="shared" si="72"/>
        <v/>
      </c>
      <c r="N274" s="222" t="str">
        <f t="shared" si="73"/>
        <v/>
      </c>
      <c r="O274" s="81"/>
      <c r="P274" s="211" t="str">
        <f t="shared" si="74"/>
        <v/>
      </c>
      <c r="Q274" s="313">
        <f t="shared" si="75"/>
        <v>0</v>
      </c>
      <c r="R274" s="314" t="str">
        <f t="shared" si="76"/>
        <v/>
      </c>
    </row>
    <row r="275" spans="1:18" hidden="1" outlineLevel="1" x14ac:dyDescent="0.3">
      <c r="A275" s="159"/>
      <c r="B275" s="80"/>
      <c r="C275" s="80"/>
      <c r="D275" s="225" t="str">
        <f>IF(ISERROR(VLOOKUP(C275,'[1]Summary and KPIs'!$E$55:$F$58,2,FALSE)),"",(VLOOKUP(C275,'[1]Summary and KPIs'!$E$55:$F$58,2,FALSE)))</f>
        <v/>
      </c>
      <c r="E275" s="69"/>
      <c r="F275" s="81"/>
      <c r="G275" s="81"/>
      <c r="H275" s="222">
        <f t="shared" si="70"/>
        <v>0</v>
      </c>
      <c r="I275" s="222" cm="1">
        <f t="array" ref="I275">_xlfn.IFS(H275&gt;25,0,H275&gt;=24,25-H275,H275&lt;24,1)</f>
        <v>1</v>
      </c>
      <c r="J275" s="222" cm="1">
        <f t="array" ref="J275">_xlfn.IFS(H275=0,0,H275&gt;=0,H275+I275)</f>
        <v>0</v>
      </c>
      <c r="K275" s="222" t="str">
        <f t="shared" si="71"/>
        <v/>
      </c>
      <c r="L275" s="222" cm="1">
        <f t="array" ref="L275">_xlfn.IFS(J275=0,0,J275&gt;=0,J275+K275)</f>
        <v>0</v>
      </c>
      <c r="M275" s="222" t="str">
        <f t="shared" si="72"/>
        <v/>
      </c>
      <c r="N275" s="222" t="str">
        <f t="shared" si="73"/>
        <v/>
      </c>
      <c r="O275" s="81"/>
      <c r="P275" s="211" t="str">
        <f t="shared" si="74"/>
        <v/>
      </c>
      <c r="Q275" s="313">
        <f t="shared" si="75"/>
        <v>0</v>
      </c>
      <c r="R275" s="314" t="str">
        <f t="shared" si="76"/>
        <v/>
      </c>
    </row>
    <row r="276" spans="1:18" hidden="1" outlineLevel="1" x14ac:dyDescent="0.3">
      <c r="A276" s="159"/>
      <c r="B276" s="80"/>
      <c r="C276" s="80"/>
      <c r="D276" s="225" t="str">
        <f>IF(ISERROR(VLOOKUP(C276,'[1]Summary and KPIs'!$E$55:$F$58,2,FALSE)),"",(VLOOKUP(C276,'[1]Summary and KPIs'!$E$55:$F$58,2,FALSE)))</f>
        <v/>
      </c>
      <c r="E276" s="69"/>
      <c r="F276" s="81"/>
      <c r="G276" s="81"/>
      <c r="H276" s="222">
        <f t="shared" si="70"/>
        <v>0</v>
      </c>
      <c r="I276" s="222" cm="1">
        <f t="array" ref="I276">_xlfn.IFS(H276&gt;25,0,H276&gt;=24,25-H276,H276&lt;24,1)</f>
        <v>1</v>
      </c>
      <c r="J276" s="222" cm="1">
        <f t="array" ref="J276">_xlfn.IFS(H276=0,0,H276&gt;=0,H276+I276)</f>
        <v>0</v>
      </c>
      <c r="K276" s="222" t="str">
        <f t="shared" si="71"/>
        <v/>
      </c>
      <c r="L276" s="222" cm="1">
        <f t="array" ref="L276">_xlfn.IFS(J276=0,0,J276&gt;=0,J276+K276)</f>
        <v>0</v>
      </c>
      <c r="M276" s="222" t="str">
        <f t="shared" si="72"/>
        <v/>
      </c>
      <c r="N276" s="222" t="str">
        <f t="shared" si="73"/>
        <v/>
      </c>
      <c r="O276" s="81"/>
      <c r="P276" s="211" t="str">
        <f t="shared" si="74"/>
        <v/>
      </c>
      <c r="Q276" s="313">
        <f t="shared" si="75"/>
        <v>0</v>
      </c>
      <c r="R276" s="314" t="str">
        <f t="shared" si="76"/>
        <v/>
      </c>
    </row>
    <row r="277" spans="1:18" hidden="1" outlineLevel="1" x14ac:dyDescent="0.3">
      <c r="A277" s="159"/>
      <c r="B277" s="80"/>
      <c r="C277" s="80"/>
      <c r="D277" s="225" t="str">
        <f>IF(ISERROR(VLOOKUP(C277,'[1]Summary and KPIs'!$E$55:$F$58,2,FALSE)),"",(VLOOKUP(C277,'[1]Summary and KPIs'!$E$55:$F$58,2,FALSE)))</f>
        <v/>
      </c>
      <c r="E277" s="69"/>
      <c r="F277" s="81"/>
      <c r="G277" s="81"/>
      <c r="H277" s="222">
        <f t="shared" si="70"/>
        <v>0</v>
      </c>
      <c r="I277" s="222" cm="1">
        <f t="array" ref="I277">_xlfn.IFS(H277&gt;25,0,H277&gt;=24,25-H277,H277&lt;24,1)</f>
        <v>1</v>
      </c>
      <c r="J277" s="222" cm="1">
        <f t="array" ref="J277">_xlfn.IFS(H277=0,0,H277&gt;=0,H277+I277)</f>
        <v>0</v>
      </c>
      <c r="K277" s="222" t="str">
        <f t="shared" si="71"/>
        <v/>
      </c>
      <c r="L277" s="222" cm="1">
        <f t="array" ref="L277">_xlfn.IFS(J277=0,0,J277&gt;=0,J277+K277)</f>
        <v>0</v>
      </c>
      <c r="M277" s="222" t="str">
        <f t="shared" si="72"/>
        <v/>
      </c>
      <c r="N277" s="222" t="str">
        <f t="shared" si="73"/>
        <v/>
      </c>
      <c r="O277" s="81"/>
      <c r="P277" s="211" t="str">
        <f t="shared" si="74"/>
        <v/>
      </c>
      <c r="Q277" s="313">
        <f t="shared" si="75"/>
        <v>0</v>
      </c>
      <c r="R277" s="314" t="str">
        <f t="shared" si="76"/>
        <v/>
      </c>
    </row>
    <row r="278" spans="1:18" hidden="1" outlineLevel="1" x14ac:dyDescent="0.3">
      <c r="A278" s="159"/>
      <c r="B278" s="80"/>
      <c r="C278" s="80"/>
      <c r="D278" s="225" t="str">
        <f>IF(ISERROR(VLOOKUP(C278,'[1]Summary and KPIs'!$E$55:$F$58,2,FALSE)),"",(VLOOKUP(C278,'[1]Summary and KPIs'!$E$55:$F$58,2,FALSE)))</f>
        <v/>
      </c>
      <c r="E278" s="69"/>
      <c r="F278" s="81"/>
      <c r="G278" s="81"/>
      <c r="H278" s="222">
        <f t="shared" si="70"/>
        <v>0</v>
      </c>
      <c r="I278" s="222" cm="1">
        <f t="array" ref="I278">_xlfn.IFS(H278&gt;25,0,H278&gt;=24,25-H278,H278&lt;24,1)</f>
        <v>1</v>
      </c>
      <c r="J278" s="222" cm="1">
        <f t="array" ref="J278">_xlfn.IFS(H278=0,0,H278&gt;=0,H278+I278)</f>
        <v>0</v>
      </c>
      <c r="K278" s="222" t="str">
        <f t="shared" si="71"/>
        <v/>
      </c>
      <c r="L278" s="222" cm="1">
        <f t="array" ref="L278">_xlfn.IFS(J278=0,0,J278&gt;=0,J278+K278)</f>
        <v>0</v>
      </c>
      <c r="M278" s="222" t="str">
        <f t="shared" si="72"/>
        <v/>
      </c>
      <c r="N278" s="222" t="str">
        <f t="shared" si="73"/>
        <v/>
      </c>
      <c r="O278" s="81"/>
      <c r="P278" s="211" t="str">
        <f t="shared" si="74"/>
        <v/>
      </c>
      <c r="Q278" s="313">
        <f t="shared" si="75"/>
        <v>0</v>
      </c>
      <c r="R278" s="314" t="str">
        <f t="shared" si="76"/>
        <v/>
      </c>
    </row>
    <row r="279" spans="1:18" hidden="1" outlineLevel="1" x14ac:dyDescent="0.3">
      <c r="A279" s="159"/>
      <c r="B279" s="80"/>
      <c r="C279" s="80"/>
      <c r="D279" s="225" t="str">
        <f>IF(ISERROR(VLOOKUP(C279,'[1]Summary and KPIs'!$E$55:$F$58,2,FALSE)),"",(VLOOKUP(C279,'[1]Summary and KPIs'!$E$55:$F$58,2,FALSE)))</f>
        <v/>
      </c>
      <c r="E279" s="69"/>
      <c r="F279" s="81"/>
      <c r="G279" s="81"/>
      <c r="H279" s="222">
        <f t="shared" ref="H279:H310" si="77">F279+G279</f>
        <v>0</v>
      </c>
      <c r="I279" s="222" cm="1">
        <f t="array" ref="I279">_xlfn.IFS(H279&gt;25,0,H279&gt;=24,25-H279,H279&lt;24,1)</f>
        <v>1</v>
      </c>
      <c r="J279" s="222" cm="1">
        <f t="array" ref="J279">_xlfn.IFS(H279=0,0,H279&gt;=0,H279+I279)</f>
        <v>0</v>
      </c>
      <c r="K279" s="222" t="str">
        <f t="shared" ref="K279:K310" si="78">IF(ISERROR(IF(J279&lt;D279,D279-J279,0)),"",IF(J279&lt;D279,D279-J279,0))</f>
        <v/>
      </c>
      <c r="L279" s="222" cm="1">
        <f t="array" ref="L279">_xlfn.IFS(J279=0,0,J279&gt;=0,J279+K279)</f>
        <v>0</v>
      </c>
      <c r="M279" s="222" t="str">
        <f t="shared" ref="M279:M310" si="79">IFERROR(I279+K279,"")</f>
        <v/>
      </c>
      <c r="N279" s="222" t="str">
        <f t="shared" ref="N279:N310" si="80">IFERROR(M279*E279,"")</f>
        <v/>
      </c>
      <c r="O279" s="81"/>
      <c r="P279" s="211" t="str">
        <f t="shared" ref="P279:P310" si="81">IFERROR(O279/(N279),"")</f>
        <v/>
      </c>
      <c r="Q279" s="313">
        <f t="shared" ref="Q279:Q310" si="82">SUM(N279:O279)</f>
        <v>0</v>
      </c>
      <c r="R279" s="314" t="str">
        <f t="shared" ref="R279:R310" si="83">IF(O279="","",IF(P279&gt;17.5%,"Benefits should not be more than 17.5% ",""))</f>
        <v/>
      </c>
    </row>
    <row r="280" spans="1:18" hidden="1" outlineLevel="1" x14ac:dyDescent="0.3">
      <c r="A280" s="159"/>
      <c r="B280" s="80"/>
      <c r="C280" s="80"/>
      <c r="D280" s="225" t="str">
        <f>IF(ISERROR(VLOOKUP(C280,'[1]Summary and KPIs'!$E$55:$F$58,2,FALSE)),"",(VLOOKUP(C280,'[1]Summary and KPIs'!$E$55:$F$58,2,FALSE)))</f>
        <v/>
      </c>
      <c r="E280" s="69"/>
      <c r="F280" s="81"/>
      <c r="G280" s="81"/>
      <c r="H280" s="222">
        <f t="shared" si="77"/>
        <v>0</v>
      </c>
      <c r="I280" s="222" cm="1">
        <f t="array" ref="I280">_xlfn.IFS(H280&gt;25,0,H280&gt;=24,25-H280,H280&lt;24,1)</f>
        <v>1</v>
      </c>
      <c r="J280" s="222" cm="1">
        <f t="array" ref="J280">_xlfn.IFS(H280=0,0,H280&gt;=0,H280+I280)</f>
        <v>0</v>
      </c>
      <c r="K280" s="222" t="str">
        <f t="shared" si="78"/>
        <v/>
      </c>
      <c r="L280" s="222" cm="1">
        <f t="array" ref="L280">_xlfn.IFS(J280=0,0,J280&gt;=0,J280+K280)</f>
        <v>0</v>
      </c>
      <c r="M280" s="222" t="str">
        <f t="shared" si="79"/>
        <v/>
      </c>
      <c r="N280" s="222" t="str">
        <f t="shared" si="80"/>
        <v/>
      </c>
      <c r="O280" s="81"/>
      <c r="P280" s="211" t="str">
        <f t="shared" si="81"/>
        <v/>
      </c>
      <c r="Q280" s="313">
        <f t="shared" si="82"/>
        <v>0</v>
      </c>
      <c r="R280" s="314" t="str">
        <f t="shared" si="83"/>
        <v/>
      </c>
    </row>
    <row r="281" spans="1:18" hidden="1" outlineLevel="1" x14ac:dyDescent="0.3">
      <c r="A281" s="159"/>
      <c r="B281" s="80"/>
      <c r="C281" s="80"/>
      <c r="D281" s="225" t="str">
        <f>IF(ISERROR(VLOOKUP(C281,'[1]Summary and KPIs'!$E$55:$F$58,2,FALSE)),"",(VLOOKUP(C281,'[1]Summary and KPIs'!$E$55:$F$58,2,FALSE)))</f>
        <v/>
      </c>
      <c r="E281" s="69"/>
      <c r="F281" s="81"/>
      <c r="G281" s="81"/>
      <c r="H281" s="222">
        <f t="shared" si="77"/>
        <v>0</v>
      </c>
      <c r="I281" s="222" cm="1">
        <f t="array" ref="I281">_xlfn.IFS(H281&gt;25,0,H281&gt;=24,25-H281,H281&lt;24,1)</f>
        <v>1</v>
      </c>
      <c r="J281" s="222" cm="1">
        <f t="array" ref="J281">_xlfn.IFS(H281=0,0,H281&gt;=0,H281+I281)</f>
        <v>0</v>
      </c>
      <c r="K281" s="222" t="str">
        <f t="shared" si="78"/>
        <v/>
      </c>
      <c r="L281" s="222" cm="1">
        <f t="array" ref="L281">_xlfn.IFS(J281=0,0,J281&gt;=0,J281+K281)</f>
        <v>0</v>
      </c>
      <c r="M281" s="222" t="str">
        <f t="shared" si="79"/>
        <v/>
      </c>
      <c r="N281" s="222" t="str">
        <f t="shared" si="80"/>
        <v/>
      </c>
      <c r="O281" s="81"/>
      <c r="P281" s="211" t="str">
        <f t="shared" si="81"/>
        <v/>
      </c>
      <c r="Q281" s="313">
        <f t="shared" si="82"/>
        <v>0</v>
      </c>
      <c r="R281" s="314" t="str">
        <f t="shared" si="83"/>
        <v/>
      </c>
    </row>
    <row r="282" spans="1:18" hidden="1" outlineLevel="1" x14ac:dyDescent="0.3">
      <c r="A282" s="159"/>
      <c r="B282" s="80"/>
      <c r="C282" s="80"/>
      <c r="D282" s="225" t="str">
        <f>IF(ISERROR(VLOOKUP(C282,'[1]Summary and KPIs'!$E$55:$F$58,2,FALSE)),"",(VLOOKUP(C282,'[1]Summary and KPIs'!$E$55:$F$58,2,FALSE)))</f>
        <v/>
      </c>
      <c r="E282" s="69"/>
      <c r="F282" s="81"/>
      <c r="G282" s="81"/>
      <c r="H282" s="222">
        <f t="shared" si="77"/>
        <v>0</v>
      </c>
      <c r="I282" s="222" cm="1">
        <f t="array" ref="I282">_xlfn.IFS(H282&gt;25,0,H282&gt;=24,25-H282,H282&lt;24,1)</f>
        <v>1</v>
      </c>
      <c r="J282" s="222" cm="1">
        <f t="array" ref="J282">_xlfn.IFS(H282=0,0,H282&gt;=0,H282+I282)</f>
        <v>0</v>
      </c>
      <c r="K282" s="222" t="str">
        <f t="shared" si="78"/>
        <v/>
      </c>
      <c r="L282" s="222" cm="1">
        <f t="array" ref="L282">_xlfn.IFS(J282=0,0,J282&gt;=0,J282+K282)</f>
        <v>0</v>
      </c>
      <c r="M282" s="222" t="str">
        <f t="shared" si="79"/>
        <v/>
      </c>
      <c r="N282" s="222" t="str">
        <f t="shared" si="80"/>
        <v/>
      </c>
      <c r="O282" s="81"/>
      <c r="P282" s="211" t="str">
        <f t="shared" si="81"/>
        <v/>
      </c>
      <c r="Q282" s="313">
        <f t="shared" si="82"/>
        <v>0</v>
      </c>
      <c r="R282" s="314" t="str">
        <f t="shared" si="83"/>
        <v/>
      </c>
    </row>
    <row r="283" spans="1:18" hidden="1" outlineLevel="1" x14ac:dyDescent="0.3">
      <c r="A283" s="159"/>
      <c r="B283" s="80"/>
      <c r="C283" s="80"/>
      <c r="D283" s="225" t="str">
        <f>IF(ISERROR(VLOOKUP(C283,'[1]Summary and KPIs'!$E$55:$F$58,2,FALSE)),"",(VLOOKUP(C283,'[1]Summary and KPIs'!$E$55:$F$58,2,FALSE)))</f>
        <v/>
      </c>
      <c r="E283" s="69"/>
      <c r="F283" s="81"/>
      <c r="G283" s="81"/>
      <c r="H283" s="222">
        <f t="shared" si="77"/>
        <v>0</v>
      </c>
      <c r="I283" s="222" cm="1">
        <f t="array" ref="I283">_xlfn.IFS(H283&gt;25,0,H283&gt;=24,25-H283,H283&lt;24,1)</f>
        <v>1</v>
      </c>
      <c r="J283" s="222" cm="1">
        <f t="array" ref="J283">_xlfn.IFS(H283=0,0,H283&gt;=0,H283+I283)</f>
        <v>0</v>
      </c>
      <c r="K283" s="222" t="str">
        <f t="shared" si="78"/>
        <v/>
      </c>
      <c r="L283" s="222" cm="1">
        <f t="array" ref="L283">_xlfn.IFS(J283=0,0,J283&gt;=0,J283+K283)</f>
        <v>0</v>
      </c>
      <c r="M283" s="222" t="str">
        <f t="shared" si="79"/>
        <v/>
      </c>
      <c r="N283" s="222" t="str">
        <f t="shared" si="80"/>
        <v/>
      </c>
      <c r="O283" s="81"/>
      <c r="P283" s="211" t="str">
        <f t="shared" si="81"/>
        <v/>
      </c>
      <c r="Q283" s="313">
        <f t="shared" si="82"/>
        <v>0</v>
      </c>
      <c r="R283" s="314" t="str">
        <f t="shared" si="83"/>
        <v/>
      </c>
    </row>
    <row r="284" spans="1:18" hidden="1" outlineLevel="1" x14ac:dyDescent="0.3">
      <c r="A284" s="159"/>
      <c r="B284" s="80"/>
      <c r="C284" s="80"/>
      <c r="D284" s="225" t="str">
        <f>IF(ISERROR(VLOOKUP(C284,'[1]Summary and KPIs'!$E$55:$F$58,2,FALSE)),"",(VLOOKUP(C284,'[1]Summary and KPIs'!$E$55:$F$58,2,FALSE)))</f>
        <v/>
      </c>
      <c r="E284" s="69"/>
      <c r="F284" s="81"/>
      <c r="G284" s="81"/>
      <c r="H284" s="222">
        <f t="shared" si="77"/>
        <v>0</v>
      </c>
      <c r="I284" s="222" cm="1">
        <f t="array" ref="I284">_xlfn.IFS(H284&gt;25,0,H284&gt;=24,25-H284,H284&lt;24,1)</f>
        <v>1</v>
      </c>
      <c r="J284" s="222" cm="1">
        <f t="array" ref="J284">_xlfn.IFS(H284=0,0,H284&gt;=0,H284+I284)</f>
        <v>0</v>
      </c>
      <c r="K284" s="222" t="str">
        <f t="shared" si="78"/>
        <v/>
      </c>
      <c r="L284" s="222" cm="1">
        <f t="array" ref="L284">_xlfn.IFS(J284=0,0,J284&gt;=0,J284+K284)</f>
        <v>0</v>
      </c>
      <c r="M284" s="222" t="str">
        <f t="shared" si="79"/>
        <v/>
      </c>
      <c r="N284" s="222" t="str">
        <f t="shared" si="80"/>
        <v/>
      </c>
      <c r="O284" s="81"/>
      <c r="P284" s="211" t="str">
        <f t="shared" si="81"/>
        <v/>
      </c>
      <c r="Q284" s="313">
        <f t="shared" si="82"/>
        <v>0</v>
      </c>
      <c r="R284" s="314" t="str">
        <f t="shared" si="83"/>
        <v/>
      </c>
    </row>
    <row r="285" spans="1:18" hidden="1" outlineLevel="1" x14ac:dyDescent="0.3">
      <c r="A285" s="159"/>
      <c r="B285" s="80"/>
      <c r="C285" s="80"/>
      <c r="D285" s="225" t="str">
        <f>IF(ISERROR(VLOOKUP(C285,'[1]Summary and KPIs'!$E$55:$F$58,2,FALSE)),"",(VLOOKUP(C285,'[1]Summary and KPIs'!$E$55:$F$58,2,FALSE)))</f>
        <v/>
      </c>
      <c r="E285" s="69"/>
      <c r="F285" s="81"/>
      <c r="G285" s="81"/>
      <c r="H285" s="222">
        <f t="shared" si="77"/>
        <v>0</v>
      </c>
      <c r="I285" s="222" cm="1">
        <f t="array" ref="I285">_xlfn.IFS(H285&gt;25,0,H285&gt;=24,25-H285,H285&lt;24,1)</f>
        <v>1</v>
      </c>
      <c r="J285" s="222" cm="1">
        <f t="array" ref="J285">_xlfn.IFS(H285=0,0,H285&gt;=0,H285+I285)</f>
        <v>0</v>
      </c>
      <c r="K285" s="222" t="str">
        <f t="shared" si="78"/>
        <v/>
      </c>
      <c r="L285" s="222" cm="1">
        <f t="array" ref="L285">_xlfn.IFS(J285=0,0,J285&gt;=0,J285+K285)</f>
        <v>0</v>
      </c>
      <c r="M285" s="222" t="str">
        <f t="shared" si="79"/>
        <v/>
      </c>
      <c r="N285" s="222" t="str">
        <f t="shared" si="80"/>
        <v/>
      </c>
      <c r="O285" s="81"/>
      <c r="P285" s="211" t="str">
        <f t="shared" si="81"/>
        <v/>
      </c>
      <c r="Q285" s="313">
        <f t="shared" si="82"/>
        <v>0</v>
      </c>
      <c r="R285" s="314" t="str">
        <f t="shared" si="83"/>
        <v/>
      </c>
    </row>
    <row r="286" spans="1:18" hidden="1" outlineLevel="1" x14ac:dyDescent="0.3">
      <c r="A286" s="159"/>
      <c r="B286" s="80"/>
      <c r="C286" s="80"/>
      <c r="D286" s="225" t="str">
        <f>IF(ISERROR(VLOOKUP(C286,'[1]Summary and KPIs'!$E$55:$F$58,2,FALSE)),"",(VLOOKUP(C286,'[1]Summary and KPIs'!$E$55:$F$58,2,FALSE)))</f>
        <v/>
      </c>
      <c r="E286" s="69"/>
      <c r="F286" s="81"/>
      <c r="G286" s="81"/>
      <c r="H286" s="222">
        <f t="shared" si="77"/>
        <v>0</v>
      </c>
      <c r="I286" s="222" cm="1">
        <f t="array" ref="I286">_xlfn.IFS(H286&gt;25,0,H286&gt;=24,25-H286,H286&lt;24,1)</f>
        <v>1</v>
      </c>
      <c r="J286" s="222" cm="1">
        <f t="array" ref="J286">_xlfn.IFS(H286=0,0,H286&gt;=0,H286+I286)</f>
        <v>0</v>
      </c>
      <c r="K286" s="222" t="str">
        <f t="shared" si="78"/>
        <v/>
      </c>
      <c r="L286" s="222" cm="1">
        <f t="array" ref="L286">_xlfn.IFS(J286=0,0,J286&gt;=0,J286+K286)</f>
        <v>0</v>
      </c>
      <c r="M286" s="222" t="str">
        <f t="shared" si="79"/>
        <v/>
      </c>
      <c r="N286" s="222" t="str">
        <f t="shared" si="80"/>
        <v/>
      </c>
      <c r="O286" s="81"/>
      <c r="P286" s="211" t="str">
        <f t="shared" si="81"/>
        <v/>
      </c>
      <c r="Q286" s="313">
        <f t="shared" si="82"/>
        <v>0</v>
      </c>
      <c r="R286" s="314" t="str">
        <f t="shared" si="83"/>
        <v/>
      </c>
    </row>
    <row r="287" spans="1:18" hidden="1" outlineLevel="1" x14ac:dyDescent="0.3">
      <c r="A287" s="159"/>
      <c r="B287" s="80"/>
      <c r="C287" s="80"/>
      <c r="D287" s="225" t="str">
        <f>IF(ISERROR(VLOOKUP(C287,'[1]Summary and KPIs'!$E$55:$F$58,2,FALSE)),"",(VLOOKUP(C287,'[1]Summary and KPIs'!$E$55:$F$58,2,FALSE)))</f>
        <v/>
      </c>
      <c r="E287" s="69"/>
      <c r="F287" s="81"/>
      <c r="G287" s="81"/>
      <c r="H287" s="222">
        <f t="shared" si="77"/>
        <v>0</v>
      </c>
      <c r="I287" s="222" cm="1">
        <f t="array" ref="I287">_xlfn.IFS(H287&gt;25,0,H287&gt;=24,25-H287,H287&lt;24,1)</f>
        <v>1</v>
      </c>
      <c r="J287" s="222" cm="1">
        <f t="array" ref="J287">_xlfn.IFS(H287=0,0,H287&gt;=0,H287+I287)</f>
        <v>0</v>
      </c>
      <c r="K287" s="222" t="str">
        <f t="shared" si="78"/>
        <v/>
      </c>
      <c r="L287" s="222" cm="1">
        <f t="array" ref="L287">_xlfn.IFS(J287=0,0,J287&gt;=0,J287+K287)</f>
        <v>0</v>
      </c>
      <c r="M287" s="222" t="str">
        <f t="shared" si="79"/>
        <v/>
      </c>
      <c r="N287" s="222" t="str">
        <f t="shared" si="80"/>
        <v/>
      </c>
      <c r="O287" s="81"/>
      <c r="P287" s="211" t="str">
        <f t="shared" si="81"/>
        <v/>
      </c>
      <c r="Q287" s="313">
        <f t="shared" si="82"/>
        <v>0</v>
      </c>
      <c r="R287" s="314" t="str">
        <f t="shared" si="83"/>
        <v/>
      </c>
    </row>
    <row r="288" spans="1:18" hidden="1" outlineLevel="1" x14ac:dyDescent="0.3">
      <c r="A288" s="159"/>
      <c r="B288" s="80"/>
      <c r="C288" s="80"/>
      <c r="D288" s="225" t="str">
        <f>IF(ISERROR(VLOOKUP(C288,'[1]Summary and KPIs'!$E$55:$F$58,2,FALSE)),"",(VLOOKUP(C288,'[1]Summary and KPIs'!$E$55:$F$58,2,FALSE)))</f>
        <v/>
      </c>
      <c r="E288" s="69"/>
      <c r="F288" s="81"/>
      <c r="G288" s="81"/>
      <c r="H288" s="222">
        <f t="shared" si="77"/>
        <v>0</v>
      </c>
      <c r="I288" s="222" cm="1">
        <f t="array" ref="I288">_xlfn.IFS(H288&gt;25,0,H288&gt;=24,25-H288,H288&lt;24,1)</f>
        <v>1</v>
      </c>
      <c r="J288" s="222" cm="1">
        <f t="array" ref="J288">_xlfn.IFS(H288=0,0,H288&gt;=0,H288+I288)</f>
        <v>0</v>
      </c>
      <c r="K288" s="222" t="str">
        <f t="shared" si="78"/>
        <v/>
      </c>
      <c r="L288" s="222" cm="1">
        <f t="array" ref="L288">_xlfn.IFS(J288=0,0,J288&gt;=0,J288+K288)</f>
        <v>0</v>
      </c>
      <c r="M288" s="222" t="str">
        <f t="shared" si="79"/>
        <v/>
      </c>
      <c r="N288" s="222" t="str">
        <f t="shared" si="80"/>
        <v/>
      </c>
      <c r="O288" s="81"/>
      <c r="P288" s="211" t="str">
        <f t="shared" si="81"/>
        <v/>
      </c>
      <c r="Q288" s="313">
        <f t="shared" si="82"/>
        <v>0</v>
      </c>
      <c r="R288" s="314" t="str">
        <f t="shared" si="83"/>
        <v/>
      </c>
    </row>
    <row r="289" spans="1:18" hidden="1" outlineLevel="1" x14ac:dyDescent="0.3">
      <c r="A289" s="159"/>
      <c r="B289" s="80"/>
      <c r="C289" s="80"/>
      <c r="D289" s="225" t="str">
        <f>IF(ISERROR(VLOOKUP(C289,'[1]Summary and KPIs'!$E$55:$F$58,2,FALSE)),"",(VLOOKUP(C289,'[1]Summary and KPIs'!$E$55:$F$58,2,FALSE)))</f>
        <v/>
      </c>
      <c r="E289" s="69"/>
      <c r="F289" s="81"/>
      <c r="G289" s="81"/>
      <c r="H289" s="222">
        <f t="shared" si="77"/>
        <v>0</v>
      </c>
      <c r="I289" s="222" cm="1">
        <f t="array" ref="I289">_xlfn.IFS(H289&gt;25,0,H289&gt;=24,25-H289,H289&lt;24,1)</f>
        <v>1</v>
      </c>
      <c r="J289" s="222" cm="1">
        <f t="array" ref="J289">_xlfn.IFS(H289=0,0,H289&gt;=0,H289+I289)</f>
        <v>0</v>
      </c>
      <c r="K289" s="222" t="str">
        <f t="shared" si="78"/>
        <v/>
      </c>
      <c r="L289" s="222" cm="1">
        <f t="array" ref="L289">_xlfn.IFS(J289=0,0,J289&gt;=0,J289+K289)</f>
        <v>0</v>
      </c>
      <c r="M289" s="222" t="str">
        <f t="shared" si="79"/>
        <v/>
      </c>
      <c r="N289" s="222" t="str">
        <f t="shared" si="80"/>
        <v/>
      </c>
      <c r="O289" s="81"/>
      <c r="P289" s="211" t="str">
        <f t="shared" si="81"/>
        <v/>
      </c>
      <c r="Q289" s="313">
        <f t="shared" si="82"/>
        <v>0</v>
      </c>
      <c r="R289" s="314" t="str">
        <f t="shared" si="83"/>
        <v/>
      </c>
    </row>
    <row r="290" spans="1:18" hidden="1" outlineLevel="1" x14ac:dyDescent="0.3">
      <c r="A290" s="159"/>
      <c r="B290" s="80"/>
      <c r="C290" s="80"/>
      <c r="D290" s="225" t="str">
        <f>IF(ISERROR(VLOOKUP(C290,'[1]Summary and KPIs'!$E$55:$F$58,2,FALSE)),"",(VLOOKUP(C290,'[1]Summary and KPIs'!$E$55:$F$58,2,FALSE)))</f>
        <v/>
      </c>
      <c r="E290" s="69"/>
      <c r="F290" s="81"/>
      <c r="G290" s="81"/>
      <c r="H290" s="222">
        <f t="shared" si="77"/>
        <v>0</v>
      </c>
      <c r="I290" s="222" cm="1">
        <f t="array" ref="I290">_xlfn.IFS(H290&gt;25,0,H290&gt;=24,25-H290,H290&lt;24,1)</f>
        <v>1</v>
      </c>
      <c r="J290" s="222" cm="1">
        <f t="array" ref="J290">_xlfn.IFS(H290=0,0,H290&gt;=0,H290+I290)</f>
        <v>0</v>
      </c>
      <c r="K290" s="222" t="str">
        <f t="shared" si="78"/>
        <v/>
      </c>
      <c r="L290" s="222" cm="1">
        <f t="array" ref="L290">_xlfn.IFS(J290=0,0,J290&gt;=0,J290+K290)</f>
        <v>0</v>
      </c>
      <c r="M290" s="222" t="str">
        <f t="shared" si="79"/>
        <v/>
      </c>
      <c r="N290" s="222" t="str">
        <f t="shared" si="80"/>
        <v/>
      </c>
      <c r="O290" s="81"/>
      <c r="P290" s="211" t="str">
        <f t="shared" si="81"/>
        <v/>
      </c>
      <c r="Q290" s="313">
        <f t="shared" si="82"/>
        <v>0</v>
      </c>
      <c r="R290" s="314" t="str">
        <f t="shared" si="83"/>
        <v/>
      </c>
    </row>
    <row r="291" spans="1:18" hidden="1" outlineLevel="1" x14ac:dyDescent="0.3">
      <c r="A291" s="159"/>
      <c r="B291" s="80"/>
      <c r="C291" s="80"/>
      <c r="D291" s="225" t="str">
        <f>IF(ISERROR(VLOOKUP(C291,'[1]Summary and KPIs'!$E$55:$F$58,2,FALSE)),"",(VLOOKUP(C291,'[1]Summary and KPIs'!$E$55:$F$58,2,FALSE)))</f>
        <v/>
      </c>
      <c r="E291" s="69"/>
      <c r="F291" s="81"/>
      <c r="G291" s="81"/>
      <c r="H291" s="222">
        <f t="shared" si="77"/>
        <v>0</v>
      </c>
      <c r="I291" s="222" cm="1">
        <f t="array" ref="I291">_xlfn.IFS(H291&gt;25,0,H291&gt;=24,25-H291,H291&lt;24,1)</f>
        <v>1</v>
      </c>
      <c r="J291" s="222" cm="1">
        <f t="array" ref="J291">_xlfn.IFS(H291=0,0,H291&gt;=0,H291+I291)</f>
        <v>0</v>
      </c>
      <c r="K291" s="222" t="str">
        <f t="shared" si="78"/>
        <v/>
      </c>
      <c r="L291" s="222" cm="1">
        <f t="array" ref="L291">_xlfn.IFS(J291=0,0,J291&gt;=0,J291+K291)</f>
        <v>0</v>
      </c>
      <c r="M291" s="222" t="str">
        <f t="shared" si="79"/>
        <v/>
      </c>
      <c r="N291" s="222" t="str">
        <f t="shared" si="80"/>
        <v/>
      </c>
      <c r="O291" s="81"/>
      <c r="P291" s="211" t="str">
        <f t="shared" si="81"/>
        <v/>
      </c>
      <c r="Q291" s="313">
        <f t="shared" si="82"/>
        <v>0</v>
      </c>
      <c r="R291" s="314" t="str">
        <f t="shared" si="83"/>
        <v/>
      </c>
    </row>
    <row r="292" spans="1:18" hidden="1" outlineLevel="1" x14ac:dyDescent="0.3">
      <c r="A292" s="159"/>
      <c r="B292" s="80"/>
      <c r="C292" s="80"/>
      <c r="D292" s="225" t="str">
        <f>IF(ISERROR(VLOOKUP(C292,'[1]Summary and KPIs'!$E$55:$F$58,2,FALSE)),"",(VLOOKUP(C292,'[1]Summary and KPIs'!$E$55:$F$58,2,FALSE)))</f>
        <v/>
      </c>
      <c r="E292" s="69"/>
      <c r="F292" s="81"/>
      <c r="G292" s="81"/>
      <c r="H292" s="222">
        <f t="shared" si="77"/>
        <v>0</v>
      </c>
      <c r="I292" s="222" cm="1">
        <f t="array" ref="I292">_xlfn.IFS(H292&gt;25,0,H292&gt;=24,25-H292,H292&lt;24,1)</f>
        <v>1</v>
      </c>
      <c r="J292" s="222" cm="1">
        <f t="array" ref="J292">_xlfn.IFS(H292=0,0,H292&gt;=0,H292+I292)</f>
        <v>0</v>
      </c>
      <c r="K292" s="222" t="str">
        <f t="shared" si="78"/>
        <v/>
      </c>
      <c r="L292" s="222" cm="1">
        <f t="array" ref="L292">_xlfn.IFS(J292=0,0,J292&gt;=0,J292+K292)</f>
        <v>0</v>
      </c>
      <c r="M292" s="222" t="str">
        <f t="shared" si="79"/>
        <v/>
      </c>
      <c r="N292" s="222" t="str">
        <f t="shared" si="80"/>
        <v/>
      </c>
      <c r="O292" s="81"/>
      <c r="P292" s="211" t="str">
        <f t="shared" si="81"/>
        <v/>
      </c>
      <c r="Q292" s="313">
        <f t="shared" si="82"/>
        <v>0</v>
      </c>
      <c r="R292" s="314" t="str">
        <f t="shared" si="83"/>
        <v/>
      </c>
    </row>
    <row r="293" spans="1:18" hidden="1" outlineLevel="1" x14ac:dyDescent="0.3">
      <c r="A293" s="159"/>
      <c r="B293" s="80"/>
      <c r="C293" s="80"/>
      <c r="D293" s="225" t="str">
        <f>IF(ISERROR(VLOOKUP(C293,'[1]Summary and KPIs'!$E$55:$F$58,2,FALSE)),"",(VLOOKUP(C293,'[1]Summary and KPIs'!$E$55:$F$58,2,FALSE)))</f>
        <v/>
      </c>
      <c r="E293" s="69"/>
      <c r="F293" s="81"/>
      <c r="G293" s="81"/>
      <c r="H293" s="222">
        <f t="shared" si="77"/>
        <v>0</v>
      </c>
      <c r="I293" s="222" cm="1">
        <f t="array" ref="I293">_xlfn.IFS(H293&gt;25,0,H293&gt;=24,25-H293,H293&lt;24,1)</f>
        <v>1</v>
      </c>
      <c r="J293" s="222" cm="1">
        <f t="array" ref="J293">_xlfn.IFS(H293=0,0,H293&gt;=0,H293+I293)</f>
        <v>0</v>
      </c>
      <c r="K293" s="222" t="str">
        <f t="shared" si="78"/>
        <v/>
      </c>
      <c r="L293" s="222" cm="1">
        <f t="array" ref="L293">_xlfn.IFS(J293=0,0,J293&gt;=0,J293+K293)</f>
        <v>0</v>
      </c>
      <c r="M293" s="222" t="str">
        <f t="shared" si="79"/>
        <v/>
      </c>
      <c r="N293" s="222" t="str">
        <f t="shared" si="80"/>
        <v/>
      </c>
      <c r="O293" s="81"/>
      <c r="P293" s="211" t="str">
        <f t="shared" si="81"/>
        <v/>
      </c>
      <c r="Q293" s="313">
        <f t="shared" si="82"/>
        <v>0</v>
      </c>
      <c r="R293" s="314" t="str">
        <f t="shared" si="83"/>
        <v/>
      </c>
    </row>
    <row r="294" spans="1:18" hidden="1" outlineLevel="1" x14ac:dyDescent="0.3">
      <c r="A294" s="159"/>
      <c r="B294" s="80"/>
      <c r="C294" s="80"/>
      <c r="D294" s="225" t="str">
        <f>IF(ISERROR(VLOOKUP(C294,'[1]Summary and KPIs'!$E$55:$F$58,2,FALSE)),"",(VLOOKUP(C294,'[1]Summary and KPIs'!$E$55:$F$58,2,FALSE)))</f>
        <v/>
      </c>
      <c r="E294" s="69"/>
      <c r="F294" s="81"/>
      <c r="G294" s="81"/>
      <c r="H294" s="222">
        <f t="shared" si="77"/>
        <v>0</v>
      </c>
      <c r="I294" s="222" cm="1">
        <f t="array" ref="I294">_xlfn.IFS(H294&gt;25,0,H294&gt;=24,25-H294,H294&lt;24,1)</f>
        <v>1</v>
      </c>
      <c r="J294" s="222" cm="1">
        <f t="array" ref="J294">_xlfn.IFS(H294=0,0,H294&gt;=0,H294+I294)</f>
        <v>0</v>
      </c>
      <c r="K294" s="222" t="str">
        <f t="shared" si="78"/>
        <v/>
      </c>
      <c r="L294" s="222" cm="1">
        <f t="array" ref="L294">_xlfn.IFS(J294=0,0,J294&gt;=0,J294+K294)</f>
        <v>0</v>
      </c>
      <c r="M294" s="222" t="str">
        <f t="shared" si="79"/>
        <v/>
      </c>
      <c r="N294" s="222" t="str">
        <f t="shared" si="80"/>
        <v/>
      </c>
      <c r="O294" s="81"/>
      <c r="P294" s="211" t="str">
        <f t="shared" si="81"/>
        <v/>
      </c>
      <c r="Q294" s="313">
        <f t="shared" si="82"/>
        <v>0</v>
      </c>
      <c r="R294" s="314" t="str">
        <f t="shared" si="83"/>
        <v/>
      </c>
    </row>
    <row r="295" spans="1:18" hidden="1" outlineLevel="1" x14ac:dyDescent="0.3">
      <c r="A295" s="159"/>
      <c r="B295" s="80"/>
      <c r="C295" s="80"/>
      <c r="D295" s="225" t="str">
        <f>IF(ISERROR(VLOOKUP(C295,'[1]Summary and KPIs'!$E$55:$F$58,2,FALSE)),"",(VLOOKUP(C295,'[1]Summary and KPIs'!$E$55:$F$58,2,FALSE)))</f>
        <v/>
      </c>
      <c r="E295" s="69"/>
      <c r="F295" s="81"/>
      <c r="G295" s="81"/>
      <c r="H295" s="222">
        <f t="shared" si="77"/>
        <v>0</v>
      </c>
      <c r="I295" s="222" cm="1">
        <f t="array" ref="I295">_xlfn.IFS(H295&gt;25,0,H295&gt;=24,25-H295,H295&lt;24,1)</f>
        <v>1</v>
      </c>
      <c r="J295" s="222" cm="1">
        <f t="array" ref="J295">_xlfn.IFS(H295=0,0,H295&gt;=0,H295+I295)</f>
        <v>0</v>
      </c>
      <c r="K295" s="222" t="str">
        <f t="shared" si="78"/>
        <v/>
      </c>
      <c r="L295" s="222" cm="1">
        <f t="array" ref="L295">_xlfn.IFS(J295=0,0,J295&gt;=0,J295+K295)</f>
        <v>0</v>
      </c>
      <c r="M295" s="222" t="str">
        <f t="shared" si="79"/>
        <v/>
      </c>
      <c r="N295" s="222" t="str">
        <f t="shared" si="80"/>
        <v/>
      </c>
      <c r="O295" s="81"/>
      <c r="P295" s="211" t="str">
        <f t="shared" si="81"/>
        <v/>
      </c>
      <c r="Q295" s="313">
        <f t="shared" si="82"/>
        <v>0</v>
      </c>
      <c r="R295" s="314" t="str">
        <f t="shared" si="83"/>
        <v/>
      </c>
    </row>
    <row r="296" spans="1:18" hidden="1" outlineLevel="1" x14ac:dyDescent="0.3">
      <c r="A296" s="159"/>
      <c r="B296" s="80"/>
      <c r="C296" s="80"/>
      <c r="D296" s="225" t="str">
        <f>IF(ISERROR(VLOOKUP(C296,'[1]Summary and KPIs'!$E$55:$F$58,2,FALSE)),"",(VLOOKUP(C296,'[1]Summary and KPIs'!$E$55:$F$58,2,FALSE)))</f>
        <v/>
      </c>
      <c r="E296" s="69"/>
      <c r="F296" s="81"/>
      <c r="G296" s="81"/>
      <c r="H296" s="222">
        <f t="shared" si="77"/>
        <v>0</v>
      </c>
      <c r="I296" s="222" cm="1">
        <f t="array" ref="I296">_xlfn.IFS(H296&gt;25,0,H296&gt;=24,25-H296,H296&lt;24,1)</f>
        <v>1</v>
      </c>
      <c r="J296" s="222" cm="1">
        <f t="array" ref="J296">_xlfn.IFS(H296=0,0,H296&gt;=0,H296+I296)</f>
        <v>0</v>
      </c>
      <c r="K296" s="222" t="str">
        <f t="shared" si="78"/>
        <v/>
      </c>
      <c r="L296" s="222" cm="1">
        <f t="array" ref="L296">_xlfn.IFS(J296=0,0,J296&gt;=0,J296+K296)</f>
        <v>0</v>
      </c>
      <c r="M296" s="222" t="str">
        <f t="shared" si="79"/>
        <v/>
      </c>
      <c r="N296" s="222" t="str">
        <f t="shared" si="80"/>
        <v/>
      </c>
      <c r="O296" s="81"/>
      <c r="P296" s="211" t="str">
        <f t="shared" si="81"/>
        <v/>
      </c>
      <c r="Q296" s="313">
        <f t="shared" si="82"/>
        <v>0</v>
      </c>
      <c r="R296" s="314" t="str">
        <f t="shared" si="83"/>
        <v/>
      </c>
    </row>
    <row r="297" spans="1:18" hidden="1" outlineLevel="1" x14ac:dyDescent="0.3">
      <c r="A297" s="159"/>
      <c r="B297" s="80"/>
      <c r="C297" s="80"/>
      <c r="D297" s="225" t="str">
        <f>IF(ISERROR(VLOOKUP(C297,'[1]Summary and KPIs'!$E$55:$F$58,2,FALSE)),"",(VLOOKUP(C297,'[1]Summary and KPIs'!$E$55:$F$58,2,FALSE)))</f>
        <v/>
      </c>
      <c r="E297" s="69"/>
      <c r="F297" s="81"/>
      <c r="G297" s="81"/>
      <c r="H297" s="222">
        <f t="shared" si="77"/>
        <v>0</v>
      </c>
      <c r="I297" s="222" cm="1">
        <f t="array" ref="I297">_xlfn.IFS(H297&gt;25,0,H297&gt;=24,25-H297,H297&lt;24,1)</f>
        <v>1</v>
      </c>
      <c r="J297" s="222" cm="1">
        <f t="array" ref="J297">_xlfn.IFS(H297=0,0,H297&gt;=0,H297+I297)</f>
        <v>0</v>
      </c>
      <c r="K297" s="222" t="str">
        <f t="shared" si="78"/>
        <v/>
      </c>
      <c r="L297" s="222" cm="1">
        <f t="array" ref="L297">_xlfn.IFS(J297=0,0,J297&gt;=0,J297+K297)</f>
        <v>0</v>
      </c>
      <c r="M297" s="222" t="str">
        <f t="shared" si="79"/>
        <v/>
      </c>
      <c r="N297" s="222" t="str">
        <f t="shared" si="80"/>
        <v/>
      </c>
      <c r="O297" s="81"/>
      <c r="P297" s="211" t="str">
        <f t="shared" si="81"/>
        <v/>
      </c>
      <c r="Q297" s="313">
        <f t="shared" si="82"/>
        <v>0</v>
      </c>
      <c r="R297" s="314" t="str">
        <f t="shared" si="83"/>
        <v/>
      </c>
    </row>
    <row r="298" spans="1:18" hidden="1" outlineLevel="1" x14ac:dyDescent="0.3">
      <c r="A298" s="159"/>
      <c r="B298" s="80"/>
      <c r="C298" s="80"/>
      <c r="D298" s="225" t="str">
        <f>IF(ISERROR(VLOOKUP(C298,'[1]Summary and KPIs'!$E$55:$F$58,2,FALSE)),"",(VLOOKUP(C298,'[1]Summary and KPIs'!$E$55:$F$58,2,FALSE)))</f>
        <v/>
      </c>
      <c r="E298" s="69"/>
      <c r="F298" s="81"/>
      <c r="G298" s="81"/>
      <c r="H298" s="222">
        <f t="shared" si="77"/>
        <v>0</v>
      </c>
      <c r="I298" s="222" cm="1">
        <f t="array" ref="I298">_xlfn.IFS(H298&gt;25,0,H298&gt;=24,25-H298,H298&lt;24,1)</f>
        <v>1</v>
      </c>
      <c r="J298" s="222" cm="1">
        <f t="array" ref="J298">_xlfn.IFS(H298=0,0,H298&gt;=0,H298+I298)</f>
        <v>0</v>
      </c>
      <c r="K298" s="222" t="str">
        <f t="shared" si="78"/>
        <v/>
      </c>
      <c r="L298" s="222" cm="1">
        <f t="array" ref="L298">_xlfn.IFS(J298=0,0,J298&gt;=0,J298+K298)</f>
        <v>0</v>
      </c>
      <c r="M298" s="222" t="str">
        <f t="shared" si="79"/>
        <v/>
      </c>
      <c r="N298" s="222" t="str">
        <f t="shared" si="80"/>
        <v/>
      </c>
      <c r="O298" s="81"/>
      <c r="P298" s="211" t="str">
        <f t="shared" si="81"/>
        <v/>
      </c>
      <c r="Q298" s="313">
        <f t="shared" si="82"/>
        <v>0</v>
      </c>
      <c r="R298" s="314" t="str">
        <f t="shared" si="83"/>
        <v/>
      </c>
    </row>
    <row r="299" spans="1:18" collapsed="1" x14ac:dyDescent="0.3">
      <c r="A299" s="159"/>
      <c r="B299" s="80"/>
      <c r="C299" s="80"/>
      <c r="D299" s="225" t="str">
        <f>IF(ISERROR(VLOOKUP(C299,'[1]Summary and KPIs'!$E$55:$F$58,2,FALSE)),"",(VLOOKUP(C299,'[1]Summary and KPIs'!$E$55:$F$58,2,FALSE)))</f>
        <v/>
      </c>
      <c r="E299" s="69"/>
      <c r="F299" s="81"/>
      <c r="G299" s="81"/>
      <c r="H299" s="222">
        <f t="shared" si="77"/>
        <v>0</v>
      </c>
      <c r="I299" s="222" cm="1">
        <f t="array" ref="I299">_xlfn.IFS(H299&gt;25,0,H299&gt;=24,25-H299,H299&lt;24,1)</f>
        <v>1</v>
      </c>
      <c r="J299" s="222" cm="1">
        <f t="array" ref="J299">_xlfn.IFS(H299=0,0,H299&gt;=0,H299+I299)</f>
        <v>0</v>
      </c>
      <c r="K299" s="222" t="str">
        <f t="shared" si="78"/>
        <v/>
      </c>
      <c r="L299" s="222" cm="1">
        <f t="array" ref="L299">_xlfn.IFS(J299=0,0,J299&gt;=0,J299+K299)</f>
        <v>0</v>
      </c>
      <c r="M299" s="222" t="str">
        <f t="shared" si="79"/>
        <v/>
      </c>
      <c r="N299" s="222" t="str">
        <f t="shared" si="80"/>
        <v/>
      </c>
      <c r="O299" s="81"/>
      <c r="P299" s="211" t="str">
        <f t="shared" si="81"/>
        <v/>
      </c>
      <c r="Q299" s="313">
        <f t="shared" si="82"/>
        <v>0</v>
      </c>
      <c r="R299" s="314" t="str">
        <f t="shared" si="83"/>
        <v/>
      </c>
    </row>
    <row r="300" spans="1:18" hidden="1" outlineLevel="1" x14ac:dyDescent="0.3">
      <c r="A300" s="159"/>
      <c r="B300" s="80"/>
      <c r="C300" s="80"/>
      <c r="D300" s="225" t="str">
        <f>IF(ISERROR(VLOOKUP(C300,'[1]Summary and KPIs'!$E$55:$F$58,2,FALSE)),"",(VLOOKUP(C300,'[1]Summary and KPIs'!$E$55:$F$58,2,FALSE)))</f>
        <v/>
      </c>
      <c r="E300" s="69"/>
      <c r="F300" s="81"/>
      <c r="G300" s="81"/>
      <c r="H300" s="222">
        <f t="shared" si="77"/>
        <v>0</v>
      </c>
      <c r="I300" s="222" cm="1">
        <f t="array" ref="I300">_xlfn.IFS(H300&gt;25,0,H300&gt;=24,25-H300,H300&lt;24,1)</f>
        <v>1</v>
      </c>
      <c r="J300" s="222" cm="1">
        <f t="array" ref="J300">_xlfn.IFS(H300=0,0,H300&gt;=0,H300+I300)</f>
        <v>0</v>
      </c>
      <c r="K300" s="222" t="str">
        <f t="shared" si="78"/>
        <v/>
      </c>
      <c r="L300" s="222" cm="1">
        <f t="array" ref="L300">_xlfn.IFS(J300=0,0,J300&gt;=0,J300+K300)</f>
        <v>0</v>
      </c>
      <c r="M300" s="222" t="str">
        <f t="shared" si="79"/>
        <v/>
      </c>
      <c r="N300" s="222" t="str">
        <f t="shared" si="80"/>
        <v/>
      </c>
      <c r="O300" s="81"/>
      <c r="P300" s="211" t="str">
        <f t="shared" si="81"/>
        <v/>
      </c>
      <c r="Q300" s="313">
        <f t="shared" si="82"/>
        <v>0</v>
      </c>
      <c r="R300" s="314" t="str">
        <f t="shared" si="83"/>
        <v/>
      </c>
    </row>
    <row r="301" spans="1:18" hidden="1" outlineLevel="1" x14ac:dyDescent="0.3">
      <c r="A301" s="159"/>
      <c r="B301" s="80"/>
      <c r="C301" s="80"/>
      <c r="D301" s="225" t="str">
        <f>IF(ISERROR(VLOOKUP(C301,'[1]Summary and KPIs'!$E$55:$F$58,2,FALSE)),"",(VLOOKUP(C301,'[1]Summary and KPIs'!$E$55:$F$58,2,FALSE)))</f>
        <v/>
      </c>
      <c r="E301" s="69"/>
      <c r="F301" s="81"/>
      <c r="G301" s="81"/>
      <c r="H301" s="222">
        <f t="shared" si="77"/>
        <v>0</v>
      </c>
      <c r="I301" s="222" cm="1">
        <f t="array" ref="I301">_xlfn.IFS(H301&gt;25,0,H301&gt;=24,25-H301,H301&lt;24,1)</f>
        <v>1</v>
      </c>
      <c r="J301" s="222" cm="1">
        <f t="array" ref="J301">_xlfn.IFS(H301=0,0,H301&gt;=0,H301+I301)</f>
        <v>0</v>
      </c>
      <c r="K301" s="222" t="str">
        <f t="shared" si="78"/>
        <v/>
      </c>
      <c r="L301" s="222" cm="1">
        <f t="array" ref="L301">_xlfn.IFS(J301=0,0,J301&gt;=0,J301+K301)</f>
        <v>0</v>
      </c>
      <c r="M301" s="222" t="str">
        <f t="shared" si="79"/>
        <v/>
      </c>
      <c r="N301" s="222" t="str">
        <f t="shared" si="80"/>
        <v/>
      </c>
      <c r="O301" s="81"/>
      <c r="P301" s="211" t="str">
        <f t="shared" si="81"/>
        <v/>
      </c>
      <c r="Q301" s="313">
        <f t="shared" si="82"/>
        <v>0</v>
      </c>
      <c r="R301" s="314" t="str">
        <f t="shared" si="83"/>
        <v/>
      </c>
    </row>
    <row r="302" spans="1:18" hidden="1" outlineLevel="1" x14ac:dyDescent="0.3">
      <c r="A302" s="159"/>
      <c r="B302" s="80"/>
      <c r="C302" s="80"/>
      <c r="D302" s="225" t="str">
        <f>IF(ISERROR(VLOOKUP(C302,'[1]Summary and KPIs'!$E$55:$F$58,2,FALSE)),"",(VLOOKUP(C302,'[1]Summary and KPIs'!$E$55:$F$58,2,FALSE)))</f>
        <v/>
      </c>
      <c r="E302" s="69"/>
      <c r="F302" s="81"/>
      <c r="G302" s="81"/>
      <c r="H302" s="222">
        <f t="shared" si="77"/>
        <v>0</v>
      </c>
      <c r="I302" s="222" cm="1">
        <f t="array" ref="I302">_xlfn.IFS(H302&gt;25,0,H302&gt;=24,25-H302,H302&lt;24,1)</f>
        <v>1</v>
      </c>
      <c r="J302" s="222" cm="1">
        <f t="array" ref="J302">_xlfn.IFS(H302=0,0,H302&gt;=0,H302+I302)</f>
        <v>0</v>
      </c>
      <c r="K302" s="222" t="str">
        <f t="shared" si="78"/>
        <v/>
      </c>
      <c r="L302" s="222" cm="1">
        <f t="array" ref="L302">_xlfn.IFS(J302=0,0,J302&gt;=0,J302+K302)</f>
        <v>0</v>
      </c>
      <c r="M302" s="222" t="str">
        <f t="shared" si="79"/>
        <v/>
      </c>
      <c r="N302" s="222" t="str">
        <f t="shared" si="80"/>
        <v/>
      </c>
      <c r="O302" s="81"/>
      <c r="P302" s="211" t="str">
        <f t="shared" si="81"/>
        <v/>
      </c>
      <c r="Q302" s="313">
        <f t="shared" si="82"/>
        <v>0</v>
      </c>
      <c r="R302" s="314" t="str">
        <f t="shared" si="83"/>
        <v/>
      </c>
    </row>
    <row r="303" spans="1:18" hidden="1" outlineLevel="1" x14ac:dyDescent="0.3">
      <c r="A303" s="159"/>
      <c r="B303" s="80"/>
      <c r="C303" s="80"/>
      <c r="D303" s="225" t="str">
        <f>IF(ISERROR(VLOOKUP(C303,'[1]Summary and KPIs'!$E$55:$F$58,2,FALSE)),"",(VLOOKUP(C303,'[1]Summary and KPIs'!$E$55:$F$58,2,FALSE)))</f>
        <v/>
      </c>
      <c r="E303" s="69"/>
      <c r="F303" s="81"/>
      <c r="G303" s="81"/>
      <c r="H303" s="222">
        <f t="shared" si="77"/>
        <v>0</v>
      </c>
      <c r="I303" s="222" cm="1">
        <f t="array" ref="I303">_xlfn.IFS(H303&gt;25,0,H303&gt;=24,25-H303,H303&lt;24,1)</f>
        <v>1</v>
      </c>
      <c r="J303" s="222" cm="1">
        <f t="array" ref="J303">_xlfn.IFS(H303=0,0,H303&gt;=0,H303+I303)</f>
        <v>0</v>
      </c>
      <c r="K303" s="222" t="str">
        <f t="shared" si="78"/>
        <v/>
      </c>
      <c r="L303" s="222" cm="1">
        <f t="array" ref="L303">_xlfn.IFS(J303=0,0,J303&gt;=0,J303+K303)</f>
        <v>0</v>
      </c>
      <c r="M303" s="222" t="str">
        <f t="shared" si="79"/>
        <v/>
      </c>
      <c r="N303" s="222" t="str">
        <f t="shared" si="80"/>
        <v/>
      </c>
      <c r="O303" s="81"/>
      <c r="P303" s="211" t="str">
        <f t="shared" si="81"/>
        <v/>
      </c>
      <c r="Q303" s="313">
        <f t="shared" si="82"/>
        <v>0</v>
      </c>
      <c r="R303" s="314" t="str">
        <f t="shared" si="83"/>
        <v/>
      </c>
    </row>
    <row r="304" spans="1:18" hidden="1" outlineLevel="1" x14ac:dyDescent="0.3">
      <c r="A304" s="159"/>
      <c r="B304" s="80"/>
      <c r="C304" s="80"/>
      <c r="D304" s="225" t="str">
        <f>IF(ISERROR(VLOOKUP(C304,'[1]Summary and KPIs'!$E$55:$F$58,2,FALSE)),"",(VLOOKUP(C304,'[1]Summary and KPIs'!$E$55:$F$58,2,FALSE)))</f>
        <v/>
      </c>
      <c r="E304" s="69"/>
      <c r="F304" s="81"/>
      <c r="G304" s="81"/>
      <c r="H304" s="222">
        <f t="shared" si="77"/>
        <v>0</v>
      </c>
      <c r="I304" s="222" cm="1">
        <f t="array" ref="I304">_xlfn.IFS(H304&gt;25,0,H304&gt;=24,25-H304,H304&lt;24,1)</f>
        <v>1</v>
      </c>
      <c r="J304" s="222" cm="1">
        <f t="array" ref="J304">_xlfn.IFS(H304=0,0,H304&gt;=0,H304+I304)</f>
        <v>0</v>
      </c>
      <c r="K304" s="222" t="str">
        <f t="shared" si="78"/>
        <v/>
      </c>
      <c r="L304" s="222" cm="1">
        <f t="array" ref="L304">_xlfn.IFS(J304=0,0,J304&gt;=0,J304+K304)</f>
        <v>0</v>
      </c>
      <c r="M304" s="222" t="str">
        <f t="shared" si="79"/>
        <v/>
      </c>
      <c r="N304" s="222" t="str">
        <f t="shared" si="80"/>
        <v/>
      </c>
      <c r="O304" s="81"/>
      <c r="P304" s="211" t="str">
        <f t="shared" si="81"/>
        <v/>
      </c>
      <c r="Q304" s="313">
        <f t="shared" si="82"/>
        <v>0</v>
      </c>
      <c r="R304" s="314" t="str">
        <f t="shared" si="83"/>
        <v/>
      </c>
    </row>
    <row r="305" spans="1:18" hidden="1" outlineLevel="1" x14ac:dyDescent="0.3">
      <c r="A305" s="159"/>
      <c r="B305" s="80"/>
      <c r="C305" s="80"/>
      <c r="D305" s="225" t="str">
        <f>IF(ISERROR(VLOOKUP(C305,'[1]Summary and KPIs'!$E$55:$F$58,2,FALSE)),"",(VLOOKUP(C305,'[1]Summary and KPIs'!$E$55:$F$58,2,FALSE)))</f>
        <v/>
      </c>
      <c r="E305" s="69"/>
      <c r="F305" s="81"/>
      <c r="G305" s="81"/>
      <c r="H305" s="222">
        <f t="shared" si="77"/>
        <v>0</v>
      </c>
      <c r="I305" s="222" cm="1">
        <f t="array" ref="I305">_xlfn.IFS(H305&gt;25,0,H305&gt;=24,25-H305,H305&lt;24,1)</f>
        <v>1</v>
      </c>
      <c r="J305" s="222" cm="1">
        <f t="array" ref="J305">_xlfn.IFS(H305=0,0,H305&gt;=0,H305+I305)</f>
        <v>0</v>
      </c>
      <c r="K305" s="222" t="str">
        <f t="shared" si="78"/>
        <v/>
      </c>
      <c r="L305" s="222" cm="1">
        <f t="array" ref="L305">_xlfn.IFS(J305=0,0,J305&gt;=0,J305+K305)</f>
        <v>0</v>
      </c>
      <c r="M305" s="222" t="str">
        <f t="shared" si="79"/>
        <v/>
      </c>
      <c r="N305" s="222" t="str">
        <f t="shared" si="80"/>
        <v/>
      </c>
      <c r="O305" s="81"/>
      <c r="P305" s="211" t="str">
        <f t="shared" si="81"/>
        <v/>
      </c>
      <c r="Q305" s="313">
        <f t="shared" si="82"/>
        <v>0</v>
      </c>
      <c r="R305" s="314" t="str">
        <f t="shared" si="83"/>
        <v/>
      </c>
    </row>
    <row r="306" spans="1:18" hidden="1" outlineLevel="1" x14ac:dyDescent="0.3">
      <c r="A306" s="159"/>
      <c r="B306" s="80"/>
      <c r="C306" s="80"/>
      <c r="D306" s="225" t="str">
        <f>IF(ISERROR(VLOOKUP(C306,'[1]Summary and KPIs'!$E$55:$F$58,2,FALSE)),"",(VLOOKUP(C306,'[1]Summary and KPIs'!$E$55:$F$58,2,FALSE)))</f>
        <v/>
      </c>
      <c r="E306" s="69"/>
      <c r="F306" s="81"/>
      <c r="G306" s="81"/>
      <c r="H306" s="222">
        <f t="shared" si="77"/>
        <v>0</v>
      </c>
      <c r="I306" s="222" cm="1">
        <f t="array" ref="I306">_xlfn.IFS(H306&gt;25,0,H306&gt;=24,25-H306,H306&lt;24,1)</f>
        <v>1</v>
      </c>
      <c r="J306" s="222" cm="1">
        <f t="array" ref="J306">_xlfn.IFS(H306=0,0,H306&gt;=0,H306+I306)</f>
        <v>0</v>
      </c>
      <c r="K306" s="222" t="str">
        <f t="shared" si="78"/>
        <v/>
      </c>
      <c r="L306" s="222" cm="1">
        <f t="array" ref="L306">_xlfn.IFS(J306=0,0,J306&gt;=0,J306+K306)</f>
        <v>0</v>
      </c>
      <c r="M306" s="222" t="str">
        <f t="shared" si="79"/>
        <v/>
      </c>
      <c r="N306" s="222" t="str">
        <f t="shared" si="80"/>
        <v/>
      </c>
      <c r="O306" s="81"/>
      <c r="P306" s="211" t="str">
        <f t="shared" si="81"/>
        <v/>
      </c>
      <c r="Q306" s="313">
        <f t="shared" si="82"/>
        <v>0</v>
      </c>
      <c r="R306" s="314" t="str">
        <f t="shared" si="83"/>
        <v/>
      </c>
    </row>
    <row r="307" spans="1:18" hidden="1" outlineLevel="1" x14ac:dyDescent="0.3">
      <c r="A307" s="159"/>
      <c r="B307" s="80"/>
      <c r="C307" s="80"/>
      <c r="D307" s="225" t="str">
        <f>IF(ISERROR(VLOOKUP(C307,'[1]Summary and KPIs'!$E$55:$F$58,2,FALSE)),"",(VLOOKUP(C307,'[1]Summary and KPIs'!$E$55:$F$58,2,FALSE)))</f>
        <v/>
      </c>
      <c r="E307" s="69"/>
      <c r="F307" s="81"/>
      <c r="G307" s="81"/>
      <c r="H307" s="222">
        <f t="shared" si="77"/>
        <v>0</v>
      </c>
      <c r="I307" s="222" cm="1">
        <f t="array" ref="I307">_xlfn.IFS(H307&gt;25,0,H307&gt;=24,25-H307,H307&lt;24,1)</f>
        <v>1</v>
      </c>
      <c r="J307" s="222" cm="1">
        <f t="array" ref="J307">_xlfn.IFS(H307=0,0,H307&gt;=0,H307+I307)</f>
        <v>0</v>
      </c>
      <c r="K307" s="222" t="str">
        <f t="shared" si="78"/>
        <v/>
      </c>
      <c r="L307" s="222" cm="1">
        <f t="array" ref="L307">_xlfn.IFS(J307=0,0,J307&gt;=0,J307+K307)</f>
        <v>0</v>
      </c>
      <c r="M307" s="222" t="str">
        <f t="shared" si="79"/>
        <v/>
      </c>
      <c r="N307" s="222" t="str">
        <f t="shared" si="80"/>
        <v/>
      </c>
      <c r="O307" s="81"/>
      <c r="P307" s="211" t="str">
        <f t="shared" si="81"/>
        <v/>
      </c>
      <c r="Q307" s="313">
        <f t="shared" si="82"/>
        <v>0</v>
      </c>
      <c r="R307" s="314" t="str">
        <f t="shared" si="83"/>
        <v/>
      </c>
    </row>
    <row r="308" spans="1:18" hidden="1" outlineLevel="1" x14ac:dyDescent="0.3">
      <c r="A308" s="159"/>
      <c r="B308" s="80"/>
      <c r="C308" s="80"/>
      <c r="D308" s="225" t="str">
        <f>IF(ISERROR(VLOOKUP(C308,'[1]Summary and KPIs'!$E$55:$F$58,2,FALSE)),"",(VLOOKUP(C308,'[1]Summary and KPIs'!$E$55:$F$58,2,FALSE)))</f>
        <v/>
      </c>
      <c r="E308" s="69"/>
      <c r="F308" s="81"/>
      <c r="G308" s="81"/>
      <c r="H308" s="222">
        <f t="shared" si="77"/>
        <v>0</v>
      </c>
      <c r="I308" s="222" cm="1">
        <f t="array" ref="I308">_xlfn.IFS(H308&gt;25,0,H308&gt;=24,25-H308,H308&lt;24,1)</f>
        <v>1</v>
      </c>
      <c r="J308" s="222" cm="1">
        <f t="array" ref="J308">_xlfn.IFS(H308=0,0,H308&gt;=0,H308+I308)</f>
        <v>0</v>
      </c>
      <c r="K308" s="222" t="str">
        <f t="shared" si="78"/>
        <v/>
      </c>
      <c r="L308" s="222" cm="1">
        <f t="array" ref="L308">_xlfn.IFS(J308=0,0,J308&gt;=0,J308+K308)</f>
        <v>0</v>
      </c>
      <c r="M308" s="222" t="str">
        <f t="shared" si="79"/>
        <v/>
      </c>
      <c r="N308" s="222" t="str">
        <f t="shared" si="80"/>
        <v/>
      </c>
      <c r="O308" s="81"/>
      <c r="P308" s="211" t="str">
        <f t="shared" si="81"/>
        <v/>
      </c>
      <c r="Q308" s="313">
        <f t="shared" si="82"/>
        <v>0</v>
      </c>
      <c r="R308" s="314" t="str">
        <f t="shared" si="83"/>
        <v/>
      </c>
    </row>
    <row r="309" spans="1:18" hidden="1" outlineLevel="1" x14ac:dyDescent="0.3">
      <c r="A309" s="159"/>
      <c r="B309" s="80"/>
      <c r="C309" s="80"/>
      <c r="D309" s="225" t="str">
        <f>IF(ISERROR(VLOOKUP(C309,'[1]Summary and KPIs'!$E$55:$F$58,2,FALSE)),"",(VLOOKUP(C309,'[1]Summary and KPIs'!$E$55:$F$58,2,FALSE)))</f>
        <v/>
      </c>
      <c r="E309" s="69"/>
      <c r="F309" s="81"/>
      <c r="G309" s="81"/>
      <c r="H309" s="222">
        <f t="shared" si="77"/>
        <v>0</v>
      </c>
      <c r="I309" s="222" cm="1">
        <f t="array" ref="I309">_xlfn.IFS(H309&gt;25,0,H309&gt;=24,25-H309,H309&lt;24,1)</f>
        <v>1</v>
      </c>
      <c r="J309" s="222" cm="1">
        <f t="array" ref="J309">_xlfn.IFS(H309=0,0,H309&gt;=0,H309+I309)</f>
        <v>0</v>
      </c>
      <c r="K309" s="222" t="str">
        <f t="shared" si="78"/>
        <v/>
      </c>
      <c r="L309" s="222" cm="1">
        <f t="array" ref="L309">_xlfn.IFS(J309=0,0,J309&gt;=0,J309+K309)</f>
        <v>0</v>
      </c>
      <c r="M309" s="222" t="str">
        <f t="shared" si="79"/>
        <v/>
      </c>
      <c r="N309" s="222" t="str">
        <f t="shared" si="80"/>
        <v/>
      </c>
      <c r="O309" s="81"/>
      <c r="P309" s="211" t="str">
        <f t="shared" si="81"/>
        <v/>
      </c>
      <c r="Q309" s="313">
        <f t="shared" si="82"/>
        <v>0</v>
      </c>
      <c r="R309" s="314" t="str">
        <f t="shared" si="83"/>
        <v/>
      </c>
    </row>
    <row r="310" spans="1:18" hidden="1" outlineLevel="1" x14ac:dyDescent="0.3">
      <c r="A310" s="159"/>
      <c r="B310" s="80"/>
      <c r="C310" s="80"/>
      <c r="D310" s="225" t="str">
        <f>IF(ISERROR(VLOOKUP(C310,'[1]Summary and KPIs'!$E$55:$F$58,2,FALSE)),"",(VLOOKUP(C310,'[1]Summary and KPIs'!$E$55:$F$58,2,FALSE)))</f>
        <v/>
      </c>
      <c r="E310" s="69"/>
      <c r="F310" s="81"/>
      <c r="G310" s="81"/>
      <c r="H310" s="222">
        <f t="shared" si="77"/>
        <v>0</v>
      </c>
      <c r="I310" s="222" cm="1">
        <f t="array" ref="I310">_xlfn.IFS(H310&gt;25,0,H310&gt;=24,25-H310,H310&lt;24,1)</f>
        <v>1</v>
      </c>
      <c r="J310" s="222" cm="1">
        <f t="array" ref="J310">_xlfn.IFS(H310=0,0,H310&gt;=0,H310+I310)</f>
        <v>0</v>
      </c>
      <c r="K310" s="222" t="str">
        <f t="shared" si="78"/>
        <v/>
      </c>
      <c r="L310" s="222" cm="1">
        <f t="array" ref="L310">_xlfn.IFS(J310=0,0,J310&gt;=0,J310+K310)</f>
        <v>0</v>
      </c>
      <c r="M310" s="222" t="str">
        <f t="shared" si="79"/>
        <v/>
      </c>
      <c r="N310" s="222" t="str">
        <f t="shared" si="80"/>
        <v/>
      </c>
      <c r="O310" s="81"/>
      <c r="P310" s="211" t="str">
        <f t="shared" si="81"/>
        <v/>
      </c>
      <c r="Q310" s="313">
        <f t="shared" si="82"/>
        <v>0</v>
      </c>
      <c r="R310" s="314" t="str">
        <f t="shared" si="83"/>
        <v/>
      </c>
    </row>
    <row r="311" spans="1:18" hidden="1" outlineLevel="1" x14ac:dyDescent="0.3">
      <c r="A311" s="159"/>
      <c r="B311" s="80"/>
      <c r="C311" s="80"/>
      <c r="D311" s="225" t="str">
        <f>IF(ISERROR(VLOOKUP(C311,'[1]Summary and KPIs'!$E$55:$F$58,2,FALSE)),"",(VLOOKUP(C311,'[1]Summary and KPIs'!$E$55:$F$58,2,FALSE)))</f>
        <v/>
      </c>
      <c r="E311" s="69"/>
      <c r="F311" s="81"/>
      <c r="G311" s="81"/>
      <c r="H311" s="222">
        <f t="shared" ref="H311:H342" si="84">F311+G311</f>
        <v>0</v>
      </c>
      <c r="I311" s="222" cm="1">
        <f t="array" ref="I311">_xlfn.IFS(H311&gt;25,0,H311&gt;=24,25-H311,H311&lt;24,1)</f>
        <v>1</v>
      </c>
      <c r="J311" s="222" cm="1">
        <f t="array" ref="J311">_xlfn.IFS(H311=0,0,H311&gt;=0,H311+I311)</f>
        <v>0</v>
      </c>
      <c r="K311" s="222" t="str">
        <f t="shared" ref="K311:K342" si="85">IF(ISERROR(IF(J311&lt;D311,D311-J311,0)),"",IF(J311&lt;D311,D311-J311,0))</f>
        <v/>
      </c>
      <c r="L311" s="222" cm="1">
        <f t="array" ref="L311">_xlfn.IFS(J311=0,0,J311&gt;=0,J311+K311)</f>
        <v>0</v>
      </c>
      <c r="M311" s="222" t="str">
        <f t="shared" ref="M311:M342" si="86">IFERROR(I311+K311,"")</f>
        <v/>
      </c>
      <c r="N311" s="222" t="str">
        <f t="shared" ref="N311:N342" si="87">IFERROR(M311*E311,"")</f>
        <v/>
      </c>
      <c r="O311" s="81"/>
      <c r="P311" s="211" t="str">
        <f t="shared" ref="P311:P342" si="88">IFERROR(O311/(N311),"")</f>
        <v/>
      </c>
      <c r="Q311" s="313">
        <f t="shared" ref="Q311:Q342" si="89">SUM(N311:O311)</f>
        <v>0</v>
      </c>
      <c r="R311" s="314" t="str">
        <f t="shared" ref="R311:R342" si="90">IF(O311="","",IF(P311&gt;17.5%,"Benefits should not be more than 17.5% ",""))</f>
        <v/>
      </c>
    </row>
    <row r="312" spans="1:18" hidden="1" outlineLevel="1" x14ac:dyDescent="0.3">
      <c r="A312" s="159"/>
      <c r="B312" s="80"/>
      <c r="C312" s="80"/>
      <c r="D312" s="225" t="str">
        <f>IF(ISERROR(VLOOKUP(C312,'[1]Summary and KPIs'!$E$55:$F$58,2,FALSE)),"",(VLOOKUP(C312,'[1]Summary and KPIs'!$E$55:$F$58,2,FALSE)))</f>
        <v/>
      </c>
      <c r="E312" s="69"/>
      <c r="F312" s="81"/>
      <c r="G312" s="81"/>
      <c r="H312" s="222">
        <f t="shared" si="84"/>
        <v>0</v>
      </c>
      <c r="I312" s="222" cm="1">
        <f t="array" ref="I312">_xlfn.IFS(H312&gt;25,0,H312&gt;=24,25-H312,H312&lt;24,1)</f>
        <v>1</v>
      </c>
      <c r="J312" s="222" cm="1">
        <f t="array" ref="J312">_xlfn.IFS(H312=0,0,H312&gt;=0,H312+I312)</f>
        <v>0</v>
      </c>
      <c r="K312" s="222" t="str">
        <f t="shared" si="85"/>
        <v/>
      </c>
      <c r="L312" s="222" cm="1">
        <f t="array" ref="L312">_xlfn.IFS(J312=0,0,J312&gt;=0,J312+K312)</f>
        <v>0</v>
      </c>
      <c r="M312" s="222" t="str">
        <f t="shared" si="86"/>
        <v/>
      </c>
      <c r="N312" s="222" t="str">
        <f t="shared" si="87"/>
        <v/>
      </c>
      <c r="O312" s="81"/>
      <c r="P312" s="211" t="str">
        <f t="shared" si="88"/>
        <v/>
      </c>
      <c r="Q312" s="313">
        <f t="shared" si="89"/>
        <v>0</v>
      </c>
      <c r="R312" s="314" t="str">
        <f t="shared" si="90"/>
        <v/>
      </c>
    </row>
    <row r="313" spans="1:18" hidden="1" outlineLevel="1" x14ac:dyDescent="0.3">
      <c r="A313" s="159"/>
      <c r="B313" s="80"/>
      <c r="C313" s="80"/>
      <c r="D313" s="225" t="str">
        <f>IF(ISERROR(VLOOKUP(C313,'[1]Summary and KPIs'!$E$55:$F$58,2,FALSE)),"",(VLOOKUP(C313,'[1]Summary and KPIs'!$E$55:$F$58,2,FALSE)))</f>
        <v/>
      </c>
      <c r="E313" s="69"/>
      <c r="F313" s="81"/>
      <c r="G313" s="81"/>
      <c r="H313" s="222">
        <f t="shared" si="84"/>
        <v>0</v>
      </c>
      <c r="I313" s="222" cm="1">
        <f t="array" ref="I313">_xlfn.IFS(H313&gt;25,0,H313&gt;=24,25-H313,H313&lt;24,1)</f>
        <v>1</v>
      </c>
      <c r="J313" s="222" cm="1">
        <f t="array" ref="J313">_xlfn.IFS(H313=0,0,H313&gt;=0,H313+I313)</f>
        <v>0</v>
      </c>
      <c r="K313" s="222" t="str">
        <f t="shared" si="85"/>
        <v/>
      </c>
      <c r="L313" s="222" cm="1">
        <f t="array" ref="L313">_xlfn.IFS(J313=0,0,J313&gt;=0,J313+K313)</f>
        <v>0</v>
      </c>
      <c r="M313" s="222" t="str">
        <f t="shared" si="86"/>
        <v/>
      </c>
      <c r="N313" s="222" t="str">
        <f t="shared" si="87"/>
        <v/>
      </c>
      <c r="O313" s="81"/>
      <c r="P313" s="211" t="str">
        <f t="shared" si="88"/>
        <v/>
      </c>
      <c r="Q313" s="313">
        <f t="shared" si="89"/>
        <v>0</v>
      </c>
      <c r="R313" s="314" t="str">
        <f t="shared" si="90"/>
        <v/>
      </c>
    </row>
    <row r="314" spans="1:18" hidden="1" outlineLevel="1" x14ac:dyDescent="0.3">
      <c r="A314" s="159"/>
      <c r="B314" s="80"/>
      <c r="C314" s="80"/>
      <c r="D314" s="225" t="str">
        <f>IF(ISERROR(VLOOKUP(C314,'[1]Summary and KPIs'!$E$55:$F$58,2,FALSE)),"",(VLOOKUP(C314,'[1]Summary and KPIs'!$E$55:$F$58,2,FALSE)))</f>
        <v/>
      </c>
      <c r="E314" s="69"/>
      <c r="F314" s="81"/>
      <c r="G314" s="81"/>
      <c r="H314" s="222">
        <f t="shared" si="84"/>
        <v>0</v>
      </c>
      <c r="I314" s="222" cm="1">
        <f t="array" ref="I314">_xlfn.IFS(H314&gt;25,0,H314&gt;=24,25-H314,H314&lt;24,1)</f>
        <v>1</v>
      </c>
      <c r="J314" s="222" cm="1">
        <f t="array" ref="J314">_xlfn.IFS(H314=0,0,H314&gt;=0,H314+I314)</f>
        <v>0</v>
      </c>
      <c r="K314" s="222" t="str">
        <f t="shared" si="85"/>
        <v/>
      </c>
      <c r="L314" s="222" cm="1">
        <f t="array" ref="L314">_xlfn.IFS(J314=0,0,J314&gt;=0,J314+K314)</f>
        <v>0</v>
      </c>
      <c r="M314" s="222" t="str">
        <f t="shared" si="86"/>
        <v/>
      </c>
      <c r="N314" s="222" t="str">
        <f t="shared" si="87"/>
        <v/>
      </c>
      <c r="O314" s="81"/>
      <c r="P314" s="211" t="str">
        <f t="shared" si="88"/>
        <v/>
      </c>
      <c r="Q314" s="313">
        <f t="shared" si="89"/>
        <v>0</v>
      </c>
      <c r="R314" s="314" t="str">
        <f t="shared" si="90"/>
        <v/>
      </c>
    </row>
    <row r="315" spans="1:18" hidden="1" outlineLevel="1" x14ac:dyDescent="0.3">
      <c r="A315" s="159"/>
      <c r="B315" s="80"/>
      <c r="C315" s="80"/>
      <c r="D315" s="225" t="str">
        <f>IF(ISERROR(VLOOKUP(C315,'[1]Summary and KPIs'!$E$55:$F$58,2,FALSE)),"",(VLOOKUP(C315,'[1]Summary and KPIs'!$E$55:$F$58,2,FALSE)))</f>
        <v/>
      </c>
      <c r="E315" s="69"/>
      <c r="F315" s="81"/>
      <c r="G315" s="81"/>
      <c r="H315" s="222">
        <f t="shared" si="84"/>
        <v>0</v>
      </c>
      <c r="I315" s="222" cm="1">
        <f t="array" ref="I315">_xlfn.IFS(H315&gt;25,0,H315&gt;=24,25-H315,H315&lt;24,1)</f>
        <v>1</v>
      </c>
      <c r="J315" s="222" cm="1">
        <f t="array" ref="J315">_xlfn.IFS(H315=0,0,H315&gt;=0,H315+I315)</f>
        <v>0</v>
      </c>
      <c r="K315" s="222" t="str">
        <f t="shared" si="85"/>
        <v/>
      </c>
      <c r="L315" s="222" cm="1">
        <f t="array" ref="L315">_xlfn.IFS(J315=0,0,J315&gt;=0,J315+K315)</f>
        <v>0</v>
      </c>
      <c r="M315" s="222" t="str">
        <f t="shared" si="86"/>
        <v/>
      </c>
      <c r="N315" s="222" t="str">
        <f t="shared" si="87"/>
        <v/>
      </c>
      <c r="O315" s="81"/>
      <c r="P315" s="211" t="str">
        <f t="shared" si="88"/>
        <v/>
      </c>
      <c r="Q315" s="313">
        <f t="shared" si="89"/>
        <v>0</v>
      </c>
      <c r="R315" s="314" t="str">
        <f t="shared" si="90"/>
        <v/>
      </c>
    </row>
    <row r="316" spans="1:18" hidden="1" outlineLevel="1" x14ac:dyDescent="0.3">
      <c r="A316" s="159"/>
      <c r="B316" s="80"/>
      <c r="C316" s="80"/>
      <c r="D316" s="225" t="str">
        <f>IF(ISERROR(VLOOKUP(C316,'[1]Summary and KPIs'!$E$55:$F$58,2,FALSE)),"",(VLOOKUP(C316,'[1]Summary and KPIs'!$E$55:$F$58,2,FALSE)))</f>
        <v/>
      </c>
      <c r="E316" s="69"/>
      <c r="F316" s="81"/>
      <c r="G316" s="81"/>
      <c r="H316" s="222">
        <f t="shared" si="84"/>
        <v>0</v>
      </c>
      <c r="I316" s="222" cm="1">
        <f t="array" ref="I316">_xlfn.IFS(H316&gt;25,0,H316&gt;=24,25-H316,H316&lt;24,1)</f>
        <v>1</v>
      </c>
      <c r="J316" s="222" cm="1">
        <f t="array" ref="J316">_xlfn.IFS(H316=0,0,H316&gt;=0,H316+I316)</f>
        <v>0</v>
      </c>
      <c r="K316" s="222" t="str">
        <f t="shared" si="85"/>
        <v/>
      </c>
      <c r="L316" s="222" cm="1">
        <f t="array" ref="L316">_xlfn.IFS(J316=0,0,J316&gt;=0,J316+K316)</f>
        <v>0</v>
      </c>
      <c r="M316" s="222" t="str">
        <f t="shared" si="86"/>
        <v/>
      </c>
      <c r="N316" s="222" t="str">
        <f t="shared" si="87"/>
        <v/>
      </c>
      <c r="O316" s="81"/>
      <c r="P316" s="211" t="str">
        <f t="shared" si="88"/>
        <v/>
      </c>
      <c r="Q316" s="313">
        <f t="shared" si="89"/>
        <v>0</v>
      </c>
      <c r="R316" s="314" t="str">
        <f t="shared" si="90"/>
        <v/>
      </c>
    </row>
    <row r="317" spans="1:18" hidden="1" outlineLevel="1" x14ac:dyDescent="0.3">
      <c r="A317" s="159"/>
      <c r="B317" s="80"/>
      <c r="C317" s="80"/>
      <c r="D317" s="225" t="str">
        <f>IF(ISERROR(VLOOKUP(C317,'[1]Summary and KPIs'!$E$55:$F$58,2,FALSE)),"",(VLOOKUP(C317,'[1]Summary and KPIs'!$E$55:$F$58,2,FALSE)))</f>
        <v/>
      </c>
      <c r="E317" s="69"/>
      <c r="F317" s="81"/>
      <c r="G317" s="81"/>
      <c r="H317" s="222">
        <f t="shared" si="84"/>
        <v>0</v>
      </c>
      <c r="I317" s="222" cm="1">
        <f t="array" ref="I317">_xlfn.IFS(H317&gt;25,0,H317&gt;=24,25-H317,H317&lt;24,1)</f>
        <v>1</v>
      </c>
      <c r="J317" s="222" cm="1">
        <f t="array" ref="J317">_xlfn.IFS(H317=0,0,H317&gt;=0,H317+I317)</f>
        <v>0</v>
      </c>
      <c r="K317" s="222" t="str">
        <f t="shared" si="85"/>
        <v/>
      </c>
      <c r="L317" s="222" cm="1">
        <f t="array" ref="L317">_xlfn.IFS(J317=0,0,J317&gt;=0,J317+K317)</f>
        <v>0</v>
      </c>
      <c r="M317" s="222" t="str">
        <f t="shared" si="86"/>
        <v/>
      </c>
      <c r="N317" s="222" t="str">
        <f t="shared" si="87"/>
        <v/>
      </c>
      <c r="O317" s="81"/>
      <c r="P317" s="211" t="str">
        <f t="shared" si="88"/>
        <v/>
      </c>
      <c r="Q317" s="313">
        <f t="shared" si="89"/>
        <v>0</v>
      </c>
      <c r="R317" s="314" t="str">
        <f t="shared" si="90"/>
        <v/>
      </c>
    </row>
    <row r="318" spans="1:18" hidden="1" outlineLevel="1" x14ac:dyDescent="0.3">
      <c r="A318" s="159"/>
      <c r="B318" s="80"/>
      <c r="C318" s="80"/>
      <c r="D318" s="225" t="str">
        <f>IF(ISERROR(VLOOKUP(C318,'[1]Summary and KPIs'!$E$55:$F$58,2,FALSE)),"",(VLOOKUP(C318,'[1]Summary and KPIs'!$E$55:$F$58,2,FALSE)))</f>
        <v/>
      </c>
      <c r="E318" s="69"/>
      <c r="F318" s="81"/>
      <c r="G318" s="81"/>
      <c r="H318" s="222">
        <f t="shared" si="84"/>
        <v>0</v>
      </c>
      <c r="I318" s="222" cm="1">
        <f t="array" ref="I318">_xlfn.IFS(H318&gt;25,0,H318&gt;=24,25-H318,H318&lt;24,1)</f>
        <v>1</v>
      </c>
      <c r="J318" s="222" cm="1">
        <f t="array" ref="J318">_xlfn.IFS(H318=0,0,H318&gt;=0,H318+I318)</f>
        <v>0</v>
      </c>
      <c r="K318" s="222" t="str">
        <f t="shared" si="85"/>
        <v/>
      </c>
      <c r="L318" s="222" cm="1">
        <f t="array" ref="L318">_xlfn.IFS(J318=0,0,J318&gt;=0,J318+K318)</f>
        <v>0</v>
      </c>
      <c r="M318" s="222" t="str">
        <f t="shared" si="86"/>
        <v/>
      </c>
      <c r="N318" s="222" t="str">
        <f t="shared" si="87"/>
        <v/>
      </c>
      <c r="O318" s="81"/>
      <c r="P318" s="211" t="str">
        <f t="shared" si="88"/>
        <v/>
      </c>
      <c r="Q318" s="313">
        <f t="shared" si="89"/>
        <v>0</v>
      </c>
      <c r="R318" s="314" t="str">
        <f t="shared" si="90"/>
        <v/>
      </c>
    </row>
    <row r="319" spans="1:18" hidden="1" outlineLevel="1" x14ac:dyDescent="0.3">
      <c r="A319" s="159"/>
      <c r="B319" s="80"/>
      <c r="C319" s="80"/>
      <c r="D319" s="225" t="str">
        <f>IF(ISERROR(VLOOKUP(C319,'[1]Summary and KPIs'!$E$55:$F$58,2,FALSE)),"",(VLOOKUP(C319,'[1]Summary and KPIs'!$E$55:$F$58,2,FALSE)))</f>
        <v/>
      </c>
      <c r="E319" s="69"/>
      <c r="F319" s="81"/>
      <c r="G319" s="81"/>
      <c r="H319" s="222">
        <f t="shared" si="84"/>
        <v>0</v>
      </c>
      <c r="I319" s="222" cm="1">
        <f t="array" ref="I319">_xlfn.IFS(H319&gt;25,0,H319&gt;=24,25-H319,H319&lt;24,1)</f>
        <v>1</v>
      </c>
      <c r="J319" s="222" cm="1">
        <f t="array" ref="J319">_xlfn.IFS(H319=0,0,H319&gt;=0,H319+I319)</f>
        <v>0</v>
      </c>
      <c r="K319" s="222" t="str">
        <f t="shared" si="85"/>
        <v/>
      </c>
      <c r="L319" s="222" cm="1">
        <f t="array" ref="L319">_xlfn.IFS(J319=0,0,J319&gt;=0,J319+K319)</f>
        <v>0</v>
      </c>
      <c r="M319" s="222" t="str">
        <f t="shared" si="86"/>
        <v/>
      </c>
      <c r="N319" s="222" t="str">
        <f t="shared" si="87"/>
        <v/>
      </c>
      <c r="O319" s="81"/>
      <c r="P319" s="211" t="str">
        <f t="shared" si="88"/>
        <v/>
      </c>
      <c r="Q319" s="313">
        <f t="shared" si="89"/>
        <v>0</v>
      </c>
      <c r="R319" s="314" t="str">
        <f t="shared" si="90"/>
        <v/>
      </c>
    </row>
    <row r="320" spans="1:18" hidden="1" outlineLevel="1" x14ac:dyDescent="0.3">
      <c r="A320" s="159"/>
      <c r="B320" s="80"/>
      <c r="C320" s="80"/>
      <c r="D320" s="225" t="str">
        <f>IF(ISERROR(VLOOKUP(C320,'[1]Summary and KPIs'!$E$55:$F$58,2,FALSE)),"",(VLOOKUP(C320,'[1]Summary and KPIs'!$E$55:$F$58,2,FALSE)))</f>
        <v/>
      </c>
      <c r="E320" s="69"/>
      <c r="F320" s="81"/>
      <c r="G320" s="81"/>
      <c r="H320" s="222">
        <f t="shared" si="84"/>
        <v>0</v>
      </c>
      <c r="I320" s="222" cm="1">
        <f t="array" ref="I320">_xlfn.IFS(H320&gt;25,0,H320&gt;=24,25-H320,H320&lt;24,1)</f>
        <v>1</v>
      </c>
      <c r="J320" s="222" cm="1">
        <f t="array" ref="J320">_xlfn.IFS(H320=0,0,H320&gt;=0,H320+I320)</f>
        <v>0</v>
      </c>
      <c r="K320" s="222" t="str">
        <f t="shared" si="85"/>
        <v/>
      </c>
      <c r="L320" s="222" cm="1">
        <f t="array" ref="L320">_xlfn.IFS(J320=0,0,J320&gt;=0,J320+K320)</f>
        <v>0</v>
      </c>
      <c r="M320" s="222" t="str">
        <f t="shared" si="86"/>
        <v/>
      </c>
      <c r="N320" s="222" t="str">
        <f t="shared" si="87"/>
        <v/>
      </c>
      <c r="O320" s="81"/>
      <c r="P320" s="211" t="str">
        <f t="shared" si="88"/>
        <v/>
      </c>
      <c r="Q320" s="313">
        <f t="shared" si="89"/>
        <v>0</v>
      </c>
      <c r="R320" s="314" t="str">
        <f t="shared" si="90"/>
        <v/>
      </c>
    </row>
    <row r="321" spans="1:18" hidden="1" outlineLevel="1" x14ac:dyDescent="0.3">
      <c r="A321" s="159"/>
      <c r="B321" s="80"/>
      <c r="C321" s="80"/>
      <c r="D321" s="225" t="str">
        <f>IF(ISERROR(VLOOKUP(C321,'[1]Summary and KPIs'!$E$55:$F$58,2,FALSE)),"",(VLOOKUP(C321,'[1]Summary and KPIs'!$E$55:$F$58,2,FALSE)))</f>
        <v/>
      </c>
      <c r="E321" s="69"/>
      <c r="F321" s="81"/>
      <c r="G321" s="81"/>
      <c r="H321" s="222">
        <f t="shared" si="84"/>
        <v>0</v>
      </c>
      <c r="I321" s="222" cm="1">
        <f t="array" ref="I321">_xlfn.IFS(H321&gt;25,0,H321&gt;=24,25-H321,H321&lt;24,1)</f>
        <v>1</v>
      </c>
      <c r="J321" s="222" cm="1">
        <f t="array" ref="J321">_xlfn.IFS(H321=0,0,H321&gt;=0,H321+I321)</f>
        <v>0</v>
      </c>
      <c r="K321" s="222" t="str">
        <f t="shared" si="85"/>
        <v/>
      </c>
      <c r="L321" s="222" cm="1">
        <f t="array" ref="L321">_xlfn.IFS(J321=0,0,J321&gt;=0,J321+K321)</f>
        <v>0</v>
      </c>
      <c r="M321" s="222" t="str">
        <f t="shared" si="86"/>
        <v/>
      </c>
      <c r="N321" s="222" t="str">
        <f t="shared" si="87"/>
        <v/>
      </c>
      <c r="O321" s="81"/>
      <c r="P321" s="211" t="str">
        <f t="shared" si="88"/>
        <v/>
      </c>
      <c r="Q321" s="313">
        <f t="shared" si="89"/>
        <v>0</v>
      </c>
      <c r="R321" s="314" t="str">
        <f t="shared" si="90"/>
        <v/>
      </c>
    </row>
    <row r="322" spans="1:18" hidden="1" outlineLevel="1" x14ac:dyDescent="0.3">
      <c r="A322" s="159"/>
      <c r="B322" s="80"/>
      <c r="C322" s="80"/>
      <c r="D322" s="225" t="str">
        <f>IF(ISERROR(VLOOKUP(C322,'[1]Summary and KPIs'!$E$55:$F$58,2,FALSE)),"",(VLOOKUP(C322,'[1]Summary and KPIs'!$E$55:$F$58,2,FALSE)))</f>
        <v/>
      </c>
      <c r="E322" s="69"/>
      <c r="F322" s="81"/>
      <c r="G322" s="81"/>
      <c r="H322" s="222">
        <f t="shared" si="84"/>
        <v>0</v>
      </c>
      <c r="I322" s="222" cm="1">
        <f t="array" ref="I322">_xlfn.IFS(H322&gt;25,0,H322&gt;=24,25-H322,H322&lt;24,1)</f>
        <v>1</v>
      </c>
      <c r="J322" s="222" cm="1">
        <f t="array" ref="J322">_xlfn.IFS(H322=0,0,H322&gt;=0,H322+I322)</f>
        <v>0</v>
      </c>
      <c r="K322" s="222" t="str">
        <f t="shared" si="85"/>
        <v/>
      </c>
      <c r="L322" s="222" cm="1">
        <f t="array" ref="L322">_xlfn.IFS(J322=0,0,J322&gt;=0,J322+K322)</f>
        <v>0</v>
      </c>
      <c r="M322" s="222" t="str">
        <f t="shared" si="86"/>
        <v/>
      </c>
      <c r="N322" s="222" t="str">
        <f t="shared" si="87"/>
        <v/>
      </c>
      <c r="O322" s="81"/>
      <c r="P322" s="211" t="str">
        <f t="shared" si="88"/>
        <v/>
      </c>
      <c r="Q322" s="313">
        <f t="shared" si="89"/>
        <v>0</v>
      </c>
      <c r="R322" s="314" t="str">
        <f t="shared" si="90"/>
        <v/>
      </c>
    </row>
    <row r="323" spans="1:18" hidden="1" outlineLevel="1" x14ac:dyDescent="0.3">
      <c r="A323" s="159"/>
      <c r="B323" s="80"/>
      <c r="C323" s="80"/>
      <c r="D323" s="225" t="str">
        <f>IF(ISERROR(VLOOKUP(C323,'[1]Summary and KPIs'!$E$55:$F$58,2,FALSE)),"",(VLOOKUP(C323,'[1]Summary and KPIs'!$E$55:$F$58,2,FALSE)))</f>
        <v/>
      </c>
      <c r="E323" s="69"/>
      <c r="F323" s="81"/>
      <c r="G323" s="81"/>
      <c r="H323" s="222">
        <f t="shared" si="84"/>
        <v>0</v>
      </c>
      <c r="I323" s="222" cm="1">
        <f t="array" ref="I323">_xlfn.IFS(H323&gt;25,0,H323&gt;=24,25-H323,H323&lt;24,1)</f>
        <v>1</v>
      </c>
      <c r="J323" s="222" cm="1">
        <f t="array" ref="J323">_xlfn.IFS(H323=0,0,H323&gt;=0,H323+I323)</f>
        <v>0</v>
      </c>
      <c r="K323" s="222" t="str">
        <f t="shared" si="85"/>
        <v/>
      </c>
      <c r="L323" s="222" cm="1">
        <f t="array" ref="L323">_xlfn.IFS(J323=0,0,J323&gt;=0,J323+K323)</f>
        <v>0</v>
      </c>
      <c r="M323" s="222" t="str">
        <f t="shared" si="86"/>
        <v/>
      </c>
      <c r="N323" s="222" t="str">
        <f t="shared" si="87"/>
        <v/>
      </c>
      <c r="O323" s="81"/>
      <c r="P323" s="211" t="str">
        <f t="shared" si="88"/>
        <v/>
      </c>
      <c r="Q323" s="313">
        <f t="shared" si="89"/>
        <v>0</v>
      </c>
      <c r="R323" s="314" t="str">
        <f t="shared" si="90"/>
        <v/>
      </c>
    </row>
    <row r="324" spans="1:18" hidden="1" outlineLevel="1" x14ac:dyDescent="0.3">
      <c r="A324" s="159"/>
      <c r="B324" s="80"/>
      <c r="C324" s="80"/>
      <c r="D324" s="225" t="str">
        <f>IF(ISERROR(VLOOKUP(C324,'[1]Summary and KPIs'!$E$55:$F$58,2,FALSE)),"",(VLOOKUP(C324,'[1]Summary and KPIs'!$E$55:$F$58,2,FALSE)))</f>
        <v/>
      </c>
      <c r="E324" s="69"/>
      <c r="F324" s="81"/>
      <c r="G324" s="81"/>
      <c r="H324" s="222">
        <f t="shared" si="84"/>
        <v>0</v>
      </c>
      <c r="I324" s="222" cm="1">
        <f t="array" ref="I324">_xlfn.IFS(H324&gt;25,0,H324&gt;=24,25-H324,H324&lt;24,1)</f>
        <v>1</v>
      </c>
      <c r="J324" s="222" cm="1">
        <f t="array" ref="J324">_xlfn.IFS(H324=0,0,H324&gt;=0,H324+I324)</f>
        <v>0</v>
      </c>
      <c r="K324" s="222" t="str">
        <f t="shared" si="85"/>
        <v/>
      </c>
      <c r="L324" s="222" cm="1">
        <f t="array" ref="L324">_xlfn.IFS(J324=0,0,J324&gt;=0,J324+K324)</f>
        <v>0</v>
      </c>
      <c r="M324" s="222" t="str">
        <f t="shared" si="86"/>
        <v/>
      </c>
      <c r="N324" s="222" t="str">
        <f t="shared" si="87"/>
        <v/>
      </c>
      <c r="O324" s="81"/>
      <c r="P324" s="211" t="str">
        <f t="shared" si="88"/>
        <v/>
      </c>
      <c r="Q324" s="313">
        <f t="shared" si="89"/>
        <v>0</v>
      </c>
      <c r="R324" s="314" t="str">
        <f t="shared" si="90"/>
        <v/>
      </c>
    </row>
    <row r="325" spans="1:18" hidden="1" outlineLevel="1" x14ac:dyDescent="0.3">
      <c r="A325" s="159"/>
      <c r="B325" s="80"/>
      <c r="C325" s="80"/>
      <c r="D325" s="225" t="str">
        <f>IF(ISERROR(VLOOKUP(C325,'[1]Summary and KPIs'!$E$55:$F$58,2,FALSE)),"",(VLOOKUP(C325,'[1]Summary and KPIs'!$E$55:$F$58,2,FALSE)))</f>
        <v/>
      </c>
      <c r="E325" s="69"/>
      <c r="F325" s="81"/>
      <c r="G325" s="81"/>
      <c r="H325" s="222">
        <f t="shared" si="84"/>
        <v>0</v>
      </c>
      <c r="I325" s="222" cm="1">
        <f t="array" ref="I325">_xlfn.IFS(H325&gt;25,0,H325&gt;=24,25-H325,H325&lt;24,1)</f>
        <v>1</v>
      </c>
      <c r="J325" s="222" cm="1">
        <f t="array" ref="J325">_xlfn.IFS(H325=0,0,H325&gt;=0,H325+I325)</f>
        <v>0</v>
      </c>
      <c r="K325" s="222" t="str">
        <f t="shared" si="85"/>
        <v/>
      </c>
      <c r="L325" s="222" cm="1">
        <f t="array" ref="L325">_xlfn.IFS(J325=0,0,J325&gt;=0,J325+K325)</f>
        <v>0</v>
      </c>
      <c r="M325" s="222" t="str">
        <f t="shared" si="86"/>
        <v/>
      </c>
      <c r="N325" s="222" t="str">
        <f t="shared" si="87"/>
        <v/>
      </c>
      <c r="O325" s="81"/>
      <c r="P325" s="211" t="str">
        <f t="shared" si="88"/>
        <v/>
      </c>
      <c r="Q325" s="313">
        <f t="shared" si="89"/>
        <v>0</v>
      </c>
      <c r="R325" s="314" t="str">
        <f t="shared" si="90"/>
        <v/>
      </c>
    </row>
    <row r="326" spans="1:18" hidden="1" outlineLevel="1" x14ac:dyDescent="0.3">
      <c r="A326" s="159"/>
      <c r="B326" s="80"/>
      <c r="C326" s="80"/>
      <c r="D326" s="225" t="str">
        <f>IF(ISERROR(VLOOKUP(C326,'[1]Summary and KPIs'!$E$55:$F$58,2,FALSE)),"",(VLOOKUP(C326,'[1]Summary and KPIs'!$E$55:$F$58,2,FALSE)))</f>
        <v/>
      </c>
      <c r="E326" s="69"/>
      <c r="F326" s="81"/>
      <c r="G326" s="81"/>
      <c r="H326" s="222">
        <f t="shared" si="84"/>
        <v>0</v>
      </c>
      <c r="I326" s="222" cm="1">
        <f t="array" ref="I326">_xlfn.IFS(H326&gt;25,0,H326&gt;=24,25-H326,H326&lt;24,1)</f>
        <v>1</v>
      </c>
      <c r="J326" s="222" cm="1">
        <f t="array" ref="J326">_xlfn.IFS(H326=0,0,H326&gt;=0,H326+I326)</f>
        <v>0</v>
      </c>
      <c r="K326" s="222" t="str">
        <f t="shared" si="85"/>
        <v/>
      </c>
      <c r="L326" s="222" cm="1">
        <f t="array" ref="L326">_xlfn.IFS(J326=0,0,J326&gt;=0,J326+K326)</f>
        <v>0</v>
      </c>
      <c r="M326" s="222" t="str">
        <f t="shared" si="86"/>
        <v/>
      </c>
      <c r="N326" s="222" t="str">
        <f t="shared" si="87"/>
        <v/>
      </c>
      <c r="O326" s="81"/>
      <c r="P326" s="211" t="str">
        <f t="shared" si="88"/>
        <v/>
      </c>
      <c r="Q326" s="313">
        <f t="shared" si="89"/>
        <v>0</v>
      </c>
      <c r="R326" s="314" t="str">
        <f t="shared" si="90"/>
        <v/>
      </c>
    </row>
    <row r="327" spans="1:18" hidden="1" outlineLevel="1" x14ac:dyDescent="0.3">
      <c r="A327" s="159"/>
      <c r="B327" s="80"/>
      <c r="C327" s="80"/>
      <c r="D327" s="225" t="str">
        <f>IF(ISERROR(VLOOKUP(C327,'[1]Summary and KPIs'!$E$55:$F$58,2,FALSE)),"",(VLOOKUP(C327,'[1]Summary and KPIs'!$E$55:$F$58,2,FALSE)))</f>
        <v/>
      </c>
      <c r="E327" s="69"/>
      <c r="F327" s="81"/>
      <c r="G327" s="81"/>
      <c r="H327" s="222">
        <f t="shared" si="84"/>
        <v>0</v>
      </c>
      <c r="I327" s="222" cm="1">
        <f t="array" ref="I327">_xlfn.IFS(H327&gt;25,0,H327&gt;=24,25-H327,H327&lt;24,1)</f>
        <v>1</v>
      </c>
      <c r="J327" s="222" cm="1">
        <f t="array" ref="J327">_xlfn.IFS(H327=0,0,H327&gt;=0,H327+I327)</f>
        <v>0</v>
      </c>
      <c r="K327" s="222" t="str">
        <f t="shared" si="85"/>
        <v/>
      </c>
      <c r="L327" s="222" cm="1">
        <f t="array" ref="L327">_xlfn.IFS(J327=0,0,J327&gt;=0,J327+K327)</f>
        <v>0</v>
      </c>
      <c r="M327" s="222" t="str">
        <f t="shared" si="86"/>
        <v/>
      </c>
      <c r="N327" s="222" t="str">
        <f t="shared" si="87"/>
        <v/>
      </c>
      <c r="O327" s="81"/>
      <c r="P327" s="211" t="str">
        <f t="shared" si="88"/>
        <v/>
      </c>
      <c r="Q327" s="313">
        <f t="shared" si="89"/>
        <v>0</v>
      </c>
      <c r="R327" s="314" t="str">
        <f t="shared" si="90"/>
        <v/>
      </c>
    </row>
    <row r="328" spans="1:18" hidden="1" outlineLevel="1" x14ac:dyDescent="0.3">
      <c r="A328" s="159"/>
      <c r="B328" s="80"/>
      <c r="C328" s="80"/>
      <c r="D328" s="225" t="str">
        <f>IF(ISERROR(VLOOKUP(C328,'[1]Summary and KPIs'!$E$55:$F$58,2,FALSE)),"",(VLOOKUP(C328,'[1]Summary and KPIs'!$E$55:$F$58,2,FALSE)))</f>
        <v/>
      </c>
      <c r="E328" s="69"/>
      <c r="F328" s="81"/>
      <c r="G328" s="81"/>
      <c r="H328" s="222">
        <f t="shared" si="84"/>
        <v>0</v>
      </c>
      <c r="I328" s="222" cm="1">
        <f t="array" ref="I328">_xlfn.IFS(H328&gt;25,0,H328&gt;=24,25-H328,H328&lt;24,1)</f>
        <v>1</v>
      </c>
      <c r="J328" s="222" cm="1">
        <f t="array" ref="J328">_xlfn.IFS(H328=0,0,H328&gt;=0,H328+I328)</f>
        <v>0</v>
      </c>
      <c r="K328" s="222" t="str">
        <f t="shared" si="85"/>
        <v/>
      </c>
      <c r="L328" s="222" cm="1">
        <f t="array" ref="L328">_xlfn.IFS(J328=0,0,J328&gt;=0,J328+K328)</f>
        <v>0</v>
      </c>
      <c r="M328" s="222" t="str">
        <f t="shared" si="86"/>
        <v/>
      </c>
      <c r="N328" s="222" t="str">
        <f t="shared" si="87"/>
        <v/>
      </c>
      <c r="O328" s="81"/>
      <c r="P328" s="211" t="str">
        <f t="shared" si="88"/>
        <v/>
      </c>
      <c r="Q328" s="313">
        <f t="shared" si="89"/>
        <v>0</v>
      </c>
      <c r="R328" s="314" t="str">
        <f t="shared" si="90"/>
        <v/>
      </c>
    </row>
    <row r="329" spans="1:18" hidden="1" outlineLevel="1" x14ac:dyDescent="0.3">
      <c r="A329" s="159"/>
      <c r="B329" s="80"/>
      <c r="C329" s="80"/>
      <c r="D329" s="225" t="str">
        <f>IF(ISERROR(VLOOKUP(C329,'[1]Summary and KPIs'!$E$55:$F$58,2,FALSE)),"",(VLOOKUP(C329,'[1]Summary and KPIs'!$E$55:$F$58,2,FALSE)))</f>
        <v/>
      </c>
      <c r="E329" s="69"/>
      <c r="F329" s="81"/>
      <c r="G329" s="81"/>
      <c r="H329" s="222">
        <f t="shared" si="84"/>
        <v>0</v>
      </c>
      <c r="I329" s="222" cm="1">
        <f t="array" ref="I329">_xlfn.IFS(H329&gt;25,0,H329&gt;=24,25-H329,H329&lt;24,1)</f>
        <v>1</v>
      </c>
      <c r="J329" s="222" cm="1">
        <f t="array" ref="J329">_xlfn.IFS(H329=0,0,H329&gt;=0,H329+I329)</f>
        <v>0</v>
      </c>
      <c r="K329" s="222" t="str">
        <f t="shared" si="85"/>
        <v/>
      </c>
      <c r="L329" s="222" cm="1">
        <f t="array" ref="L329">_xlfn.IFS(J329=0,0,J329&gt;=0,J329+K329)</f>
        <v>0</v>
      </c>
      <c r="M329" s="222" t="str">
        <f t="shared" si="86"/>
        <v/>
      </c>
      <c r="N329" s="222" t="str">
        <f t="shared" si="87"/>
        <v/>
      </c>
      <c r="O329" s="81"/>
      <c r="P329" s="211" t="str">
        <f t="shared" si="88"/>
        <v/>
      </c>
      <c r="Q329" s="313">
        <f t="shared" si="89"/>
        <v>0</v>
      </c>
      <c r="R329" s="314" t="str">
        <f t="shared" si="90"/>
        <v/>
      </c>
    </row>
    <row r="330" spans="1:18" hidden="1" outlineLevel="1" x14ac:dyDescent="0.3">
      <c r="A330" s="159"/>
      <c r="B330" s="80"/>
      <c r="C330" s="80"/>
      <c r="D330" s="225" t="str">
        <f>IF(ISERROR(VLOOKUP(C330,'[1]Summary and KPIs'!$E$55:$F$58,2,FALSE)),"",(VLOOKUP(C330,'[1]Summary and KPIs'!$E$55:$F$58,2,FALSE)))</f>
        <v/>
      </c>
      <c r="E330" s="69"/>
      <c r="F330" s="81"/>
      <c r="G330" s="81"/>
      <c r="H330" s="222">
        <f t="shared" si="84"/>
        <v>0</v>
      </c>
      <c r="I330" s="222" cm="1">
        <f t="array" ref="I330">_xlfn.IFS(H330&gt;25,0,H330&gt;=24,25-H330,H330&lt;24,1)</f>
        <v>1</v>
      </c>
      <c r="J330" s="222" cm="1">
        <f t="array" ref="J330">_xlfn.IFS(H330=0,0,H330&gt;=0,H330+I330)</f>
        <v>0</v>
      </c>
      <c r="K330" s="222" t="str">
        <f t="shared" si="85"/>
        <v/>
      </c>
      <c r="L330" s="222" cm="1">
        <f t="array" ref="L330">_xlfn.IFS(J330=0,0,J330&gt;=0,J330+K330)</f>
        <v>0</v>
      </c>
      <c r="M330" s="222" t="str">
        <f t="shared" si="86"/>
        <v/>
      </c>
      <c r="N330" s="222" t="str">
        <f t="shared" si="87"/>
        <v/>
      </c>
      <c r="O330" s="81"/>
      <c r="P330" s="211" t="str">
        <f t="shared" si="88"/>
        <v/>
      </c>
      <c r="Q330" s="313">
        <f t="shared" si="89"/>
        <v>0</v>
      </c>
      <c r="R330" s="314" t="str">
        <f t="shared" si="90"/>
        <v/>
      </c>
    </row>
    <row r="331" spans="1:18" hidden="1" outlineLevel="1" x14ac:dyDescent="0.3">
      <c r="A331" s="159"/>
      <c r="B331" s="80"/>
      <c r="C331" s="80"/>
      <c r="D331" s="225" t="str">
        <f>IF(ISERROR(VLOOKUP(C331,'[1]Summary and KPIs'!$E$55:$F$58,2,FALSE)),"",(VLOOKUP(C331,'[1]Summary and KPIs'!$E$55:$F$58,2,FALSE)))</f>
        <v/>
      </c>
      <c r="E331" s="69"/>
      <c r="F331" s="81"/>
      <c r="G331" s="81"/>
      <c r="H331" s="222">
        <f t="shared" si="84"/>
        <v>0</v>
      </c>
      <c r="I331" s="222" cm="1">
        <f t="array" ref="I331">_xlfn.IFS(H331&gt;25,0,H331&gt;=24,25-H331,H331&lt;24,1)</f>
        <v>1</v>
      </c>
      <c r="J331" s="222" cm="1">
        <f t="array" ref="J331">_xlfn.IFS(H331=0,0,H331&gt;=0,H331+I331)</f>
        <v>0</v>
      </c>
      <c r="K331" s="222" t="str">
        <f t="shared" si="85"/>
        <v/>
      </c>
      <c r="L331" s="222" cm="1">
        <f t="array" ref="L331">_xlfn.IFS(J331=0,0,J331&gt;=0,J331+K331)</f>
        <v>0</v>
      </c>
      <c r="M331" s="222" t="str">
        <f t="shared" si="86"/>
        <v/>
      </c>
      <c r="N331" s="222" t="str">
        <f t="shared" si="87"/>
        <v/>
      </c>
      <c r="O331" s="81"/>
      <c r="P331" s="211" t="str">
        <f t="shared" si="88"/>
        <v/>
      </c>
      <c r="Q331" s="313">
        <f t="shared" si="89"/>
        <v>0</v>
      </c>
      <c r="R331" s="314" t="str">
        <f t="shared" si="90"/>
        <v/>
      </c>
    </row>
    <row r="332" spans="1:18" hidden="1" outlineLevel="1" x14ac:dyDescent="0.3">
      <c r="A332" s="159"/>
      <c r="B332" s="80"/>
      <c r="C332" s="80"/>
      <c r="D332" s="225" t="str">
        <f>IF(ISERROR(VLOOKUP(C332,'[1]Summary and KPIs'!$E$55:$F$58,2,FALSE)),"",(VLOOKUP(C332,'[1]Summary and KPIs'!$E$55:$F$58,2,FALSE)))</f>
        <v/>
      </c>
      <c r="E332" s="69"/>
      <c r="F332" s="81"/>
      <c r="G332" s="81"/>
      <c r="H332" s="222">
        <f t="shared" si="84"/>
        <v>0</v>
      </c>
      <c r="I332" s="222" cm="1">
        <f t="array" ref="I332">_xlfn.IFS(H332&gt;25,0,H332&gt;=24,25-H332,H332&lt;24,1)</f>
        <v>1</v>
      </c>
      <c r="J332" s="222" cm="1">
        <f t="array" ref="J332">_xlfn.IFS(H332=0,0,H332&gt;=0,H332+I332)</f>
        <v>0</v>
      </c>
      <c r="K332" s="222" t="str">
        <f t="shared" si="85"/>
        <v/>
      </c>
      <c r="L332" s="222" cm="1">
        <f t="array" ref="L332">_xlfn.IFS(J332=0,0,J332&gt;=0,J332+K332)</f>
        <v>0</v>
      </c>
      <c r="M332" s="222" t="str">
        <f t="shared" si="86"/>
        <v/>
      </c>
      <c r="N332" s="222" t="str">
        <f t="shared" si="87"/>
        <v/>
      </c>
      <c r="O332" s="81"/>
      <c r="P332" s="211" t="str">
        <f t="shared" si="88"/>
        <v/>
      </c>
      <c r="Q332" s="313">
        <f t="shared" si="89"/>
        <v>0</v>
      </c>
      <c r="R332" s="314" t="str">
        <f t="shared" si="90"/>
        <v/>
      </c>
    </row>
    <row r="333" spans="1:18" hidden="1" outlineLevel="1" x14ac:dyDescent="0.3">
      <c r="A333" s="159"/>
      <c r="B333" s="80"/>
      <c r="C333" s="80"/>
      <c r="D333" s="225" t="str">
        <f>IF(ISERROR(VLOOKUP(C333,'[1]Summary and KPIs'!$E$55:$F$58,2,FALSE)),"",(VLOOKUP(C333,'[1]Summary and KPIs'!$E$55:$F$58,2,FALSE)))</f>
        <v/>
      </c>
      <c r="E333" s="69"/>
      <c r="F333" s="81"/>
      <c r="G333" s="81"/>
      <c r="H333" s="222">
        <f t="shared" si="84"/>
        <v>0</v>
      </c>
      <c r="I333" s="222" cm="1">
        <f t="array" ref="I333">_xlfn.IFS(H333&gt;25,0,H333&gt;=24,25-H333,H333&lt;24,1)</f>
        <v>1</v>
      </c>
      <c r="J333" s="222" cm="1">
        <f t="array" ref="J333">_xlfn.IFS(H333=0,0,H333&gt;=0,H333+I333)</f>
        <v>0</v>
      </c>
      <c r="K333" s="222" t="str">
        <f t="shared" si="85"/>
        <v/>
      </c>
      <c r="L333" s="222" cm="1">
        <f t="array" ref="L333">_xlfn.IFS(J333=0,0,J333&gt;=0,J333+K333)</f>
        <v>0</v>
      </c>
      <c r="M333" s="222" t="str">
        <f t="shared" si="86"/>
        <v/>
      </c>
      <c r="N333" s="222" t="str">
        <f t="shared" si="87"/>
        <v/>
      </c>
      <c r="O333" s="81"/>
      <c r="P333" s="211" t="str">
        <f t="shared" si="88"/>
        <v/>
      </c>
      <c r="Q333" s="313">
        <f t="shared" si="89"/>
        <v>0</v>
      </c>
      <c r="R333" s="314" t="str">
        <f t="shared" si="90"/>
        <v/>
      </c>
    </row>
    <row r="334" spans="1:18" hidden="1" outlineLevel="1" x14ac:dyDescent="0.3">
      <c r="A334" s="159"/>
      <c r="B334" s="80"/>
      <c r="C334" s="80"/>
      <c r="D334" s="225" t="str">
        <f>IF(ISERROR(VLOOKUP(C334,'[1]Summary and KPIs'!$E$55:$F$58,2,FALSE)),"",(VLOOKUP(C334,'[1]Summary and KPIs'!$E$55:$F$58,2,FALSE)))</f>
        <v/>
      </c>
      <c r="E334" s="69"/>
      <c r="F334" s="81"/>
      <c r="G334" s="81"/>
      <c r="H334" s="222">
        <f t="shared" si="84"/>
        <v>0</v>
      </c>
      <c r="I334" s="222" cm="1">
        <f t="array" ref="I334">_xlfn.IFS(H334&gt;25,0,H334&gt;=24,25-H334,H334&lt;24,1)</f>
        <v>1</v>
      </c>
      <c r="J334" s="222" cm="1">
        <f t="array" ref="J334">_xlfn.IFS(H334=0,0,H334&gt;=0,H334+I334)</f>
        <v>0</v>
      </c>
      <c r="K334" s="222" t="str">
        <f t="shared" si="85"/>
        <v/>
      </c>
      <c r="L334" s="222" cm="1">
        <f t="array" ref="L334">_xlfn.IFS(J334=0,0,J334&gt;=0,J334+K334)</f>
        <v>0</v>
      </c>
      <c r="M334" s="222" t="str">
        <f t="shared" si="86"/>
        <v/>
      </c>
      <c r="N334" s="222" t="str">
        <f t="shared" si="87"/>
        <v/>
      </c>
      <c r="O334" s="81"/>
      <c r="P334" s="211" t="str">
        <f t="shared" si="88"/>
        <v/>
      </c>
      <c r="Q334" s="313">
        <f t="shared" si="89"/>
        <v>0</v>
      </c>
      <c r="R334" s="314" t="str">
        <f t="shared" si="90"/>
        <v/>
      </c>
    </row>
    <row r="335" spans="1:18" hidden="1" outlineLevel="1" x14ac:dyDescent="0.3">
      <c r="A335" s="159"/>
      <c r="B335" s="80"/>
      <c r="C335" s="80"/>
      <c r="D335" s="225" t="str">
        <f>IF(ISERROR(VLOOKUP(C335,'[1]Summary and KPIs'!$E$55:$F$58,2,FALSE)),"",(VLOOKUP(C335,'[1]Summary and KPIs'!$E$55:$F$58,2,FALSE)))</f>
        <v/>
      </c>
      <c r="E335" s="69"/>
      <c r="F335" s="81"/>
      <c r="G335" s="81"/>
      <c r="H335" s="222">
        <f t="shared" si="84"/>
        <v>0</v>
      </c>
      <c r="I335" s="222" cm="1">
        <f t="array" ref="I335">_xlfn.IFS(H335&gt;25,0,H335&gt;=24,25-H335,H335&lt;24,1)</f>
        <v>1</v>
      </c>
      <c r="J335" s="222" cm="1">
        <f t="array" ref="J335">_xlfn.IFS(H335=0,0,H335&gt;=0,H335+I335)</f>
        <v>0</v>
      </c>
      <c r="K335" s="222" t="str">
        <f t="shared" si="85"/>
        <v/>
      </c>
      <c r="L335" s="222" cm="1">
        <f t="array" ref="L335">_xlfn.IFS(J335=0,0,J335&gt;=0,J335+K335)</f>
        <v>0</v>
      </c>
      <c r="M335" s="222" t="str">
        <f t="shared" si="86"/>
        <v/>
      </c>
      <c r="N335" s="222" t="str">
        <f t="shared" si="87"/>
        <v/>
      </c>
      <c r="O335" s="81"/>
      <c r="P335" s="211" t="str">
        <f t="shared" si="88"/>
        <v/>
      </c>
      <c r="Q335" s="313">
        <f t="shared" si="89"/>
        <v>0</v>
      </c>
      <c r="R335" s="314" t="str">
        <f t="shared" si="90"/>
        <v/>
      </c>
    </row>
    <row r="336" spans="1:18" hidden="1" outlineLevel="1" x14ac:dyDescent="0.3">
      <c r="A336" s="159"/>
      <c r="B336" s="80"/>
      <c r="C336" s="80"/>
      <c r="D336" s="225" t="str">
        <f>IF(ISERROR(VLOOKUP(C336,'[1]Summary and KPIs'!$E$55:$F$58,2,FALSE)),"",(VLOOKUP(C336,'[1]Summary and KPIs'!$E$55:$F$58,2,FALSE)))</f>
        <v/>
      </c>
      <c r="E336" s="69"/>
      <c r="F336" s="81"/>
      <c r="G336" s="81"/>
      <c r="H336" s="222">
        <f t="shared" si="84"/>
        <v>0</v>
      </c>
      <c r="I336" s="222" cm="1">
        <f t="array" ref="I336">_xlfn.IFS(H336&gt;25,0,H336&gt;=24,25-H336,H336&lt;24,1)</f>
        <v>1</v>
      </c>
      <c r="J336" s="222" cm="1">
        <f t="array" ref="J336">_xlfn.IFS(H336=0,0,H336&gt;=0,H336+I336)</f>
        <v>0</v>
      </c>
      <c r="K336" s="222" t="str">
        <f t="shared" si="85"/>
        <v/>
      </c>
      <c r="L336" s="222" cm="1">
        <f t="array" ref="L336">_xlfn.IFS(J336=0,0,J336&gt;=0,J336+K336)</f>
        <v>0</v>
      </c>
      <c r="M336" s="222" t="str">
        <f t="shared" si="86"/>
        <v/>
      </c>
      <c r="N336" s="222" t="str">
        <f t="shared" si="87"/>
        <v/>
      </c>
      <c r="O336" s="81"/>
      <c r="P336" s="211" t="str">
        <f t="shared" si="88"/>
        <v/>
      </c>
      <c r="Q336" s="313">
        <f t="shared" si="89"/>
        <v>0</v>
      </c>
      <c r="R336" s="314" t="str">
        <f t="shared" si="90"/>
        <v/>
      </c>
    </row>
    <row r="337" spans="1:18" hidden="1" outlineLevel="1" x14ac:dyDescent="0.3">
      <c r="A337" s="159"/>
      <c r="B337" s="80"/>
      <c r="C337" s="80"/>
      <c r="D337" s="225" t="str">
        <f>IF(ISERROR(VLOOKUP(C337,'[1]Summary and KPIs'!$E$55:$F$58,2,FALSE)),"",(VLOOKUP(C337,'[1]Summary and KPIs'!$E$55:$F$58,2,FALSE)))</f>
        <v/>
      </c>
      <c r="E337" s="69"/>
      <c r="F337" s="81"/>
      <c r="G337" s="81"/>
      <c r="H337" s="222">
        <f t="shared" si="84"/>
        <v>0</v>
      </c>
      <c r="I337" s="222" cm="1">
        <f t="array" ref="I337">_xlfn.IFS(H337&gt;25,0,H337&gt;=24,25-H337,H337&lt;24,1)</f>
        <v>1</v>
      </c>
      <c r="J337" s="222" cm="1">
        <f t="array" ref="J337">_xlfn.IFS(H337=0,0,H337&gt;=0,H337+I337)</f>
        <v>0</v>
      </c>
      <c r="K337" s="222" t="str">
        <f t="shared" si="85"/>
        <v/>
      </c>
      <c r="L337" s="222" cm="1">
        <f t="array" ref="L337">_xlfn.IFS(J337=0,0,J337&gt;=0,J337+K337)</f>
        <v>0</v>
      </c>
      <c r="M337" s="222" t="str">
        <f t="shared" si="86"/>
        <v/>
      </c>
      <c r="N337" s="222" t="str">
        <f t="shared" si="87"/>
        <v/>
      </c>
      <c r="O337" s="81"/>
      <c r="P337" s="211" t="str">
        <f t="shared" si="88"/>
        <v/>
      </c>
      <c r="Q337" s="313">
        <f t="shared" si="89"/>
        <v>0</v>
      </c>
      <c r="R337" s="314" t="str">
        <f t="shared" si="90"/>
        <v/>
      </c>
    </row>
    <row r="338" spans="1:18" hidden="1" outlineLevel="1" x14ac:dyDescent="0.3">
      <c r="A338" s="159"/>
      <c r="B338" s="80"/>
      <c r="C338" s="80"/>
      <c r="D338" s="225" t="str">
        <f>IF(ISERROR(VLOOKUP(C338,'[1]Summary and KPIs'!$E$55:$F$58,2,FALSE)),"",(VLOOKUP(C338,'[1]Summary and KPIs'!$E$55:$F$58,2,FALSE)))</f>
        <v/>
      </c>
      <c r="E338" s="69"/>
      <c r="F338" s="81"/>
      <c r="G338" s="81"/>
      <c r="H338" s="222">
        <f t="shared" si="84"/>
        <v>0</v>
      </c>
      <c r="I338" s="222" cm="1">
        <f t="array" ref="I338">_xlfn.IFS(H338&gt;25,0,H338&gt;=24,25-H338,H338&lt;24,1)</f>
        <v>1</v>
      </c>
      <c r="J338" s="222" cm="1">
        <f t="array" ref="J338">_xlfn.IFS(H338=0,0,H338&gt;=0,H338+I338)</f>
        <v>0</v>
      </c>
      <c r="K338" s="222" t="str">
        <f t="shared" si="85"/>
        <v/>
      </c>
      <c r="L338" s="222" cm="1">
        <f t="array" ref="L338">_xlfn.IFS(J338=0,0,J338&gt;=0,J338+K338)</f>
        <v>0</v>
      </c>
      <c r="M338" s="222" t="str">
        <f t="shared" si="86"/>
        <v/>
      </c>
      <c r="N338" s="222" t="str">
        <f t="shared" si="87"/>
        <v/>
      </c>
      <c r="O338" s="81"/>
      <c r="P338" s="211" t="str">
        <f t="shared" si="88"/>
        <v/>
      </c>
      <c r="Q338" s="313">
        <f t="shared" si="89"/>
        <v>0</v>
      </c>
      <c r="R338" s="314" t="str">
        <f t="shared" si="90"/>
        <v/>
      </c>
    </row>
    <row r="339" spans="1:18" hidden="1" outlineLevel="1" x14ac:dyDescent="0.3">
      <c r="A339" s="159"/>
      <c r="B339" s="80"/>
      <c r="C339" s="80"/>
      <c r="D339" s="225" t="str">
        <f>IF(ISERROR(VLOOKUP(C339,'[1]Summary and KPIs'!$E$55:$F$58,2,FALSE)),"",(VLOOKUP(C339,'[1]Summary and KPIs'!$E$55:$F$58,2,FALSE)))</f>
        <v/>
      </c>
      <c r="E339" s="69"/>
      <c r="F339" s="81"/>
      <c r="G339" s="81"/>
      <c r="H339" s="222">
        <f t="shared" si="84"/>
        <v>0</v>
      </c>
      <c r="I339" s="222" cm="1">
        <f t="array" ref="I339">_xlfn.IFS(H339&gt;25,0,H339&gt;=24,25-H339,H339&lt;24,1)</f>
        <v>1</v>
      </c>
      <c r="J339" s="222" cm="1">
        <f t="array" ref="J339">_xlfn.IFS(H339=0,0,H339&gt;=0,H339+I339)</f>
        <v>0</v>
      </c>
      <c r="K339" s="222" t="str">
        <f t="shared" si="85"/>
        <v/>
      </c>
      <c r="L339" s="222" cm="1">
        <f t="array" ref="L339">_xlfn.IFS(J339=0,0,J339&gt;=0,J339+K339)</f>
        <v>0</v>
      </c>
      <c r="M339" s="222" t="str">
        <f t="shared" si="86"/>
        <v/>
      </c>
      <c r="N339" s="222" t="str">
        <f t="shared" si="87"/>
        <v/>
      </c>
      <c r="O339" s="81"/>
      <c r="P339" s="211" t="str">
        <f t="shared" si="88"/>
        <v/>
      </c>
      <c r="Q339" s="313">
        <f t="shared" si="89"/>
        <v>0</v>
      </c>
      <c r="R339" s="314" t="str">
        <f t="shared" si="90"/>
        <v/>
      </c>
    </row>
    <row r="340" spans="1:18" hidden="1" outlineLevel="1" x14ac:dyDescent="0.3">
      <c r="A340" s="159"/>
      <c r="B340" s="80"/>
      <c r="C340" s="80"/>
      <c r="D340" s="225" t="str">
        <f>IF(ISERROR(VLOOKUP(C340,'[1]Summary and KPIs'!$E$55:$F$58,2,FALSE)),"",(VLOOKUP(C340,'[1]Summary and KPIs'!$E$55:$F$58,2,FALSE)))</f>
        <v/>
      </c>
      <c r="E340" s="69"/>
      <c r="F340" s="81"/>
      <c r="G340" s="81"/>
      <c r="H340" s="222">
        <f t="shared" si="84"/>
        <v>0</v>
      </c>
      <c r="I340" s="222" cm="1">
        <f t="array" ref="I340">_xlfn.IFS(H340&gt;25,0,H340&gt;=24,25-H340,H340&lt;24,1)</f>
        <v>1</v>
      </c>
      <c r="J340" s="222" cm="1">
        <f t="array" ref="J340">_xlfn.IFS(H340=0,0,H340&gt;=0,H340+I340)</f>
        <v>0</v>
      </c>
      <c r="K340" s="222" t="str">
        <f t="shared" si="85"/>
        <v/>
      </c>
      <c r="L340" s="222" cm="1">
        <f t="array" ref="L340">_xlfn.IFS(J340=0,0,J340&gt;=0,J340+K340)</f>
        <v>0</v>
      </c>
      <c r="M340" s="222" t="str">
        <f t="shared" si="86"/>
        <v/>
      </c>
      <c r="N340" s="222" t="str">
        <f t="shared" si="87"/>
        <v/>
      </c>
      <c r="O340" s="81"/>
      <c r="P340" s="211" t="str">
        <f t="shared" si="88"/>
        <v/>
      </c>
      <c r="Q340" s="313">
        <f t="shared" si="89"/>
        <v>0</v>
      </c>
      <c r="R340" s="314" t="str">
        <f t="shared" si="90"/>
        <v/>
      </c>
    </row>
    <row r="341" spans="1:18" hidden="1" outlineLevel="1" x14ac:dyDescent="0.3">
      <c r="A341" s="159"/>
      <c r="B341" s="80"/>
      <c r="C341" s="80"/>
      <c r="D341" s="225" t="str">
        <f>IF(ISERROR(VLOOKUP(C341,'[1]Summary and KPIs'!$E$55:$F$58,2,FALSE)),"",(VLOOKUP(C341,'[1]Summary and KPIs'!$E$55:$F$58,2,FALSE)))</f>
        <v/>
      </c>
      <c r="E341" s="69"/>
      <c r="F341" s="81"/>
      <c r="G341" s="81"/>
      <c r="H341" s="222">
        <f t="shared" si="84"/>
        <v>0</v>
      </c>
      <c r="I341" s="222" cm="1">
        <f t="array" ref="I341">_xlfn.IFS(H341&gt;25,0,H341&gt;=24,25-H341,H341&lt;24,1)</f>
        <v>1</v>
      </c>
      <c r="J341" s="222" cm="1">
        <f t="array" ref="J341">_xlfn.IFS(H341=0,0,H341&gt;=0,H341+I341)</f>
        <v>0</v>
      </c>
      <c r="K341" s="222" t="str">
        <f t="shared" si="85"/>
        <v/>
      </c>
      <c r="L341" s="222" cm="1">
        <f t="array" ref="L341">_xlfn.IFS(J341=0,0,J341&gt;=0,J341+K341)</f>
        <v>0</v>
      </c>
      <c r="M341" s="222" t="str">
        <f t="shared" si="86"/>
        <v/>
      </c>
      <c r="N341" s="222" t="str">
        <f t="shared" si="87"/>
        <v/>
      </c>
      <c r="O341" s="81"/>
      <c r="P341" s="211" t="str">
        <f t="shared" si="88"/>
        <v/>
      </c>
      <c r="Q341" s="313">
        <f t="shared" si="89"/>
        <v>0</v>
      </c>
      <c r="R341" s="314" t="str">
        <f t="shared" si="90"/>
        <v/>
      </c>
    </row>
    <row r="342" spans="1:18" hidden="1" outlineLevel="1" x14ac:dyDescent="0.3">
      <c r="A342" s="159"/>
      <c r="B342" s="80"/>
      <c r="C342" s="80"/>
      <c r="D342" s="225" t="str">
        <f>IF(ISERROR(VLOOKUP(C342,'[1]Summary and KPIs'!$E$55:$F$58,2,FALSE)),"",(VLOOKUP(C342,'[1]Summary and KPIs'!$E$55:$F$58,2,FALSE)))</f>
        <v/>
      </c>
      <c r="E342" s="69"/>
      <c r="F342" s="81"/>
      <c r="G342" s="81"/>
      <c r="H342" s="222">
        <f t="shared" si="84"/>
        <v>0</v>
      </c>
      <c r="I342" s="222" cm="1">
        <f t="array" ref="I342">_xlfn.IFS(H342&gt;25,0,H342&gt;=24,25-H342,H342&lt;24,1)</f>
        <v>1</v>
      </c>
      <c r="J342" s="222" cm="1">
        <f t="array" ref="J342">_xlfn.IFS(H342=0,0,H342&gt;=0,H342+I342)</f>
        <v>0</v>
      </c>
      <c r="K342" s="222" t="str">
        <f t="shared" si="85"/>
        <v/>
      </c>
      <c r="L342" s="222" cm="1">
        <f t="array" ref="L342">_xlfn.IFS(J342=0,0,J342&gt;=0,J342+K342)</f>
        <v>0</v>
      </c>
      <c r="M342" s="222" t="str">
        <f t="shared" si="86"/>
        <v/>
      </c>
      <c r="N342" s="222" t="str">
        <f t="shared" si="87"/>
        <v/>
      </c>
      <c r="O342" s="81"/>
      <c r="P342" s="211" t="str">
        <f t="shared" si="88"/>
        <v/>
      </c>
      <c r="Q342" s="313">
        <f t="shared" si="89"/>
        <v>0</v>
      </c>
      <c r="R342" s="314" t="str">
        <f t="shared" si="90"/>
        <v/>
      </c>
    </row>
    <row r="343" spans="1:18" hidden="1" outlineLevel="1" x14ac:dyDescent="0.3">
      <c r="A343" s="159"/>
      <c r="B343" s="80"/>
      <c r="C343" s="80"/>
      <c r="D343" s="225" t="str">
        <f>IF(ISERROR(VLOOKUP(C343,'[1]Summary and KPIs'!$E$55:$F$58,2,FALSE)),"",(VLOOKUP(C343,'[1]Summary and KPIs'!$E$55:$F$58,2,FALSE)))</f>
        <v/>
      </c>
      <c r="E343" s="69"/>
      <c r="F343" s="81"/>
      <c r="G343" s="81"/>
      <c r="H343" s="222">
        <f t="shared" ref="H343:H367" si="91">F343+G343</f>
        <v>0</v>
      </c>
      <c r="I343" s="222" cm="1">
        <f t="array" ref="I343">_xlfn.IFS(H343&gt;25,0,H343&gt;=24,25-H343,H343&lt;24,1)</f>
        <v>1</v>
      </c>
      <c r="J343" s="222" cm="1">
        <f t="array" ref="J343">_xlfn.IFS(H343=0,0,H343&gt;=0,H343+I343)</f>
        <v>0</v>
      </c>
      <c r="K343" s="222" t="str">
        <f t="shared" ref="K343:K367" si="92">IF(ISERROR(IF(J343&lt;D343,D343-J343,0)),"",IF(J343&lt;D343,D343-J343,0))</f>
        <v/>
      </c>
      <c r="L343" s="222" cm="1">
        <f t="array" ref="L343">_xlfn.IFS(J343=0,0,J343&gt;=0,J343+K343)</f>
        <v>0</v>
      </c>
      <c r="M343" s="222" t="str">
        <f t="shared" ref="M343:M367" si="93">IFERROR(I343+K343,"")</f>
        <v/>
      </c>
      <c r="N343" s="222" t="str">
        <f t="shared" ref="N343:N367" si="94">IFERROR(M343*E343,"")</f>
        <v/>
      </c>
      <c r="O343" s="81"/>
      <c r="P343" s="211" t="str">
        <f t="shared" ref="P343:P367" si="95">IFERROR(O343/(N343),"")</f>
        <v/>
      </c>
      <c r="Q343" s="313">
        <f t="shared" ref="Q343:Q367" si="96">SUM(N343:O343)</f>
        <v>0</v>
      </c>
      <c r="R343" s="314" t="str">
        <f t="shared" ref="R343:R367" si="97">IF(O343="","",IF(P343&gt;17.5%,"Benefits should not be more than 17.5% ",""))</f>
        <v/>
      </c>
    </row>
    <row r="344" spans="1:18" hidden="1" outlineLevel="1" x14ac:dyDescent="0.3">
      <c r="A344" s="159"/>
      <c r="B344" s="80"/>
      <c r="C344" s="80"/>
      <c r="D344" s="225" t="str">
        <f>IF(ISERROR(VLOOKUP(C344,'[1]Summary and KPIs'!$E$55:$F$58,2,FALSE)),"",(VLOOKUP(C344,'[1]Summary and KPIs'!$E$55:$F$58,2,FALSE)))</f>
        <v/>
      </c>
      <c r="E344" s="69"/>
      <c r="F344" s="81"/>
      <c r="G344" s="81"/>
      <c r="H344" s="222">
        <f t="shared" si="91"/>
        <v>0</v>
      </c>
      <c r="I344" s="222" cm="1">
        <f t="array" ref="I344">_xlfn.IFS(H344&gt;25,0,H344&gt;=24,25-H344,H344&lt;24,1)</f>
        <v>1</v>
      </c>
      <c r="J344" s="222" cm="1">
        <f t="array" ref="J344">_xlfn.IFS(H344=0,0,H344&gt;=0,H344+I344)</f>
        <v>0</v>
      </c>
      <c r="K344" s="222" t="str">
        <f t="shared" si="92"/>
        <v/>
      </c>
      <c r="L344" s="222" cm="1">
        <f t="array" ref="L344">_xlfn.IFS(J344=0,0,J344&gt;=0,J344+K344)</f>
        <v>0</v>
      </c>
      <c r="M344" s="222" t="str">
        <f t="shared" si="93"/>
        <v/>
      </c>
      <c r="N344" s="222" t="str">
        <f t="shared" si="94"/>
        <v/>
      </c>
      <c r="O344" s="81"/>
      <c r="P344" s="211" t="str">
        <f t="shared" si="95"/>
        <v/>
      </c>
      <c r="Q344" s="313">
        <f t="shared" si="96"/>
        <v>0</v>
      </c>
      <c r="R344" s="314" t="str">
        <f t="shared" si="97"/>
        <v/>
      </c>
    </row>
    <row r="345" spans="1:18" hidden="1" outlineLevel="1" x14ac:dyDescent="0.3">
      <c r="A345" s="159"/>
      <c r="B345" s="80"/>
      <c r="C345" s="80"/>
      <c r="D345" s="225" t="str">
        <f>IF(ISERROR(VLOOKUP(C345,'[1]Summary and KPIs'!$E$55:$F$58,2,FALSE)),"",(VLOOKUP(C345,'[1]Summary and KPIs'!$E$55:$F$58,2,FALSE)))</f>
        <v/>
      </c>
      <c r="E345" s="69"/>
      <c r="F345" s="81"/>
      <c r="G345" s="81"/>
      <c r="H345" s="222">
        <f t="shared" si="91"/>
        <v>0</v>
      </c>
      <c r="I345" s="222" cm="1">
        <f t="array" ref="I345">_xlfn.IFS(H345&gt;25,0,H345&gt;=24,25-H345,H345&lt;24,1)</f>
        <v>1</v>
      </c>
      <c r="J345" s="222" cm="1">
        <f t="array" ref="J345">_xlfn.IFS(H345=0,0,H345&gt;=0,H345+I345)</f>
        <v>0</v>
      </c>
      <c r="K345" s="222" t="str">
        <f t="shared" si="92"/>
        <v/>
      </c>
      <c r="L345" s="222" cm="1">
        <f t="array" ref="L345">_xlfn.IFS(J345=0,0,J345&gt;=0,J345+K345)</f>
        <v>0</v>
      </c>
      <c r="M345" s="222" t="str">
        <f t="shared" si="93"/>
        <v/>
      </c>
      <c r="N345" s="222" t="str">
        <f t="shared" si="94"/>
        <v/>
      </c>
      <c r="O345" s="81"/>
      <c r="P345" s="211" t="str">
        <f t="shared" si="95"/>
        <v/>
      </c>
      <c r="Q345" s="313">
        <f t="shared" si="96"/>
        <v>0</v>
      </c>
      <c r="R345" s="314" t="str">
        <f t="shared" si="97"/>
        <v/>
      </c>
    </row>
    <row r="346" spans="1:18" hidden="1" outlineLevel="1" x14ac:dyDescent="0.3">
      <c r="A346" s="159"/>
      <c r="B346" s="80"/>
      <c r="C346" s="80"/>
      <c r="D346" s="225" t="str">
        <f>IF(ISERROR(VLOOKUP(C346,'[1]Summary and KPIs'!$E$55:$F$58,2,FALSE)),"",(VLOOKUP(C346,'[1]Summary and KPIs'!$E$55:$F$58,2,FALSE)))</f>
        <v/>
      </c>
      <c r="E346" s="69"/>
      <c r="F346" s="81"/>
      <c r="G346" s="81"/>
      <c r="H346" s="222">
        <f t="shared" si="91"/>
        <v>0</v>
      </c>
      <c r="I346" s="222" cm="1">
        <f t="array" ref="I346">_xlfn.IFS(H346&gt;25,0,H346&gt;=24,25-H346,H346&lt;24,1)</f>
        <v>1</v>
      </c>
      <c r="J346" s="222" cm="1">
        <f t="array" ref="J346">_xlfn.IFS(H346=0,0,H346&gt;=0,H346+I346)</f>
        <v>0</v>
      </c>
      <c r="K346" s="222" t="str">
        <f t="shared" si="92"/>
        <v/>
      </c>
      <c r="L346" s="222" cm="1">
        <f t="array" ref="L346">_xlfn.IFS(J346=0,0,J346&gt;=0,J346+K346)</f>
        <v>0</v>
      </c>
      <c r="M346" s="222" t="str">
        <f t="shared" si="93"/>
        <v/>
      </c>
      <c r="N346" s="222" t="str">
        <f t="shared" si="94"/>
        <v/>
      </c>
      <c r="O346" s="81"/>
      <c r="P346" s="211" t="str">
        <f t="shared" si="95"/>
        <v/>
      </c>
      <c r="Q346" s="313">
        <f t="shared" si="96"/>
        <v>0</v>
      </c>
      <c r="R346" s="314" t="str">
        <f t="shared" si="97"/>
        <v/>
      </c>
    </row>
    <row r="347" spans="1:18" hidden="1" outlineLevel="1" x14ac:dyDescent="0.3">
      <c r="A347" s="159"/>
      <c r="B347" s="80"/>
      <c r="C347" s="80"/>
      <c r="D347" s="225" t="str">
        <f>IF(ISERROR(VLOOKUP(C347,'[1]Summary and KPIs'!$E$55:$F$58,2,FALSE)),"",(VLOOKUP(C347,'[1]Summary and KPIs'!$E$55:$F$58,2,FALSE)))</f>
        <v/>
      </c>
      <c r="E347" s="69"/>
      <c r="F347" s="81"/>
      <c r="G347" s="81"/>
      <c r="H347" s="222">
        <f t="shared" si="91"/>
        <v>0</v>
      </c>
      <c r="I347" s="222" cm="1">
        <f t="array" ref="I347">_xlfn.IFS(H347&gt;25,0,H347&gt;=24,25-H347,H347&lt;24,1)</f>
        <v>1</v>
      </c>
      <c r="J347" s="222" cm="1">
        <f t="array" ref="J347">_xlfn.IFS(H347=0,0,H347&gt;=0,H347+I347)</f>
        <v>0</v>
      </c>
      <c r="K347" s="222" t="str">
        <f t="shared" si="92"/>
        <v/>
      </c>
      <c r="L347" s="222" cm="1">
        <f t="array" ref="L347">_xlfn.IFS(J347=0,0,J347&gt;=0,J347+K347)</f>
        <v>0</v>
      </c>
      <c r="M347" s="222" t="str">
        <f t="shared" si="93"/>
        <v/>
      </c>
      <c r="N347" s="222" t="str">
        <f t="shared" si="94"/>
        <v/>
      </c>
      <c r="O347" s="81"/>
      <c r="P347" s="211" t="str">
        <f t="shared" si="95"/>
        <v/>
      </c>
      <c r="Q347" s="313">
        <f t="shared" si="96"/>
        <v>0</v>
      </c>
      <c r="R347" s="314" t="str">
        <f t="shared" si="97"/>
        <v/>
      </c>
    </row>
    <row r="348" spans="1:18" hidden="1" outlineLevel="1" x14ac:dyDescent="0.3">
      <c r="A348" s="159"/>
      <c r="B348" s="80"/>
      <c r="C348" s="80"/>
      <c r="D348" s="225" t="str">
        <f>IF(ISERROR(VLOOKUP(C348,'[1]Summary and KPIs'!$E$55:$F$58,2,FALSE)),"",(VLOOKUP(C348,'[1]Summary and KPIs'!$E$55:$F$58,2,FALSE)))</f>
        <v/>
      </c>
      <c r="E348" s="69"/>
      <c r="F348" s="81"/>
      <c r="G348" s="81"/>
      <c r="H348" s="222">
        <f t="shared" si="91"/>
        <v>0</v>
      </c>
      <c r="I348" s="222" cm="1">
        <f t="array" ref="I348">_xlfn.IFS(H348&gt;25,0,H348&gt;=24,25-H348,H348&lt;24,1)</f>
        <v>1</v>
      </c>
      <c r="J348" s="222" cm="1">
        <f t="array" ref="J348">_xlfn.IFS(H348=0,0,H348&gt;=0,H348+I348)</f>
        <v>0</v>
      </c>
      <c r="K348" s="222" t="str">
        <f t="shared" si="92"/>
        <v/>
      </c>
      <c r="L348" s="222" cm="1">
        <f t="array" ref="L348">_xlfn.IFS(J348=0,0,J348&gt;=0,J348+K348)</f>
        <v>0</v>
      </c>
      <c r="M348" s="222" t="str">
        <f t="shared" si="93"/>
        <v/>
      </c>
      <c r="N348" s="222" t="str">
        <f t="shared" si="94"/>
        <v/>
      </c>
      <c r="O348" s="81"/>
      <c r="P348" s="211" t="str">
        <f t="shared" si="95"/>
        <v/>
      </c>
      <c r="Q348" s="313">
        <f t="shared" si="96"/>
        <v>0</v>
      </c>
      <c r="R348" s="314" t="str">
        <f t="shared" si="97"/>
        <v/>
      </c>
    </row>
    <row r="349" spans="1:18" hidden="1" outlineLevel="1" x14ac:dyDescent="0.3">
      <c r="A349" s="159"/>
      <c r="B349" s="80"/>
      <c r="C349" s="80"/>
      <c r="D349" s="225" t="str">
        <f>IF(ISERROR(VLOOKUP(C349,'[1]Summary and KPIs'!$E$55:$F$58,2,FALSE)),"",(VLOOKUP(C349,'[1]Summary and KPIs'!$E$55:$F$58,2,FALSE)))</f>
        <v/>
      </c>
      <c r="E349" s="69"/>
      <c r="F349" s="81"/>
      <c r="G349" s="81"/>
      <c r="H349" s="222">
        <f t="shared" si="91"/>
        <v>0</v>
      </c>
      <c r="I349" s="222" cm="1">
        <f t="array" ref="I349">_xlfn.IFS(H349&gt;25,0,H349&gt;=24,25-H349,H349&lt;24,1)</f>
        <v>1</v>
      </c>
      <c r="J349" s="222" cm="1">
        <f t="array" ref="J349">_xlfn.IFS(H349=0,0,H349&gt;=0,H349+I349)</f>
        <v>0</v>
      </c>
      <c r="K349" s="222" t="str">
        <f t="shared" si="92"/>
        <v/>
      </c>
      <c r="L349" s="222" cm="1">
        <f t="array" ref="L349">_xlfn.IFS(J349=0,0,J349&gt;=0,J349+K349)</f>
        <v>0</v>
      </c>
      <c r="M349" s="222" t="str">
        <f t="shared" si="93"/>
        <v/>
      </c>
      <c r="N349" s="222" t="str">
        <f t="shared" si="94"/>
        <v/>
      </c>
      <c r="O349" s="81"/>
      <c r="P349" s="211" t="str">
        <f t="shared" si="95"/>
        <v/>
      </c>
      <c r="Q349" s="313">
        <f t="shared" si="96"/>
        <v>0</v>
      </c>
      <c r="R349" s="314" t="str">
        <f t="shared" si="97"/>
        <v/>
      </c>
    </row>
    <row r="350" spans="1:18" hidden="1" outlineLevel="1" x14ac:dyDescent="0.3">
      <c r="A350" s="159"/>
      <c r="B350" s="80"/>
      <c r="C350" s="80"/>
      <c r="D350" s="225" t="str">
        <f>IF(ISERROR(VLOOKUP(C350,'[1]Summary and KPIs'!$E$55:$F$58,2,FALSE)),"",(VLOOKUP(C350,'[1]Summary and KPIs'!$E$55:$F$58,2,FALSE)))</f>
        <v/>
      </c>
      <c r="E350" s="69"/>
      <c r="F350" s="81"/>
      <c r="G350" s="81"/>
      <c r="H350" s="222">
        <f t="shared" si="91"/>
        <v>0</v>
      </c>
      <c r="I350" s="222" cm="1">
        <f t="array" ref="I350">_xlfn.IFS(H350&gt;25,0,H350&gt;=24,25-H350,H350&lt;24,1)</f>
        <v>1</v>
      </c>
      <c r="J350" s="222" cm="1">
        <f t="array" ref="J350">_xlfn.IFS(H350=0,0,H350&gt;=0,H350+I350)</f>
        <v>0</v>
      </c>
      <c r="K350" s="222" t="str">
        <f t="shared" si="92"/>
        <v/>
      </c>
      <c r="L350" s="222" cm="1">
        <f t="array" ref="L350">_xlfn.IFS(J350=0,0,J350&gt;=0,J350+K350)</f>
        <v>0</v>
      </c>
      <c r="M350" s="222" t="str">
        <f t="shared" si="93"/>
        <v/>
      </c>
      <c r="N350" s="222" t="str">
        <f t="shared" si="94"/>
        <v/>
      </c>
      <c r="O350" s="81"/>
      <c r="P350" s="211" t="str">
        <f t="shared" si="95"/>
        <v/>
      </c>
      <c r="Q350" s="313">
        <f t="shared" si="96"/>
        <v>0</v>
      </c>
      <c r="R350" s="314" t="str">
        <f t="shared" si="97"/>
        <v/>
      </c>
    </row>
    <row r="351" spans="1:18" hidden="1" outlineLevel="1" x14ac:dyDescent="0.3">
      <c r="A351" s="159"/>
      <c r="B351" s="80"/>
      <c r="C351" s="80"/>
      <c r="D351" s="225" t="str">
        <f>IF(ISERROR(VLOOKUP(C351,'[1]Summary and KPIs'!$E$55:$F$58,2,FALSE)),"",(VLOOKUP(C351,'[1]Summary and KPIs'!$E$55:$F$58,2,FALSE)))</f>
        <v/>
      </c>
      <c r="E351" s="69"/>
      <c r="F351" s="81"/>
      <c r="G351" s="81"/>
      <c r="H351" s="222">
        <f t="shared" si="91"/>
        <v>0</v>
      </c>
      <c r="I351" s="222" cm="1">
        <f t="array" ref="I351">_xlfn.IFS(H351&gt;25,0,H351&gt;=24,25-H351,H351&lt;24,1)</f>
        <v>1</v>
      </c>
      <c r="J351" s="222" cm="1">
        <f t="array" ref="J351">_xlfn.IFS(H351=0,0,H351&gt;=0,H351+I351)</f>
        <v>0</v>
      </c>
      <c r="K351" s="222" t="str">
        <f t="shared" si="92"/>
        <v/>
      </c>
      <c r="L351" s="222" cm="1">
        <f t="array" ref="L351">_xlfn.IFS(J351=0,0,J351&gt;=0,J351+K351)</f>
        <v>0</v>
      </c>
      <c r="M351" s="222" t="str">
        <f t="shared" si="93"/>
        <v/>
      </c>
      <c r="N351" s="222" t="str">
        <f t="shared" si="94"/>
        <v/>
      </c>
      <c r="O351" s="81"/>
      <c r="P351" s="211" t="str">
        <f t="shared" si="95"/>
        <v/>
      </c>
      <c r="Q351" s="313">
        <f t="shared" si="96"/>
        <v>0</v>
      </c>
      <c r="R351" s="314" t="str">
        <f t="shared" si="97"/>
        <v/>
      </c>
    </row>
    <row r="352" spans="1:18" hidden="1" outlineLevel="1" x14ac:dyDescent="0.3">
      <c r="A352" s="159"/>
      <c r="B352" s="80"/>
      <c r="C352" s="80"/>
      <c r="D352" s="225" t="str">
        <f>IF(ISERROR(VLOOKUP(C352,'[1]Summary and KPIs'!$E$55:$F$58,2,FALSE)),"",(VLOOKUP(C352,'[1]Summary and KPIs'!$E$55:$F$58,2,FALSE)))</f>
        <v/>
      </c>
      <c r="E352" s="69"/>
      <c r="F352" s="81"/>
      <c r="G352" s="81"/>
      <c r="H352" s="222">
        <f t="shared" si="91"/>
        <v>0</v>
      </c>
      <c r="I352" s="222" cm="1">
        <f t="array" ref="I352">_xlfn.IFS(H352&gt;25,0,H352&gt;=24,25-H352,H352&lt;24,1)</f>
        <v>1</v>
      </c>
      <c r="J352" s="222" cm="1">
        <f t="array" ref="J352">_xlfn.IFS(H352=0,0,H352&gt;=0,H352+I352)</f>
        <v>0</v>
      </c>
      <c r="K352" s="222" t="str">
        <f t="shared" si="92"/>
        <v/>
      </c>
      <c r="L352" s="222" cm="1">
        <f t="array" ref="L352">_xlfn.IFS(J352=0,0,J352&gt;=0,J352+K352)</f>
        <v>0</v>
      </c>
      <c r="M352" s="222" t="str">
        <f t="shared" si="93"/>
        <v/>
      </c>
      <c r="N352" s="222" t="str">
        <f t="shared" si="94"/>
        <v/>
      </c>
      <c r="O352" s="81"/>
      <c r="P352" s="211" t="str">
        <f t="shared" si="95"/>
        <v/>
      </c>
      <c r="Q352" s="313">
        <f t="shared" si="96"/>
        <v>0</v>
      </c>
      <c r="R352" s="314" t="str">
        <f t="shared" si="97"/>
        <v/>
      </c>
    </row>
    <row r="353" spans="1:18" hidden="1" outlineLevel="1" x14ac:dyDescent="0.3">
      <c r="A353" s="159"/>
      <c r="B353" s="80"/>
      <c r="C353" s="80"/>
      <c r="D353" s="225" t="str">
        <f>IF(ISERROR(VLOOKUP(C353,'[1]Summary and KPIs'!$E$55:$F$58,2,FALSE)),"",(VLOOKUP(C353,'[1]Summary and KPIs'!$E$55:$F$58,2,FALSE)))</f>
        <v/>
      </c>
      <c r="E353" s="69"/>
      <c r="F353" s="81"/>
      <c r="G353" s="81"/>
      <c r="H353" s="222">
        <f t="shared" si="91"/>
        <v>0</v>
      </c>
      <c r="I353" s="222" cm="1">
        <f t="array" ref="I353">_xlfn.IFS(H353&gt;25,0,H353&gt;=24,25-H353,H353&lt;24,1)</f>
        <v>1</v>
      </c>
      <c r="J353" s="222" cm="1">
        <f t="array" ref="J353">_xlfn.IFS(H353=0,0,H353&gt;=0,H353+I353)</f>
        <v>0</v>
      </c>
      <c r="K353" s="222" t="str">
        <f t="shared" si="92"/>
        <v/>
      </c>
      <c r="L353" s="222" cm="1">
        <f t="array" ref="L353">_xlfn.IFS(J353=0,0,J353&gt;=0,J353+K353)</f>
        <v>0</v>
      </c>
      <c r="M353" s="222" t="str">
        <f t="shared" si="93"/>
        <v/>
      </c>
      <c r="N353" s="222" t="str">
        <f t="shared" si="94"/>
        <v/>
      </c>
      <c r="O353" s="81"/>
      <c r="P353" s="211" t="str">
        <f t="shared" si="95"/>
        <v/>
      </c>
      <c r="Q353" s="313">
        <f t="shared" si="96"/>
        <v>0</v>
      </c>
      <c r="R353" s="314" t="str">
        <f t="shared" si="97"/>
        <v/>
      </c>
    </row>
    <row r="354" spans="1:18" hidden="1" outlineLevel="1" x14ac:dyDescent="0.3">
      <c r="A354" s="159"/>
      <c r="B354" s="80"/>
      <c r="C354" s="80"/>
      <c r="D354" s="225" t="str">
        <f>IF(ISERROR(VLOOKUP(C354,'[1]Summary and KPIs'!$E$55:$F$58,2,FALSE)),"",(VLOOKUP(C354,'[1]Summary and KPIs'!$E$55:$F$58,2,FALSE)))</f>
        <v/>
      </c>
      <c r="E354" s="69"/>
      <c r="F354" s="81"/>
      <c r="G354" s="81"/>
      <c r="H354" s="222">
        <f t="shared" si="91"/>
        <v>0</v>
      </c>
      <c r="I354" s="222" cm="1">
        <f t="array" ref="I354">_xlfn.IFS(H354&gt;25,0,H354&gt;=24,25-H354,H354&lt;24,1)</f>
        <v>1</v>
      </c>
      <c r="J354" s="222" cm="1">
        <f t="array" ref="J354">_xlfn.IFS(H354=0,0,H354&gt;=0,H354+I354)</f>
        <v>0</v>
      </c>
      <c r="K354" s="222" t="str">
        <f t="shared" si="92"/>
        <v/>
      </c>
      <c r="L354" s="222" cm="1">
        <f t="array" ref="L354">_xlfn.IFS(J354=0,0,J354&gt;=0,J354+K354)</f>
        <v>0</v>
      </c>
      <c r="M354" s="222" t="str">
        <f t="shared" si="93"/>
        <v/>
      </c>
      <c r="N354" s="222" t="str">
        <f t="shared" si="94"/>
        <v/>
      </c>
      <c r="O354" s="81"/>
      <c r="P354" s="211" t="str">
        <f t="shared" si="95"/>
        <v/>
      </c>
      <c r="Q354" s="313">
        <f t="shared" si="96"/>
        <v>0</v>
      </c>
      <c r="R354" s="314" t="str">
        <f t="shared" si="97"/>
        <v/>
      </c>
    </row>
    <row r="355" spans="1:18" hidden="1" outlineLevel="1" x14ac:dyDescent="0.3">
      <c r="A355" s="159"/>
      <c r="B355" s="80"/>
      <c r="C355" s="80"/>
      <c r="D355" s="225" t="str">
        <f>IF(ISERROR(VLOOKUP(C355,'[1]Summary and KPIs'!$E$55:$F$58,2,FALSE)),"",(VLOOKUP(C355,'[1]Summary and KPIs'!$E$55:$F$58,2,FALSE)))</f>
        <v/>
      </c>
      <c r="E355" s="69"/>
      <c r="F355" s="81"/>
      <c r="G355" s="81"/>
      <c r="H355" s="222">
        <f t="shared" si="91"/>
        <v>0</v>
      </c>
      <c r="I355" s="222" cm="1">
        <f t="array" ref="I355">_xlfn.IFS(H355&gt;25,0,H355&gt;=24,25-H355,H355&lt;24,1)</f>
        <v>1</v>
      </c>
      <c r="J355" s="222" cm="1">
        <f t="array" ref="J355">_xlfn.IFS(H355=0,0,H355&gt;=0,H355+I355)</f>
        <v>0</v>
      </c>
      <c r="K355" s="222" t="str">
        <f t="shared" si="92"/>
        <v/>
      </c>
      <c r="L355" s="222" cm="1">
        <f t="array" ref="L355">_xlfn.IFS(J355=0,0,J355&gt;=0,J355+K355)</f>
        <v>0</v>
      </c>
      <c r="M355" s="222" t="str">
        <f t="shared" si="93"/>
        <v/>
      </c>
      <c r="N355" s="222" t="str">
        <f t="shared" si="94"/>
        <v/>
      </c>
      <c r="O355" s="81"/>
      <c r="P355" s="211" t="str">
        <f t="shared" si="95"/>
        <v/>
      </c>
      <c r="Q355" s="313">
        <f t="shared" si="96"/>
        <v>0</v>
      </c>
      <c r="R355" s="314" t="str">
        <f t="shared" si="97"/>
        <v/>
      </c>
    </row>
    <row r="356" spans="1:18" hidden="1" outlineLevel="1" x14ac:dyDescent="0.3">
      <c r="A356" s="159"/>
      <c r="B356" s="80"/>
      <c r="C356" s="80"/>
      <c r="D356" s="225" t="str">
        <f>IF(ISERROR(VLOOKUP(C356,'[1]Summary and KPIs'!$E$55:$F$58,2,FALSE)),"",(VLOOKUP(C356,'[1]Summary and KPIs'!$E$55:$F$58,2,FALSE)))</f>
        <v/>
      </c>
      <c r="E356" s="69"/>
      <c r="F356" s="81"/>
      <c r="G356" s="81"/>
      <c r="H356" s="222">
        <f t="shared" si="91"/>
        <v>0</v>
      </c>
      <c r="I356" s="222" cm="1">
        <f t="array" ref="I356">_xlfn.IFS(H356&gt;25,0,H356&gt;=24,25-H356,H356&lt;24,1)</f>
        <v>1</v>
      </c>
      <c r="J356" s="222" cm="1">
        <f t="array" ref="J356">_xlfn.IFS(H356=0,0,H356&gt;=0,H356+I356)</f>
        <v>0</v>
      </c>
      <c r="K356" s="222" t="str">
        <f t="shared" si="92"/>
        <v/>
      </c>
      <c r="L356" s="222" cm="1">
        <f t="array" ref="L356">_xlfn.IFS(J356=0,0,J356&gt;=0,J356+K356)</f>
        <v>0</v>
      </c>
      <c r="M356" s="222" t="str">
        <f t="shared" si="93"/>
        <v/>
      </c>
      <c r="N356" s="222" t="str">
        <f t="shared" si="94"/>
        <v/>
      </c>
      <c r="O356" s="81"/>
      <c r="P356" s="211" t="str">
        <f t="shared" si="95"/>
        <v/>
      </c>
      <c r="Q356" s="313">
        <f t="shared" si="96"/>
        <v>0</v>
      </c>
      <c r="R356" s="314" t="str">
        <f t="shared" si="97"/>
        <v/>
      </c>
    </row>
    <row r="357" spans="1:18" hidden="1" outlineLevel="1" x14ac:dyDescent="0.3">
      <c r="A357" s="159"/>
      <c r="B357" s="80"/>
      <c r="C357" s="80"/>
      <c r="D357" s="225" t="str">
        <f>IF(ISERROR(VLOOKUP(C357,'[1]Summary and KPIs'!$E$55:$F$58,2,FALSE)),"",(VLOOKUP(C357,'[1]Summary and KPIs'!$E$55:$F$58,2,FALSE)))</f>
        <v/>
      </c>
      <c r="E357" s="69"/>
      <c r="F357" s="81"/>
      <c r="G357" s="81"/>
      <c r="H357" s="222">
        <f t="shared" si="91"/>
        <v>0</v>
      </c>
      <c r="I357" s="222" cm="1">
        <f t="array" ref="I357">_xlfn.IFS(H357&gt;25,0,H357&gt;=24,25-H357,H357&lt;24,1)</f>
        <v>1</v>
      </c>
      <c r="J357" s="222" cm="1">
        <f t="array" ref="J357">_xlfn.IFS(H357=0,0,H357&gt;=0,H357+I357)</f>
        <v>0</v>
      </c>
      <c r="K357" s="222" t="str">
        <f t="shared" si="92"/>
        <v/>
      </c>
      <c r="L357" s="222" cm="1">
        <f t="array" ref="L357">_xlfn.IFS(J357=0,0,J357&gt;=0,J357+K357)</f>
        <v>0</v>
      </c>
      <c r="M357" s="222" t="str">
        <f t="shared" si="93"/>
        <v/>
      </c>
      <c r="N357" s="222" t="str">
        <f t="shared" si="94"/>
        <v/>
      </c>
      <c r="O357" s="81"/>
      <c r="P357" s="211" t="str">
        <f t="shared" si="95"/>
        <v/>
      </c>
      <c r="Q357" s="313">
        <f t="shared" si="96"/>
        <v>0</v>
      </c>
      <c r="R357" s="314" t="str">
        <f t="shared" si="97"/>
        <v/>
      </c>
    </row>
    <row r="358" spans="1:18" hidden="1" outlineLevel="1" x14ac:dyDescent="0.3">
      <c r="A358" s="159"/>
      <c r="B358" s="80"/>
      <c r="C358" s="80"/>
      <c r="D358" s="225" t="str">
        <f>IF(ISERROR(VLOOKUP(C358,'[1]Summary and KPIs'!$E$55:$F$58,2,FALSE)),"",(VLOOKUP(C358,'[1]Summary and KPIs'!$E$55:$F$58,2,FALSE)))</f>
        <v/>
      </c>
      <c r="E358" s="69"/>
      <c r="F358" s="81"/>
      <c r="G358" s="81"/>
      <c r="H358" s="222">
        <f t="shared" si="91"/>
        <v>0</v>
      </c>
      <c r="I358" s="222" cm="1">
        <f t="array" ref="I358">_xlfn.IFS(H358&gt;25,0,H358&gt;=24,25-H358,H358&lt;24,1)</f>
        <v>1</v>
      </c>
      <c r="J358" s="222" cm="1">
        <f t="array" ref="J358">_xlfn.IFS(H358=0,0,H358&gt;=0,H358+I358)</f>
        <v>0</v>
      </c>
      <c r="K358" s="222" t="str">
        <f t="shared" si="92"/>
        <v/>
      </c>
      <c r="L358" s="222" cm="1">
        <f t="array" ref="L358">_xlfn.IFS(J358=0,0,J358&gt;=0,J358+K358)</f>
        <v>0</v>
      </c>
      <c r="M358" s="222" t="str">
        <f t="shared" si="93"/>
        <v/>
      </c>
      <c r="N358" s="222" t="str">
        <f t="shared" si="94"/>
        <v/>
      </c>
      <c r="O358" s="81"/>
      <c r="P358" s="211" t="str">
        <f t="shared" si="95"/>
        <v/>
      </c>
      <c r="Q358" s="313">
        <f t="shared" si="96"/>
        <v>0</v>
      </c>
      <c r="R358" s="314" t="str">
        <f t="shared" si="97"/>
        <v/>
      </c>
    </row>
    <row r="359" spans="1:18" hidden="1" outlineLevel="1" x14ac:dyDescent="0.3">
      <c r="A359" s="159"/>
      <c r="B359" s="80"/>
      <c r="C359" s="80"/>
      <c r="D359" s="225" t="str">
        <f>IF(ISERROR(VLOOKUP(C359,'[1]Summary and KPIs'!$E$55:$F$58,2,FALSE)),"",(VLOOKUP(C359,'[1]Summary and KPIs'!$E$55:$F$58,2,FALSE)))</f>
        <v/>
      </c>
      <c r="E359" s="69"/>
      <c r="F359" s="81"/>
      <c r="G359" s="81"/>
      <c r="H359" s="222">
        <f t="shared" si="91"/>
        <v>0</v>
      </c>
      <c r="I359" s="222" cm="1">
        <f t="array" ref="I359">_xlfn.IFS(H359&gt;25,0,H359&gt;=24,25-H359,H359&lt;24,1)</f>
        <v>1</v>
      </c>
      <c r="J359" s="222" cm="1">
        <f t="array" ref="J359">_xlfn.IFS(H359=0,0,H359&gt;=0,H359+I359)</f>
        <v>0</v>
      </c>
      <c r="K359" s="222" t="str">
        <f t="shared" si="92"/>
        <v/>
      </c>
      <c r="L359" s="222" cm="1">
        <f t="array" ref="L359">_xlfn.IFS(J359=0,0,J359&gt;=0,J359+K359)</f>
        <v>0</v>
      </c>
      <c r="M359" s="222" t="str">
        <f t="shared" si="93"/>
        <v/>
      </c>
      <c r="N359" s="222" t="str">
        <f t="shared" si="94"/>
        <v/>
      </c>
      <c r="O359" s="81"/>
      <c r="P359" s="211" t="str">
        <f t="shared" si="95"/>
        <v/>
      </c>
      <c r="Q359" s="313">
        <f t="shared" si="96"/>
        <v>0</v>
      </c>
      <c r="R359" s="314" t="str">
        <f t="shared" si="97"/>
        <v/>
      </c>
    </row>
    <row r="360" spans="1:18" hidden="1" outlineLevel="1" x14ac:dyDescent="0.3">
      <c r="A360" s="159"/>
      <c r="B360" s="80"/>
      <c r="C360" s="80"/>
      <c r="D360" s="225" t="str">
        <f>IF(ISERROR(VLOOKUP(C360,'[1]Summary and KPIs'!$E$55:$F$58,2,FALSE)),"",(VLOOKUP(C360,'[1]Summary and KPIs'!$E$55:$F$58,2,FALSE)))</f>
        <v/>
      </c>
      <c r="E360" s="69"/>
      <c r="F360" s="81"/>
      <c r="G360" s="81"/>
      <c r="H360" s="222">
        <f t="shared" si="91"/>
        <v>0</v>
      </c>
      <c r="I360" s="222" cm="1">
        <f t="array" ref="I360">_xlfn.IFS(H360&gt;25,0,H360&gt;=24,25-H360,H360&lt;24,1)</f>
        <v>1</v>
      </c>
      <c r="J360" s="222" cm="1">
        <f t="array" ref="J360">_xlfn.IFS(H360=0,0,H360&gt;=0,H360+I360)</f>
        <v>0</v>
      </c>
      <c r="K360" s="222" t="str">
        <f t="shared" si="92"/>
        <v/>
      </c>
      <c r="L360" s="222" cm="1">
        <f t="array" ref="L360">_xlfn.IFS(J360=0,0,J360&gt;=0,J360+K360)</f>
        <v>0</v>
      </c>
      <c r="M360" s="222" t="str">
        <f t="shared" si="93"/>
        <v/>
      </c>
      <c r="N360" s="222" t="str">
        <f t="shared" si="94"/>
        <v/>
      </c>
      <c r="O360" s="81"/>
      <c r="P360" s="211" t="str">
        <f t="shared" si="95"/>
        <v/>
      </c>
      <c r="Q360" s="313">
        <f t="shared" si="96"/>
        <v>0</v>
      </c>
      <c r="R360" s="314" t="str">
        <f t="shared" si="97"/>
        <v/>
      </c>
    </row>
    <row r="361" spans="1:18" hidden="1" outlineLevel="1" x14ac:dyDescent="0.3">
      <c r="A361" s="159"/>
      <c r="B361" s="80"/>
      <c r="C361" s="80"/>
      <c r="D361" s="225" t="str">
        <f>IF(ISERROR(VLOOKUP(C361,'[1]Summary and KPIs'!$E$55:$F$58,2,FALSE)),"",(VLOOKUP(C361,'[1]Summary and KPIs'!$E$55:$F$58,2,FALSE)))</f>
        <v/>
      </c>
      <c r="E361" s="69"/>
      <c r="F361" s="81"/>
      <c r="G361" s="81"/>
      <c r="H361" s="222">
        <f t="shared" si="91"/>
        <v>0</v>
      </c>
      <c r="I361" s="222" cm="1">
        <f t="array" ref="I361">_xlfn.IFS(H361&gt;25,0,H361&gt;=24,25-H361,H361&lt;24,1)</f>
        <v>1</v>
      </c>
      <c r="J361" s="222" cm="1">
        <f t="array" ref="J361">_xlfn.IFS(H361=0,0,H361&gt;=0,H361+I361)</f>
        <v>0</v>
      </c>
      <c r="K361" s="222" t="str">
        <f t="shared" si="92"/>
        <v/>
      </c>
      <c r="L361" s="222" cm="1">
        <f t="array" ref="L361">_xlfn.IFS(J361=0,0,J361&gt;=0,J361+K361)</f>
        <v>0</v>
      </c>
      <c r="M361" s="222" t="str">
        <f t="shared" si="93"/>
        <v/>
      </c>
      <c r="N361" s="222" t="str">
        <f t="shared" si="94"/>
        <v/>
      </c>
      <c r="O361" s="81"/>
      <c r="P361" s="211" t="str">
        <f t="shared" si="95"/>
        <v/>
      </c>
      <c r="Q361" s="313">
        <f t="shared" si="96"/>
        <v>0</v>
      </c>
      <c r="R361" s="314" t="str">
        <f t="shared" si="97"/>
        <v/>
      </c>
    </row>
    <row r="362" spans="1:18" hidden="1" outlineLevel="1" x14ac:dyDescent="0.3">
      <c r="A362" s="159"/>
      <c r="B362" s="80"/>
      <c r="C362" s="80"/>
      <c r="D362" s="225" t="str">
        <f>IF(ISERROR(VLOOKUP(C362,'[1]Summary and KPIs'!$E$55:$F$58,2,FALSE)),"",(VLOOKUP(C362,'[1]Summary and KPIs'!$E$55:$F$58,2,FALSE)))</f>
        <v/>
      </c>
      <c r="E362" s="69"/>
      <c r="F362" s="81"/>
      <c r="G362" s="81"/>
      <c r="H362" s="222">
        <f t="shared" si="91"/>
        <v>0</v>
      </c>
      <c r="I362" s="222" cm="1">
        <f t="array" ref="I362">_xlfn.IFS(H362&gt;25,0,H362&gt;=24,25-H362,H362&lt;24,1)</f>
        <v>1</v>
      </c>
      <c r="J362" s="222" cm="1">
        <f t="array" ref="J362">_xlfn.IFS(H362=0,0,H362&gt;=0,H362+I362)</f>
        <v>0</v>
      </c>
      <c r="K362" s="222" t="str">
        <f t="shared" si="92"/>
        <v/>
      </c>
      <c r="L362" s="222" cm="1">
        <f t="array" ref="L362">_xlfn.IFS(J362=0,0,J362&gt;=0,J362+K362)</f>
        <v>0</v>
      </c>
      <c r="M362" s="222" t="str">
        <f t="shared" si="93"/>
        <v/>
      </c>
      <c r="N362" s="222" t="str">
        <f t="shared" si="94"/>
        <v/>
      </c>
      <c r="O362" s="81"/>
      <c r="P362" s="211" t="str">
        <f t="shared" si="95"/>
        <v/>
      </c>
      <c r="Q362" s="313">
        <f t="shared" si="96"/>
        <v>0</v>
      </c>
      <c r="R362" s="314" t="str">
        <f t="shared" si="97"/>
        <v/>
      </c>
    </row>
    <row r="363" spans="1:18" hidden="1" outlineLevel="1" x14ac:dyDescent="0.3">
      <c r="A363" s="159"/>
      <c r="B363" s="80"/>
      <c r="C363" s="80"/>
      <c r="D363" s="225" t="str">
        <f>IF(ISERROR(VLOOKUP(C363,'[1]Summary and KPIs'!$E$55:$F$58,2,FALSE)),"",(VLOOKUP(C363,'[1]Summary and KPIs'!$E$55:$F$58,2,FALSE)))</f>
        <v/>
      </c>
      <c r="E363" s="69"/>
      <c r="F363" s="81"/>
      <c r="G363" s="81"/>
      <c r="H363" s="222">
        <f t="shared" si="91"/>
        <v>0</v>
      </c>
      <c r="I363" s="222" cm="1">
        <f t="array" ref="I363">_xlfn.IFS(H363&gt;25,0,H363&gt;=24,25-H363,H363&lt;24,1)</f>
        <v>1</v>
      </c>
      <c r="J363" s="222" cm="1">
        <f t="array" ref="J363">_xlfn.IFS(H363=0,0,H363&gt;=0,H363+I363)</f>
        <v>0</v>
      </c>
      <c r="K363" s="222" t="str">
        <f t="shared" si="92"/>
        <v/>
      </c>
      <c r="L363" s="222" cm="1">
        <f t="array" ref="L363">_xlfn.IFS(J363=0,0,J363&gt;=0,J363+K363)</f>
        <v>0</v>
      </c>
      <c r="M363" s="222" t="str">
        <f t="shared" si="93"/>
        <v/>
      </c>
      <c r="N363" s="222" t="str">
        <f t="shared" si="94"/>
        <v/>
      </c>
      <c r="O363" s="81"/>
      <c r="P363" s="211" t="str">
        <f t="shared" si="95"/>
        <v/>
      </c>
      <c r="Q363" s="313">
        <f t="shared" si="96"/>
        <v>0</v>
      </c>
      <c r="R363" s="314" t="str">
        <f t="shared" si="97"/>
        <v/>
      </c>
    </row>
    <row r="364" spans="1:18" hidden="1" outlineLevel="1" x14ac:dyDescent="0.3">
      <c r="A364" s="159"/>
      <c r="B364" s="80"/>
      <c r="C364" s="80"/>
      <c r="D364" s="225" t="str">
        <f>IF(ISERROR(VLOOKUP(C364,'[1]Summary and KPIs'!$E$55:$F$58,2,FALSE)),"",(VLOOKUP(C364,'[1]Summary and KPIs'!$E$55:$F$58,2,FALSE)))</f>
        <v/>
      </c>
      <c r="E364" s="69"/>
      <c r="F364" s="81"/>
      <c r="G364" s="81"/>
      <c r="H364" s="222">
        <f t="shared" si="91"/>
        <v>0</v>
      </c>
      <c r="I364" s="222" cm="1">
        <f t="array" ref="I364">_xlfn.IFS(H364&gt;25,0,H364&gt;=24,25-H364,H364&lt;24,1)</f>
        <v>1</v>
      </c>
      <c r="J364" s="222" cm="1">
        <f t="array" ref="J364">_xlfn.IFS(H364=0,0,H364&gt;=0,H364+I364)</f>
        <v>0</v>
      </c>
      <c r="K364" s="222" t="str">
        <f t="shared" si="92"/>
        <v/>
      </c>
      <c r="L364" s="222" cm="1">
        <f t="array" ref="L364">_xlfn.IFS(J364=0,0,J364&gt;=0,J364+K364)</f>
        <v>0</v>
      </c>
      <c r="M364" s="222" t="str">
        <f t="shared" si="93"/>
        <v/>
      </c>
      <c r="N364" s="222" t="str">
        <f t="shared" si="94"/>
        <v/>
      </c>
      <c r="O364" s="81"/>
      <c r="P364" s="211" t="str">
        <f t="shared" si="95"/>
        <v/>
      </c>
      <c r="Q364" s="313">
        <f t="shared" si="96"/>
        <v>0</v>
      </c>
      <c r="R364" s="314" t="str">
        <f t="shared" si="97"/>
        <v/>
      </c>
    </row>
    <row r="365" spans="1:18" hidden="1" outlineLevel="1" x14ac:dyDescent="0.3">
      <c r="A365" s="159"/>
      <c r="B365" s="80"/>
      <c r="C365" s="80"/>
      <c r="D365" s="225" t="str">
        <f>IF(ISERROR(VLOOKUP(C365,'[1]Summary and KPIs'!$E$55:$F$58,2,FALSE)),"",(VLOOKUP(C365,'[1]Summary and KPIs'!$E$55:$F$58,2,FALSE)))</f>
        <v/>
      </c>
      <c r="E365" s="69"/>
      <c r="F365" s="81"/>
      <c r="G365" s="81"/>
      <c r="H365" s="222">
        <f t="shared" si="91"/>
        <v>0</v>
      </c>
      <c r="I365" s="222" cm="1">
        <f t="array" ref="I365">_xlfn.IFS(H365&gt;25,0,H365&gt;=24,25-H365,H365&lt;24,1)</f>
        <v>1</v>
      </c>
      <c r="J365" s="222" cm="1">
        <f t="array" ref="J365">_xlfn.IFS(H365=0,0,H365&gt;=0,H365+I365)</f>
        <v>0</v>
      </c>
      <c r="K365" s="222" t="str">
        <f t="shared" si="92"/>
        <v/>
      </c>
      <c r="L365" s="222" cm="1">
        <f t="array" ref="L365">_xlfn.IFS(J365=0,0,J365&gt;=0,J365+K365)</f>
        <v>0</v>
      </c>
      <c r="M365" s="222" t="str">
        <f t="shared" si="93"/>
        <v/>
      </c>
      <c r="N365" s="222" t="str">
        <f t="shared" si="94"/>
        <v/>
      </c>
      <c r="O365" s="81"/>
      <c r="P365" s="211" t="str">
        <f t="shared" si="95"/>
        <v/>
      </c>
      <c r="Q365" s="313">
        <f t="shared" si="96"/>
        <v>0</v>
      </c>
      <c r="R365" s="314" t="str">
        <f t="shared" si="97"/>
        <v/>
      </c>
    </row>
    <row r="366" spans="1:18" hidden="1" outlineLevel="1" x14ac:dyDescent="0.3">
      <c r="A366" s="159"/>
      <c r="B366" s="80"/>
      <c r="C366" s="80"/>
      <c r="D366" s="225" t="str">
        <f>IF(ISERROR(VLOOKUP(C366,'[1]Summary and KPIs'!$E$55:$F$58,2,FALSE)),"",(VLOOKUP(C366,'[1]Summary and KPIs'!$E$55:$F$58,2,FALSE)))</f>
        <v/>
      </c>
      <c r="E366" s="69"/>
      <c r="F366" s="81"/>
      <c r="G366" s="81"/>
      <c r="H366" s="222">
        <f t="shared" si="91"/>
        <v>0</v>
      </c>
      <c r="I366" s="222" cm="1">
        <f t="array" ref="I366">_xlfn.IFS(H366&gt;25,0,H366&gt;=24,25-H366,H366&lt;24,1)</f>
        <v>1</v>
      </c>
      <c r="J366" s="222" cm="1">
        <f t="array" ref="J366">_xlfn.IFS(H366=0,0,H366&gt;=0,H366+I366)</f>
        <v>0</v>
      </c>
      <c r="K366" s="222" t="str">
        <f t="shared" si="92"/>
        <v/>
      </c>
      <c r="L366" s="222" cm="1">
        <f t="array" ref="L366">_xlfn.IFS(J366=0,0,J366&gt;=0,J366+K366)</f>
        <v>0</v>
      </c>
      <c r="M366" s="222" t="str">
        <f t="shared" si="93"/>
        <v/>
      </c>
      <c r="N366" s="222" t="str">
        <f t="shared" si="94"/>
        <v/>
      </c>
      <c r="O366" s="81"/>
      <c r="P366" s="211" t="str">
        <f t="shared" si="95"/>
        <v/>
      </c>
      <c r="Q366" s="313">
        <f t="shared" si="96"/>
        <v>0</v>
      </c>
      <c r="R366" s="314" t="str">
        <f t="shared" si="97"/>
        <v/>
      </c>
    </row>
    <row r="367" spans="1:18" hidden="1" outlineLevel="1" x14ac:dyDescent="0.3">
      <c r="A367" s="159"/>
      <c r="B367" s="80"/>
      <c r="C367" s="80"/>
      <c r="D367" s="225" t="str">
        <f>IF(ISERROR(VLOOKUP(C367,'[1]Summary and KPIs'!$E$55:$F$58,2,FALSE)),"",(VLOOKUP(C367,'[1]Summary and KPIs'!$E$55:$F$58,2,FALSE)))</f>
        <v/>
      </c>
      <c r="E367" s="69"/>
      <c r="F367" s="81"/>
      <c r="G367" s="81"/>
      <c r="H367" s="222">
        <f t="shared" si="91"/>
        <v>0</v>
      </c>
      <c r="I367" s="222" cm="1">
        <f t="array" ref="I367">_xlfn.IFS(H367&gt;25,0,H367&gt;=24,25-H367,H367&lt;24,1)</f>
        <v>1</v>
      </c>
      <c r="J367" s="222" cm="1">
        <f t="array" ref="J367">_xlfn.IFS(H367=0,0,H367&gt;=0,H367+I367)</f>
        <v>0</v>
      </c>
      <c r="K367" s="222" t="str">
        <f t="shared" si="92"/>
        <v/>
      </c>
      <c r="L367" s="222" cm="1">
        <f t="array" ref="L367">_xlfn.IFS(J367=0,0,J367&gt;=0,J367+K367)</f>
        <v>0</v>
      </c>
      <c r="M367" s="222" t="str">
        <f t="shared" si="93"/>
        <v/>
      </c>
      <c r="N367" s="222" t="str">
        <f t="shared" si="94"/>
        <v/>
      </c>
      <c r="O367" s="81"/>
      <c r="P367" s="211" t="str">
        <f t="shared" si="95"/>
        <v/>
      </c>
      <c r="Q367" s="313">
        <f t="shared" si="96"/>
        <v>0</v>
      </c>
      <c r="R367" s="314" t="str">
        <f t="shared" si="97"/>
        <v/>
      </c>
    </row>
    <row r="368" spans="1:18" hidden="1" outlineLevel="1" x14ac:dyDescent="0.3">
      <c r="A368" s="159"/>
      <c r="B368" s="80"/>
      <c r="C368" s="80"/>
      <c r="D368" s="225" t="str">
        <f>IF(ISERROR(VLOOKUP(C368,'[1]Summary and KPIs'!$E$55:$F$58,2,FALSE)),"",(VLOOKUP(C368,'[1]Summary and KPIs'!$E$55:$F$58,2,FALSE)))</f>
        <v/>
      </c>
      <c r="E368" s="69"/>
      <c r="F368" s="81"/>
      <c r="G368" s="81"/>
      <c r="H368" s="222">
        <f t="shared" ref="H368:H399" si="98">F368+G368</f>
        <v>0</v>
      </c>
      <c r="I368" s="222" cm="1">
        <f t="array" ref="I368">_xlfn.IFS(H368&gt;25,0,H368&gt;=24,25-H368,H368&lt;24,1)</f>
        <v>1</v>
      </c>
      <c r="J368" s="222" cm="1">
        <f t="array" ref="J368">_xlfn.IFS(H368=0,0,H368&gt;=0,H368+I368)</f>
        <v>0</v>
      </c>
      <c r="K368" s="222" t="str">
        <f t="shared" ref="K368:K399" si="99">IF(ISERROR(IF(J368&lt;D368,D368-J368,0)),"",IF(J368&lt;D368,D368-J368,0))</f>
        <v/>
      </c>
      <c r="L368" s="222" cm="1">
        <f t="array" ref="L368">_xlfn.IFS(J368=0,0,J368&gt;=0,J368+K368)</f>
        <v>0</v>
      </c>
      <c r="M368" s="222" t="str">
        <f t="shared" ref="M368:M399" si="100">IFERROR(I368+K368,"")</f>
        <v/>
      </c>
      <c r="N368" s="222" t="str">
        <f t="shared" ref="N368:N399" si="101">IFERROR(M368*E368,"")</f>
        <v/>
      </c>
      <c r="O368" s="81"/>
      <c r="P368" s="211" t="str">
        <f t="shared" ref="P368:P399" si="102">IFERROR(O368/(N368),"")</f>
        <v/>
      </c>
      <c r="Q368" s="313">
        <f t="shared" ref="Q368:Q399" si="103">SUM(N368:O368)</f>
        <v>0</v>
      </c>
      <c r="R368" s="314" t="str">
        <f t="shared" ref="R368:R399" si="104">IF(O368="","",IF(P368&gt;17.5%,"Benefits should not be more than 17.5% ",""))</f>
        <v/>
      </c>
    </row>
    <row r="369" spans="1:18" hidden="1" outlineLevel="1" x14ac:dyDescent="0.3">
      <c r="A369" s="159"/>
      <c r="B369" s="80"/>
      <c r="C369" s="80"/>
      <c r="D369" s="225" t="str">
        <f>IF(ISERROR(VLOOKUP(C369,'[1]Summary and KPIs'!$E$55:$F$58,2,FALSE)),"",(VLOOKUP(C369,'[1]Summary and KPIs'!$E$55:$F$58,2,FALSE)))</f>
        <v/>
      </c>
      <c r="E369" s="69"/>
      <c r="F369" s="81"/>
      <c r="G369" s="81"/>
      <c r="H369" s="222">
        <f t="shared" si="98"/>
        <v>0</v>
      </c>
      <c r="I369" s="222" cm="1">
        <f t="array" ref="I369">_xlfn.IFS(H369&gt;25,0,H369&gt;=24,25-H369,H369&lt;24,1)</f>
        <v>1</v>
      </c>
      <c r="J369" s="222" cm="1">
        <f t="array" ref="J369">_xlfn.IFS(H369=0,0,H369&gt;=0,H369+I369)</f>
        <v>0</v>
      </c>
      <c r="K369" s="222" t="str">
        <f t="shared" si="99"/>
        <v/>
      </c>
      <c r="L369" s="222" cm="1">
        <f t="array" ref="L369">_xlfn.IFS(J369=0,0,J369&gt;=0,J369+K369)</f>
        <v>0</v>
      </c>
      <c r="M369" s="222" t="str">
        <f t="shared" si="100"/>
        <v/>
      </c>
      <c r="N369" s="222" t="str">
        <f t="shared" si="101"/>
        <v/>
      </c>
      <c r="O369" s="81"/>
      <c r="P369" s="211" t="str">
        <f t="shared" si="102"/>
        <v/>
      </c>
      <c r="Q369" s="313">
        <f t="shared" si="103"/>
        <v>0</v>
      </c>
      <c r="R369" s="314" t="str">
        <f t="shared" si="104"/>
        <v/>
      </c>
    </row>
    <row r="370" spans="1:18" hidden="1" outlineLevel="1" x14ac:dyDescent="0.3">
      <c r="A370" s="159"/>
      <c r="B370" s="80"/>
      <c r="C370" s="80"/>
      <c r="D370" s="225" t="str">
        <f>IF(ISERROR(VLOOKUP(C370,'[1]Summary and KPIs'!$E$55:$F$58,2,FALSE)),"",(VLOOKUP(C370,'[1]Summary and KPIs'!$E$55:$F$58,2,FALSE)))</f>
        <v/>
      </c>
      <c r="E370" s="69"/>
      <c r="F370" s="81"/>
      <c r="G370" s="81"/>
      <c r="H370" s="222">
        <f t="shared" si="98"/>
        <v>0</v>
      </c>
      <c r="I370" s="222" cm="1">
        <f t="array" ref="I370">_xlfn.IFS(H370&gt;25,0,H370&gt;=24,25-H370,H370&lt;24,1)</f>
        <v>1</v>
      </c>
      <c r="J370" s="222" cm="1">
        <f t="array" ref="J370">_xlfn.IFS(H370=0,0,H370&gt;=0,H370+I370)</f>
        <v>0</v>
      </c>
      <c r="K370" s="222" t="str">
        <f t="shared" si="99"/>
        <v/>
      </c>
      <c r="L370" s="222" cm="1">
        <f t="array" ref="L370">_xlfn.IFS(J370=0,0,J370&gt;=0,J370+K370)</f>
        <v>0</v>
      </c>
      <c r="M370" s="222" t="str">
        <f t="shared" si="100"/>
        <v/>
      </c>
      <c r="N370" s="222" t="str">
        <f t="shared" si="101"/>
        <v/>
      </c>
      <c r="O370" s="81"/>
      <c r="P370" s="211" t="str">
        <f t="shared" si="102"/>
        <v/>
      </c>
      <c r="Q370" s="313">
        <f t="shared" si="103"/>
        <v>0</v>
      </c>
      <c r="R370" s="314" t="str">
        <f t="shared" si="104"/>
        <v/>
      </c>
    </row>
    <row r="371" spans="1:18" hidden="1" outlineLevel="1" x14ac:dyDescent="0.3">
      <c r="A371" s="159"/>
      <c r="B371" s="80"/>
      <c r="C371" s="80"/>
      <c r="D371" s="225" t="str">
        <f>IF(ISERROR(VLOOKUP(C371,'[1]Summary and KPIs'!$E$55:$F$58,2,FALSE)),"",(VLOOKUP(C371,'[1]Summary and KPIs'!$E$55:$F$58,2,FALSE)))</f>
        <v/>
      </c>
      <c r="E371" s="69"/>
      <c r="F371" s="81"/>
      <c r="G371" s="81"/>
      <c r="H371" s="222">
        <f t="shared" si="98"/>
        <v>0</v>
      </c>
      <c r="I371" s="222" cm="1">
        <f t="array" ref="I371">_xlfn.IFS(H371&gt;25,0,H371&gt;=24,25-H371,H371&lt;24,1)</f>
        <v>1</v>
      </c>
      <c r="J371" s="222" cm="1">
        <f t="array" ref="J371">_xlfn.IFS(H371=0,0,H371&gt;=0,H371+I371)</f>
        <v>0</v>
      </c>
      <c r="K371" s="222" t="str">
        <f t="shared" si="99"/>
        <v/>
      </c>
      <c r="L371" s="222" cm="1">
        <f t="array" ref="L371">_xlfn.IFS(J371=0,0,J371&gt;=0,J371+K371)</f>
        <v>0</v>
      </c>
      <c r="M371" s="222" t="str">
        <f t="shared" si="100"/>
        <v/>
      </c>
      <c r="N371" s="222" t="str">
        <f t="shared" si="101"/>
        <v/>
      </c>
      <c r="O371" s="81"/>
      <c r="P371" s="211" t="str">
        <f t="shared" si="102"/>
        <v/>
      </c>
      <c r="Q371" s="313">
        <f t="shared" si="103"/>
        <v>0</v>
      </c>
      <c r="R371" s="314" t="str">
        <f t="shared" si="104"/>
        <v/>
      </c>
    </row>
    <row r="372" spans="1:18" hidden="1" outlineLevel="1" x14ac:dyDescent="0.3">
      <c r="A372" s="159"/>
      <c r="B372" s="80"/>
      <c r="C372" s="80"/>
      <c r="D372" s="225" t="str">
        <f>IF(ISERROR(VLOOKUP(C372,'[1]Summary and KPIs'!$E$55:$F$58,2,FALSE)),"",(VLOOKUP(C372,'[1]Summary and KPIs'!$E$55:$F$58,2,FALSE)))</f>
        <v/>
      </c>
      <c r="E372" s="69"/>
      <c r="F372" s="81"/>
      <c r="G372" s="81"/>
      <c r="H372" s="222">
        <f t="shared" si="98"/>
        <v>0</v>
      </c>
      <c r="I372" s="222" cm="1">
        <f t="array" ref="I372">_xlfn.IFS(H372&gt;25,0,H372&gt;=24,25-H372,H372&lt;24,1)</f>
        <v>1</v>
      </c>
      <c r="J372" s="222" cm="1">
        <f t="array" ref="J372">_xlfn.IFS(H372=0,0,H372&gt;=0,H372+I372)</f>
        <v>0</v>
      </c>
      <c r="K372" s="222" t="str">
        <f t="shared" si="99"/>
        <v/>
      </c>
      <c r="L372" s="222" cm="1">
        <f t="array" ref="L372">_xlfn.IFS(J372=0,0,J372&gt;=0,J372+K372)</f>
        <v>0</v>
      </c>
      <c r="M372" s="222" t="str">
        <f t="shared" si="100"/>
        <v/>
      </c>
      <c r="N372" s="222" t="str">
        <f t="shared" si="101"/>
        <v/>
      </c>
      <c r="O372" s="81"/>
      <c r="P372" s="211" t="str">
        <f t="shared" si="102"/>
        <v/>
      </c>
      <c r="Q372" s="313">
        <f t="shared" si="103"/>
        <v>0</v>
      </c>
      <c r="R372" s="314" t="str">
        <f t="shared" si="104"/>
        <v/>
      </c>
    </row>
    <row r="373" spans="1:18" hidden="1" outlineLevel="1" x14ac:dyDescent="0.3">
      <c r="A373" s="159"/>
      <c r="B373" s="80"/>
      <c r="C373" s="80"/>
      <c r="D373" s="225" t="str">
        <f>IF(ISERROR(VLOOKUP(C373,'[1]Summary and KPIs'!$E$55:$F$58,2,FALSE)),"",(VLOOKUP(C373,'[1]Summary and KPIs'!$E$55:$F$58,2,FALSE)))</f>
        <v/>
      </c>
      <c r="E373" s="69"/>
      <c r="F373" s="81"/>
      <c r="G373" s="81"/>
      <c r="H373" s="222">
        <f t="shared" si="98"/>
        <v>0</v>
      </c>
      <c r="I373" s="222" cm="1">
        <f t="array" ref="I373">_xlfn.IFS(H373&gt;25,0,H373&gt;=24,25-H373,H373&lt;24,1)</f>
        <v>1</v>
      </c>
      <c r="J373" s="222" cm="1">
        <f t="array" ref="J373">_xlfn.IFS(H373=0,0,H373&gt;=0,H373+I373)</f>
        <v>0</v>
      </c>
      <c r="K373" s="222" t="str">
        <f t="shared" si="99"/>
        <v/>
      </c>
      <c r="L373" s="222" cm="1">
        <f t="array" ref="L373">_xlfn.IFS(J373=0,0,J373&gt;=0,J373+K373)</f>
        <v>0</v>
      </c>
      <c r="M373" s="222" t="str">
        <f t="shared" si="100"/>
        <v/>
      </c>
      <c r="N373" s="222" t="str">
        <f t="shared" si="101"/>
        <v/>
      </c>
      <c r="O373" s="81"/>
      <c r="P373" s="211" t="str">
        <f t="shared" si="102"/>
        <v/>
      </c>
      <c r="Q373" s="313">
        <f t="shared" si="103"/>
        <v>0</v>
      </c>
      <c r="R373" s="314" t="str">
        <f t="shared" si="104"/>
        <v/>
      </c>
    </row>
    <row r="374" spans="1:18" hidden="1" outlineLevel="1" x14ac:dyDescent="0.3">
      <c r="A374" s="159"/>
      <c r="B374" s="80"/>
      <c r="C374" s="80"/>
      <c r="D374" s="225" t="str">
        <f>IF(ISERROR(VLOOKUP(C374,'[1]Summary and KPIs'!$E$55:$F$58,2,FALSE)),"",(VLOOKUP(C374,'[1]Summary and KPIs'!$E$55:$F$58,2,FALSE)))</f>
        <v/>
      </c>
      <c r="E374" s="69"/>
      <c r="F374" s="81"/>
      <c r="G374" s="81"/>
      <c r="H374" s="222">
        <f t="shared" si="98"/>
        <v>0</v>
      </c>
      <c r="I374" s="222" cm="1">
        <f t="array" ref="I374">_xlfn.IFS(H374&gt;25,0,H374&gt;=24,25-H374,H374&lt;24,1)</f>
        <v>1</v>
      </c>
      <c r="J374" s="222" cm="1">
        <f t="array" ref="J374">_xlfn.IFS(H374=0,0,H374&gt;=0,H374+I374)</f>
        <v>0</v>
      </c>
      <c r="K374" s="222" t="str">
        <f t="shared" si="99"/>
        <v/>
      </c>
      <c r="L374" s="222" cm="1">
        <f t="array" ref="L374">_xlfn.IFS(J374=0,0,J374&gt;=0,J374+K374)</f>
        <v>0</v>
      </c>
      <c r="M374" s="222" t="str">
        <f t="shared" si="100"/>
        <v/>
      </c>
      <c r="N374" s="222" t="str">
        <f t="shared" si="101"/>
        <v/>
      </c>
      <c r="O374" s="81"/>
      <c r="P374" s="211" t="str">
        <f t="shared" si="102"/>
        <v/>
      </c>
      <c r="Q374" s="313">
        <f t="shared" si="103"/>
        <v>0</v>
      </c>
      <c r="R374" s="314" t="str">
        <f t="shared" si="104"/>
        <v/>
      </c>
    </row>
    <row r="375" spans="1:18" hidden="1" outlineLevel="1" x14ac:dyDescent="0.3">
      <c r="A375" s="159"/>
      <c r="B375" s="80"/>
      <c r="C375" s="80"/>
      <c r="D375" s="225" t="str">
        <f>IF(ISERROR(VLOOKUP(C375,'[1]Summary and KPIs'!$E$55:$F$58,2,FALSE)),"",(VLOOKUP(C375,'[1]Summary and KPIs'!$E$55:$F$58,2,FALSE)))</f>
        <v/>
      </c>
      <c r="E375" s="69"/>
      <c r="F375" s="81"/>
      <c r="G375" s="81"/>
      <c r="H375" s="222">
        <f t="shared" si="98"/>
        <v>0</v>
      </c>
      <c r="I375" s="222" cm="1">
        <f t="array" ref="I375">_xlfn.IFS(H375&gt;25,0,H375&gt;=24,25-H375,H375&lt;24,1)</f>
        <v>1</v>
      </c>
      <c r="J375" s="222" cm="1">
        <f t="array" ref="J375">_xlfn.IFS(H375=0,0,H375&gt;=0,H375+I375)</f>
        <v>0</v>
      </c>
      <c r="K375" s="222" t="str">
        <f t="shared" si="99"/>
        <v/>
      </c>
      <c r="L375" s="222" cm="1">
        <f t="array" ref="L375">_xlfn.IFS(J375=0,0,J375&gt;=0,J375+K375)</f>
        <v>0</v>
      </c>
      <c r="M375" s="222" t="str">
        <f t="shared" si="100"/>
        <v/>
      </c>
      <c r="N375" s="222" t="str">
        <f t="shared" si="101"/>
        <v/>
      </c>
      <c r="O375" s="81"/>
      <c r="P375" s="211" t="str">
        <f t="shared" si="102"/>
        <v/>
      </c>
      <c r="Q375" s="313">
        <f t="shared" si="103"/>
        <v>0</v>
      </c>
      <c r="R375" s="314" t="str">
        <f t="shared" si="104"/>
        <v/>
      </c>
    </row>
    <row r="376" spans="1:18" hidden="1" outlineLevel="1" x14ac:dyDescent="0.3">
      <c r="A376" s="159"/>
      <c r="B376" s="80"/>
      <c r="C376" s="80"/>
      <c r="D376" s="225" t="str">
        <f>IF(ISERROR(VLOOKUP(C376,'[1]Summary and KPIs'!$E$55:$F$58,2,FALSE)),"",(VLOOKUP(C376,'[1]Summary and KPIs'!$E$55:$F$58,2,FALSE)))</f>
        <v/>
      </c>
      <c r="E376" s="69"/>
      <c r="F376" s="81"/>
      <c r="G376" s="81"/>
      <c r="H376" s="222">
        <f t="shared" si="98"/>
        <v>0</v>
      </c>
      <c r="I376" s="222" cm="1">
        <f t="array" ref="I376">_xlfn.IFS(H376&gt;25,0,H376&gt;=24,25-H376,H376&lt;24,1)</f>
        <v>1</v>
      </c>
      <c r="J376" s="222" cm="1">
        <f t="array" ref="J376">_xlfn.IFS(H376=0,0,H376&gt;=0,H376+I376)</f>
        <v>0</v>
      </c>
      <c r="K376" s="222" t="str">
        <f t="shared" si="99"/>
        <v/>
      </c>
      <c r="L376" s="222" cm="1">
        <f t="array" ref="L376">_xlfn.IFS(J376=0,0,J376&gt;=0,J376+K376)</f>
        <v>0</v>
      </c>
      <c r="M376" s="222" t="str">
        <f t="shared" si="100"/>
        <v/>
      </c>
      <c r="N376" s="222" t="str">
        <f t="shared" si="101"/>
        <v/>
      </c>
      <c r="O376" s="81"/>
      <c r="P376" s="211" t="str">
        <f t="shared" si="102"/>
        <v/>
      </c>
      <c r="Q376" s="313">
        <f t="shared" si="103"/>
        <v>0</v>
      </c>
      <c r="R376" s="314" t="str">
        <f t="shared" si="104"/>
        <v/>
      </c>
    </row>
    <row r="377" spans="1:18" hidden="1" outlineLevel="1" x14ac:dyDescent="0.3">
      <c r="A377" s="159"/>
      <c r="B377" s="80"/>
      <c r="C377" s="80"/>
      <c r="D377" s="225" t="str">
        <f>IF(ISERROR(VLOOKUP(C377,'[1]Summary and KPIs'!$E$55:$F$58,2,FALSE)),"",(VLOOKUP(C377,'[1]Summary and KPIs'!$E$55:$F$58,2,FALSE)))</f>
        <v/>
      </c>
      <c r="E377" s="69"/>
      <c r="F377" s="81"/>
      <c r="G377" s="81"/>
      <c r="H377" s="222">
        <f t="shared" si="98"/>
        <v>0</v>
      </c>
      <c r="I377" s="222" cm="1">
        <f t="array" ref="I377">_xlfn.IFS(H377&gt;25,0,H377&gt;=24,25-H377,H377&lt;24,1)</f>
        <v>1</v>
      </c>
      <c r="J377" s="222" cm="1">
        <f t="array" ref="J377">_xlfn.IFS(H377=0,0,H377&gt;=0,H377+I377)</f>
        <v>0</v>
      </c>
      <c r="K377" s="222" t="str">
        <f t="shared" si="99"/>
        <v/>
      </c>
      <c r="L377" s="222" cm="1">
        <f t="array" ref="L377">_xlfn.IFS(J377=0,0,J377&gt;=0,J377+K377)</f>
        <v>0</v>
      </c>
      <c r="M377" s="222" t="str">
        <f t="shared" si="100"/>
        <v/>
      </c>
      <c r="N377" s="222" t="str">
        <f t="shared" si="101"/>
        <v/>
      </c>
      <c r="O377" s="81"/>
      <c r="P377" s="211" t="str">
        <f t="shared" si="102"/>
        <v/>
      </c>
      <c r="Q377" s="313">
        <f t="shared" si="103"/>
        <v>0</v>
      </c>
      <c r="R377" s="314" t="str">
        <f t="shared" si="104"/>
        <v/>
      </c>
    </row>
    <row r="378" spans="1:18" hidden="1" outlineLevel="1" x14ac:dyDescent="0.3">
      <c r="A378" s="159"/>
      <c r="B378" s="80"/>
      <c r="C378" s="80"/>
      <c r="D378" s="225" t="str">
        <f>IF(ISERROR(VLOOKUP(C378,'[1]Summary and KPIs'!$E$55:$F$58,2,FALSE)),"",(VLOOKUP(C378,'[1]Summary and KPIs'!$E$55:$F$58,2,FALSE)))</f>
        <v/>
      </c>
      <c r="E378" s="69"/>
      <c r="F378" s="81"/>
      <c r="G378" s="81"/>
      <c r="H378" s="222">
        <f t="shared" si="98"/>
        <v>0</v>
      </c>
      <c r="I378" s="222" cm="1">
        <f t="array" ref="I378">_xlfn.IFS(H378&gt;25,0,H378&gt;=24,25-H378,H378&lt;24,1)</f>
        <v>1</v>
      </c>
      <c r="J378" s="222" cm="1">
        <f t="array" ref="J378">_xlfn.IFS(H378=0,0,H378&gt;=0,H378+I378)</f>
        <v>0</v>
      </c>
      <c r="K378" s="222" t="str">
        <f t="shared" si="99"/>
        <v/>
      </c>
      <c r="L378" s="222" cm="1">
        <f t="array" ref="L378">_xlfn.IFS(J378=0,0,J378&gt;=0,J378+K378)</f>
        <v>0</v>
      </c>
      <c r="M378" s="222" t="str">
        <f t="shared" si="100"/>
        <v/>
      </c>
      <c r="N378" s="222" t="str">
        <f t="shared" si="101"/>
        <v/>
      </c>
      <c r="O378" s="81"/>
      <c r="P378" s="211" t="str">
        <f t="shared" si="102"/>
        <v/>
      </c>
      <c r="Q378" s="313">
        <f t="shared" si="103"/>
        <v>0</v>
      </c>
      <c r="R378" s="314" t="str">
        <f t="shared" si="104"/>
        <v/>
      </c>
    </row>
    <row r="379" spans="1:18" hidden="1" outlineLevel="1" x14ac:dyDescent="0.3">
      <c r="A379" s="159"/>
      <c r="B379" s="80"/>
      <c r="C379" s="80"/>
      <c r="D379" s="225" t="str">
        <f>IF(ISERROR(VLOOKUP(C379,'[1]Summary and KPIs'!$E$55:$F$58,2,FALSE)),"",(VLOOKUP(C379,'[1]Summary and KPIs'!$E$55:$F$58,2,FALSE)))</f>
        <v/>
      </c>
      <c r="E379" s="69"/>
      <c r="F379" s="81"/>
      <c r="G379" s="81"/>
      <c r="H379" s="222">
        <f t="shared" si="98"/>
        <v>0</v>
      </c>
      <c r="I379" s="222" cm="1">
        <f t="array" ref="I379">_xlfn.IFS(H379&gt;25,0,H379&gt;=24,25-H379,H379&lt;24,1)</f>
        <v>1</v>
      </c>
      <c r="J379" s="222" cm="1">
        <f t="array" ref="J379">_xlfn.IFS(H379=0,0,H379&gt;=0,H379+I379)</f>
        <v>0</v>
      </c>
      <c r="K379" s="222" t="str">
        <f t="shared" si="99"/>
        <v/>
      </c>
      <c r="L379" s="222" cm="1">
        <f t="array" ref="L379">_xlfn.IFS(J379=0,0,J379&gt;=0,J379+K379)</f>
        <v>0</v>
      </c>
      <c r="M379" s="222" t="str">
        <f t="shared" si="100"/>
        <v/>
      </c>
      <c r="N379" s="222" t="str">
        <f t="shared" si="101"/>
        <v/>
      </c>
      <c r="O379" s="81"/>
      <c r="P379" s="211" t="str">
        <f t="shared" si="102"/>
        <v/>
      </c>
      <c r="Q379" s="313">
        <f t="shared" si="103"/>
        <v>0</v>
      </c>
      <c r="R379" s="314" t="str">
        <f t="shared" si="104"/>
        <v/>
      </c>
    </row>
    <row r="380" spans="1:18" hidden="1" outlineLevel="1" x14ac:dyDescent="0.3">
      <c r="A380" s="159"/>
      <c r="B380" s="80"/>
      <c r="C380" s="80"/>
      <c r="D380" s="225" t="str">
        <f>IF(ISERROR(VLOOKUP(C380,'[1]Summary and KPIs'!$E$55:$F$58,2,FALSE)),"",(VLOOKUP(C380,'[1]Summary and KPIs'!$E$55:$F$58,2,FALSE)))</f>
        <v/>
      </c>
      <c r="E380" s="69"/>
      <c r="F380" s="81"/>
      <c r="G380" s="81"/>
      <c r="H380" s="222">
        <f t="shared" si="98"/>
        <v>0</v>
      </c>
      <c r="I380" s="222" cm="1">
        <f t="array" ref="I380">_xlfn.IFS(H380&gt;25,0,H380&gt;=24,25-H380,H380&lt;24,1)</f>
        <v>1</v>
      </c>
      <c r="J380" s="222" cm="1">
        <f t="array" ref="J380">_xlfn.IFS(H380=0,0,H380&gt;=0,H380+I380)</f>
        <v>0</v>
      </c>
      <c r="K380" s="222" t="str">
        <f t="shared" si="99"/>
        <v/>
      </c>
      <c r="L380" s="222" cm="1">
        <f t="array" ref="L380">_xlfn.IFS(J380=0,0,J380&gt;=0,J380+K380)</f>
        <v>0</v>
      </c>
      <c r="M380" s="222" t="str">
        <f t="shared" si="100"/>
        <v/>
      </c>
      <c r="N380" s="222" t="str">
        <f t="shared" si="101"/>
        <v/>
      </c>
      <c r="O380" s="81"/>
      <c r="P380" s="211" t="str">
        <f t="shared" si="102"/>
        <v/>
      </c>
      <c r="Q380" s="313">
        <f t="shared" si="103"/>
        <v>0</v>
      </c>
      <c r="R380" s="314" t="str">
        <f t="shared" si="104"/>
        <v/>
      </c>
    </row>
    <row r="381" spans="1:18" hidden="1" outlineLevel="1" x14ac:dyDescent="0.3">
      <c r="A381" s="159"/>
      <c r="B381" s="80"/>
      <c r="C381" s="80"/>
      <c r="D381" s="225" t="str">
        <f>IF(ISERROR(VLOOKUP(C381,'[1]Summary and KPIs'!$E$55:$F$58,2,FALSE)),"",(VLOOKUP(C381,'[1]Summary and KPIs'!$E$55:$F$58,2,FALSE)))</f>
        <v/>
      </c>
      <c r="E381" s="69"/>
      <c r="F381" s="81"/>
      <c r="G381" s="81"/>
      <c r="H381" s="222">
        <f t="shared" si="98"/>
        <v>0</v>
      </c>
      <c r="I381" s="222" cm="1">
        <f t="array" ref="I381">_xlfn.IFS(H381&gt;25,0,H381&gt;=24,25-H381,H381&lt;24,1)</f>
        <v>1</v>
      </c>
      <c r="J381" s="222" cm="1">
        <f t="array" ref="J381">_xlfn.IFS(H381=0,0,H381&gt;=0,H381+I381)</f>
        <v>0</v>
      </c>
      <c r="K381" s="222" t="str">
        <f t="shared" si="99"/>
        <v/>
      </c>
      <c r="L381" s="222" cm="1">
        <f t="array" ref="L381">_xlfn.IFS(J381=0,0,J381&gt;=0,J381+K381)</f>
        <v>0</v>
      </c>
      <c r="M381" s="222" t="str">
        <f t="shared" si="100"/>
        <v/>
      </c>
      <c r="N381" s="222" t="str">
        <f t="shared" si="101"/>
        <v/>
      </c>
      <c r="O381" s="81"/>
      <c r="P381" s="211" t="str">
        <f t="shared" si="102"/>
        <v/>
      </c>
      <c r="Q381" s="313">
        <f t="shared" si="103"/>
        <v>0</v>
      </c>
      <c r="R381" s="314" t="str">
        <f t="shared" si="104"/>
        <v/>
      </c>
    </row>
    <row r="382" spans="1:18" hidden="1" outlineLevel="1" x14ac:dyDescent="0.3">
      <c r="A382" s="159"/>
      <c r="B382" s="80"/>
      <c r="C382" s="80"/>
      <c r="D382" s="225" t="str">
        <f>IF(ISERROR(VLOOKUP(C382,'[1]Summary and KPIs'!$E$55:$F$58,2,FALSE)),"",(VLOOKUP(C382,'[1]Summary and KPIs'!$E$55:$F$58,2,FALSE)))</f>
        <v/>
      </c>
      <c r="E382" s="69"/>
      <c r="F382" s="81"/>
      <c r="G382" s="81"/>
      <c r="H382" s="222">
        <f t="shared" si="98"/>
        <v>0</v>
      </c>
      <c r="I382" s="222" cm="1">
        <f t="array" ref="I382">_xlfn.IFS(H382&gt;25,0,H382&gt;=24,25-H382,H382&lt;24,1)</f>
        <v>1</v>
      </c>
      <c r="J382" s="222" cm="1">
        <f t="array" ref="J382">_xlfn.IFS(H382=0,0,H382&gt;=0,H382+I382)</f>
        <v>0</v>
      </c>
      <c r="K382" s="222" t="str">
        <f t="shared" si="99"/>
        <v/>
      </c>
      <c r="L382" s="222" cm="1">
        <f t="array" ref="L382">_xlfn.IFS(J382=0,0,J382&gt;=0,J382+K382)</f>
        <v>0</v>
      </c>
      <c r="M382" s="222" t="str">
        <f t="shared" si="100"/>
        <v/>
      </c>
      <c r="N382" s="222" t="str">
        <f t="shared" si="101"/>
        <v/>
      </c>
      <c r="O382" s="81"/>
      <c r="P382" s="211" t="str">
        <f t="shared" si="102"/>
        <v/>
      </c>
      <c r="Q382" s="313">
        <f t="shared" si="103"/>
        <v>0</v>
      </c>
      <c r="R382" s="314" t="str">
        <f t="shared" si="104"/>
        <v/>
      </c>
    </row>
    <row r="383" spans="1:18" hidden="1" outlineLevel="1" x14ac:dyDescent="0.3">
      <c r="A383" s="159"/>
      <c r="B383" s="80"/>
      <c r="C383" s="80"/>
      <c r="D383" s="225" t="str">
        <f>IF(ISERROR(VLOOKUP(C383,'[1]Summary and KPIs'!$E$55:$F$58,2,FALSE)),"",(VLOOKUP(C383,'[1]Summary and KPIs'!$E$55:$F$58,2,FALSE)))</f>
        <v/>
      </c>
      <c r="E383" s="69"/>
      <c r="F383" s="81"/>
      <c r="G383" s="81"/>
      <c r="H383" s="222">
        <f t="shared" si="98"/>
        <v>0</v>
      </c>
      <c r="I383" s="222" cm="1">
        <f t="array" ref="I383">_xlfn.IFS(H383&gt;25,0,H383&gt;=24,25-H383,H383&lt;24,1)</f>
        <v>1</v>
      </c>
      <c r="J383" s="222" cm="1">
        <f t="array" ref="J383">_xlfn.IFS(H383=0,0,H383&gt;=0,H383+I383)</f>
        <v>0</v>
      </c>
      <c r="K383" s="222" t="str">
        <f t="shared" si="99"/>
        <v/>
      </c>
      <c r="L383" s="222" cm="1">
        <f t="array" ref="L383">_xlfn.IFS(J383=0,0,J383&gt;=0,J383+K383)</f>
        <v>0</v>
      </c>
      <c r="M383" s="222" t="str">
        <f t="shared" si="100"/>
        <v/>
      </c>
      <c r="N383" s="222" t="str">
        <f t="shared" si="101"/>
        <v/>
      </c>
      <c r="O383" s="81"/>
      <c r="P383" s="211" t="str">
        <f t="shared" si="102"/>
        <v/>
      </c>
      <c r="Q383" s="313">
        <f t="shared" si="103"/>
        <v>0</v>
      </c>
      <c r="R383" s="314" t="str">
        <f t="shared" si="104"/>
        <v/>
      </c>
    </row>
    <row r="384" spans="1:18" hidden="1" outlineLevel="1" x14ac:dyDescent="0.3">
      <c r="A384" s="159"/>
      <c r="B384" s="80"/>
      <c r="C384" s="80"/>
      <c r="D384" s="225" t="str">
        <f>IF(ISERROR(VLOOKUP(C384,'[1]Summary and KPIs'!$E$55:$F$58,2,FALSE)),"",(VLOOKUP(C384,'[1]Summary and KPIs'!$E$55:$F$58,2,FALSE)))</f>
        <v/>
      </c>
      <c r="E384" s="69"/>
      <c r="F384" s="81"/>
      <c r="G384" s="81"/>
      <c r="H384" s="222">
        <f t="shared" si="98"/>
        <v>0</v>
      </c>
      <c r="I384" s="222" cm="1">
        <f t="array" ref="I384">_xlfn.IFS(H384&gt;25,0,H384&gt;=24,25-H384,H384&lt;24,1)</f>
        <v>1</v>
      </c>
      <c r="J384" s="222" cm="1">
        <f t="array" ref="J384">_xlfn.IFS(H384=0,0,H384&gt;=0,H384+I384)</f>
        <v>0</v>
      </c>
      <c r="K384" s="222" t="str">
        <f t="shared" si="99"/>
        <v/>
      </c>
      <c r="L384" s="222" cm="1">
        <f t="array" ref="L384">_xlfn.IFS(J384=0,0,J384&gt;=0,J384+K384)</f>
        <v>0</v>
      </c>
      <c r="M384" s="222" t="str">
        <f t="shared" si="100"/>
        <v/>
      </c>
      <c r="N384" s="222" t="str">
        <f t="shared" si="101"/>
        <v/>
      </c>
      <c r="O384" s="81"/>
      <c r="P384" s="211" t="str">
        <f t="shared" si="102"/>
        <v/>
      </c>
      <c r="Q384" s="313">
        <f t="shared" si="103"/>
        <v>0</v>
      </c>
      <c r="R384" s="314" t="str">
        <f t="shared" si="104"/>
        <v/>
      </c>
    </row>
    <row r="385" spans="1:18" hidden="1" outlineLevel="1" x14ac:dyDescent="0.3">
      <c r="A385" s="159"/>
      <c r="B385" s="80"/>
      <c r="C385" s="80"/>
      <c r="D385" s="225" t="str">
        <f>IF(ISERROR(VLOOKUP(C385,'[1]Summary and KPIs'!$E$55:$F$58,2,FALSE)),"",(VLOOKUP(C385,'[1]Summary and KPIs'!$E$55:$F$58,2,FALSE)))</f>
        <v/>
      </c>
      <c r="E385" s="69"/>
      <c r="F385" s="81"/>
      <c r="G385" s="81"/>
      <c r="H385" s="222">
        <f t="shared" si="98"/>
        <v>0</v>
      </c>
      <c r="I385" s="222" cm="1">
        <f t="array" ref="I385">_xlfn.IFS(H385&gt;25,0,H385&gt;=24,25-H385,H385&lt;24,1)</f>
        <v>1</v>
      </c>
      <c r="J385" s="222" cm="1">
        <f t="array" ref="J385">_xlfn.IFS(H385=0,0,H385&gt;=0,H385+I385)</f>
        <v>0</v>
      </c>
      <c r="K385" s="222" t="str">
        <f t="shared" si="99"/>
        <v/>
      </c>
      <c r="L385" s="222" cm="1">
        <f t="array" ref="L385">_xlfn.IFS(J385=0,0,J385&gt;=0,J385+K385)</f>
        <v>0</v>
      </c>
      <c r="M385" s="222" t="str">
        <f t="shared" si="100"/>
        <v/>
      </c>
      <c r="N385" s="222" t="str">
        <f t="shared" si="101"/>
        <v/>
      </c>
      <c r="O385" s="81"/>
      <c r="P385" s="211" t="str">
        <f t="shared" si="102"/>
        <v/>
      </c>
      <c r="Q385" s="313">
        <f t="shared" si="103"/>
        <v>0</v>
      </c>
      <c r="R385" s="314" t="str">
        <f t="shared" si="104"/>
        <v/>
      </c>
    </row>
    <row r="386" spans="1:18" hidden="1" outlineLevel="1" x14ac:dyDescent="0.3">
      <c r="A386" s="159"/>
      <c r="B386" s="80"/>
      <c r="C386" s="80"/>
      <c r="D386" s="225" t="str">
        <f>IF(ISERROR(VLOOKUP(C386,'[1]Summary and KPIs'!$E$55:$F$58,2,FALSE)),"",(VLOOKUP(C386,'[1]Summary and KPIs'!$E$55:$F$58,2,FALSE)))</f>
        <v/>
      </c>
      <c r="E386" s="69"/>
      <c r="F386" s="81"/>
      <c r="G386" s="81"/>
      <c r="H386" s="222">
        <f t="shared" si="98"/>
        <v>0</v>
      </c>
      <c r="I386" s="222" cm="1">
        <f t="array" ref="I386">_xlfn.IFS(H386&gt;25,0,H386&gt;=24,25-H386,H386&lt;24,1)</f>
        <v>1</v>
      </c>
      <c r="J386" s="222" cm="1">
        <f t="array" ref="J386">_xlfn.IFS(H386=0,0,H386&gt;=0,H386+I386)</f>
        <v>0</v>
      </c>
      <c r="K386" s="222" t="str">
        <f t="shared" si="99"/>
        <v/>
      </c>
      <c r="L386" s="222" cm="1">
        <f t="array" ref="L386">_xlfn.IFS(J386=0,0,J386&gt;=0,J386+K386)</f>
        <v>0</v>
      </c>
      <c r="M386" s="222" t="str">
        <f t="shared" si="100"/>
        <v/>
      </c>
      <c r="N386" s="222" t="str">
        <f t="shared" si="101"/>
        <v/>
      </c>
      <c r="O386" s="81"/>
      <c r="P386" s="211" t="str">
        <f t="shared" si="102"/>
        <v/>
      </c>
      <c r="Q386" s="313">
        <f t="shared" si="103"/>
        <v>0</v>
      </c>
      <c r="R386" s="314" t="str">
        <f t="shared" si="104"/>
        <v/>
      </c>
    </row>
    <row r="387" spans="1:18" hidden="1" outlineLevel="1" x14ac:dyDescent="0.3">
      <c r="A387" s="159"/>
      <c r="B387" s="80"/>
      <c r="C387" s="80"/>
      <c r="D387" s="225" t="str">
        <f>IF(ISERROR(VLOOKUP(C387,'[1]Summary and KPIs'!$E$55:$F$58,2,FALSE)),"",(VLOOKUP(C387,'[1]Summary and KPIs'!$E$55:$F$58,2,FALSE)))</f>
        <v/>
      </c>
      <c r="E387" s="69"/>
      <c r="F387" s="81"/>
      <c r="G387" s="81"/>
      <c r="H387" s="222">
        <f t="shared" si="98"/>
        <v>0</v>
      </c>
      <c r="I387" s="222" cm="1">
        <f t="array" ref="I387">_xlfn.IFS(H387&gt;25,0,H387&gt;=24,25-H387,H387&lt;24,1)</f>
        <v>1</v>
      </c>
      <c r="J387" s="222" cm="1">
        <f t="array" ref="J387">_xlfn.IFS(H387=0,0,H387&gt;=0,H387+I387)</f>
        <v>0</v>
      </c>
      <c r="K387" s="222" t="str">
        <f t="shared" si="99"/>
        <v/>
      </c>
      <c r="L387" s="222" cm="1">
        <f t="array" ref="L387">_xlfn.IFS(J387=0,0,J387&gt;=0,J387+K387)</f>
        <v>0</v>
      </c>
      <c r="M387" s="222" t="str">
        <f t="shared" si="100"/>
        <v/>
      </c>
      <c r="N387" s="222" t="str">
        <f t="shared" si="101"/>
        <v/>
      </c>
      <c r="O387" s="81"/>
      <c r="P387" s="211" t="str">
        <f t="shared" si="102"/>
        <v/>
      </c>
      <c r="Q387" s="313">
        <f t="shared" si="103"/>
        <v>0</v>
      </c>
      <c r="R387" s="314" t="str">
        <f t="shared" si="104"/>
        <v/>
      </c>
    </row>
    <row r="388" spans="1:18" hidden="1" outlineLevel="1" x14ac:dyDescent="0.3">
      <c r="A388" s="159"/>
      <c r="B388" s="80"/>
      <c r="C388" s="80"/>
      <c r="D388" s="225" t="str">
        <f>IF(ISERROR(VLOOKUP(C388,'[1]Summary and KPIs'!$E$55:$F$58,2,FALSE)),"",(VLOOKUP(C388,'[1]Summary and KPIs'!$E$55:$F$58,2,FALSE)))</f>
        <v/>
      </c>
      <c r="E388" s="69"/>
      <c r="F388" s="81"/>
      <c r="G388" s="81"/>
      <c r="H388" s="222">
        <f t="shared" si="98"/>
        <v>0</v>
      </c>
      <c r="I388" s="222" cm="1">
        <f t="array" ref="I388">_xlfn.IFS(H388&gt;25,0,H388&gt;=24,25-H388,H388&lt;24,1)</f>
        <v>1</v>
      </c>
      <c r="J388" s="222" cm="1">
        <f t="array" ref="J388">_xlfn.IFS(H388=0,0,H388&gt;=0,H388+I388)</f>
        <v>0</v>
      </c>
      <c r="K388" s="222" t="str">
        <f t="shared" si="99"/>
        <v/>
      </c>
      <c r="L388" s="222" cm="1">
        <f t="array" ref="L388">_xlfn.IFS(J388=0,0,J388&gt;=0,J388+K388)</f>
        <v>0</v>
      </c>
      <c r="M388" s="222" t="str">
        <f t="shared" si="100"/>
        <v/>
      </c>
      <c r="N388" s="222" t="str">
        <f t="shared" si="101"/>
        <v/>
      </c>
      <c r="O388" s="81"/>
      <c r="P388" s="211" t="str">
        <f t="shared" si="102"/>
        <v/>
      </c>
      <c r="Q388" s="313">
        <f t="shared" si="103"/>
        <v>0</v>
      </c>
      <c r="R388" s="314" t="str">
        <f t="shared" si="104"/>
        <v/>
      </c>
    </row>
    <row r="389" spans="1:18" hidden="1" outlineLevel="1" x14ac:dyDescent="0.3">
      <c r="A389" s="159"/>
      <c r="B389" s="80"/>
      <c r="C389" s="80"/>
      <c r="D389" s="225" t="str">
        <f>IF(ISERROR(VLOOKUP(C389,'[1]Summary and KPIs'!$E$55:$F$58,2,FALSE)),"",(VLOOKUP(C389,'[1]Summary and KPIs'!$E$55:$F$58,2,FALSE)))</f>
        <v/>
      </c>
      <c r="E389" s="69"/>
      <c r="F389" s="81"/>
      <c r="G389" s="81"/>
      <c r="H389" s="222">
        <f t="shared" si="98"/>
        <v>0</v>
      </c>
      <c r="I389" s="222" cm="1">
        <f t="array" ref="I389">_xlfn.IFS(H389&gt;25,0,H389&gt;=24,25-H389,H389&lt;24,1)</f>
        <v>1</v>
      </c>
      <c r="J389" s="222" cm="1">
        <f t="array" ref="J389">_xlfn.IFS(H389=0,0,H389&gt;=0,H389+I389)</f>
        <v>0</v>
      </c>
      <c r="K389" s="222" t="str">
        <f t="shared" si="99"/>
        <v/>
      </c>
      <c r="L389" s="222" cm="1">
        <f t="array" ref="L389">_xlfn.IFS(J389=0,0,J389&gt;=0,J389+K389)</f>
        <v>0</v>
      </c>
      <c r="M389" s="222" t="str">
        <f t="shared" si="100"/>
        <v/>
      </c>
      <c r="N389" s="222" t="str">
        <f t="shared" si="101"/>
        <v/>
      </c>
      <c r="O389" s="81"/>
      <c r="P389" s="211" t="str">
        <f t="shared" si="102"/>
        <v/>
      </c>
      <c r="Q389" s="313">
        <f t="shared" si="103"/>
        <v>0</v>
      </c>
      <c r="R389" s="314" t="str">
        <f t="shared" si="104"/>
        <v/>
      </c>
    </row>
    <row r="390" spans="1:18" hidden="1" outlineLevel="1" x14ac:dyDescent="0.3">
      <c r="A390" s="159"/>
      <c r="B390" s="80"/>
      <c r="C390" s="80"/>
      <c r="D390" s="225" t="str">
        <f>IF(ISERROR(VLOOKUP(C390,'[1]Summary and KPIs'!$E$55:$F$58,2,FALSE)),"",(VLOOKUP(C390,'[1]Summary and KPIs'!$E$55:$F$58,2,FALSE)))</f>
        <v/>
      </c>
      <c r="E390" s="69"/>
      <c r="F390" s="81"/>
      <c r="G390" s="81"/>
      <c r="H390" s="222">
        <f t="shared" si="98"/>
        <v>0</v>
      </c>
      <c r="I390" s="222" cm="1">
        <f t="array" ref="I390">_xlfn.IFS(H390&gt;25,0,H390&gt;=24,25-H390,H390&lt;24,1)</f>
        <v>1</v>
      </c>
      <c r="J390" s="222" cm="1">
        <f t="array" ref="J390">_xlfn.IFS(H390=0,0,H390&gt;=0,H390+I390)</f>
        <v>0</v>
      </c>
      <c r="K390" s="222" t="str">
        <f t="shared" si="99"/>
        <v/>
      </c>
      <c r="L390" s="222" cm="1">
        <f t="array" ref="L390">_xlfn.IFS(J390=0,0,J390&gt;=0,J390+K390)</f>
        <v>0</v>
      </c>
      <c r="M390" s="222" t="str">
        <f t="shared" si="100"/>
        <v/>
      </c>
      <c r="N390" s="222" t="str">
        <f t="shared" si="101"/>
        <v/>
      </c>
      <c r="O390" s="81"/>
      <c r="P390" s="211" t="str">
        <f t="shared" si="102"/>
        <v/>
      </c>
      <c r="Q390" s="313">
        <f t="shared" si="103"/>
        <v>0</v>
      </c>
      <c r="R390" s="314" t="str">
        <f t="shared" si="104"/>
        <v/>
      </c>
    </row>
    <row r="391" spans="1:18" hidden="1" outlineLevel="1" x14ac:dyDescent="0.3">
      <c r="A391" s="159"/>
      <c r="B391" s="80"/>
      <c r="C391" s="80"/>
      <c r="D391" s="225" t="str">
        <f>IF(ISERROR(VLOOKUP(C391,'[1]Summary and KPIs'!$E$55:$F$58,2,FALSE)),"",(VLOOKUP(C391,'[1]Summary and KPIs'!$E$55:$F$58,2,FALSE)))</f>
        <v/>
      </c>
      <c r="E391" s="69"/>
      <c r="F391" s="81"/>
      <c r="G391" s="81"/>
      <c r="H391" s="222">
        <f t="shared" si="98"/>
        <v>0</v>
      </c>
      <c r="I391" s="222" cm="1">
        <f t="array" ref="I391">_xlfn.IFS(H391&gt;25,0,H391&gt;=24,25-H391,H391&lt;24,1)</f>
        <v>1</v>
      </c>
      <c r="J391" s="222" cm="1">
        <f t="array" ref="J391">_xlfn.IFS(H391=0,0,H391&gt;=0,H391+I391)</f>
        <v>0</v>
      </c>
      <c r="K391" s="222" t="str">
        <f t="shared" si="99"/>
        <v/>
      </c>
      <c r="L391" s="222" cm="1">
        <f t="array" ref="L391">_xlfn.IFS(J391=0,0,J391&gt;=0,J391+K391)</f>
        <v>0</v>
      </c>
      <c r="M391" s="222" t="str">
        <f t="shared" si="100"/>
        <v/>
      </c>
      <c r="N391" s="222" t="str">
        <f t="shared" si="101"/>
        <v/>
      </c>
      <c r="O391" s="81"/>
      <c r="P391" s="211" t="str">
        <f t="shared" si="102"/>
        <v/>
      </c>
      <c r="Q391" s="313">
        <f t="shared" si="103"/>
        <v>0</v>
      </c>
      <c r="R391" s="314" t="str">
        <f t="shared" si="104"/>
        <v/>
      </c>
    </row>
    <row r="392" spans="1:18" hidden="1" outlineLevel="1" x14ac:dyDescent="0.3">
      <c r="A392" s="159"/>
      <c r="B392" s="80"/>
      <c r="C392" s="80"/>
      <c r="D392" s="225" t="str">
        <f>IF(ISERROR(VLOOKUP(C392,'[1]Summary and KPIs'!$E$55:$F$58,2,FALSE)),"",(VLOOKUP(C392,'[1]Summary and KPIs'!$E$55:$F$58,2,FALSE)))</f>
        <v/>
      </c>
      <c r="E392" s="69"/>
      <c r="F392" s="81"/>
      <c r="G392" s="81"/>
      <c r="H392" s="222">
        <f t="shared" si="98"/>
        <v>0</v>
      </c>
      <c r="I392" s="222" cm="1">
        <f t="array" ref="I392">_xlfn.IFS(H392&gt;25,0,H392&gt;=24,25-H392,H392&lt;24,1)</f>
        <v>1</v>
      </c>
      <c r="J392" s="222" cm="1">
        <f t="array" ref="J392">_xlfn.IFS(H392=0,0,H392&gt;=0,H392+I392)</f>
        <v>0</v>
      </c>
      <c r="K392" s="222" t="str">
        <f t="shared" si="99"/>
        <v/>
      </c>
      <c r="L392" s="222" cm="1">
        <f t="array" ref="L392">_xlfn.IFS(J392=0,0,J392&gt;=0,J392+K392)</f>
        <v>0</v>
      </c>
      <c r="M392" s="222" t="str">
        <f t="shared" si="100"/>
        <v/>
      </c>
      <c r="N392" s="222" t="str">
        <f t="shared" si="101"/>
        <v/>
      </c>
      <c r="O392" s="81"/>
      <c r="P392" s="211" t="str">
        <f t="shared" si="102"/>
        <v/>
      </c>
      <c r="Q392" s="313">
        <f t="shared" si="103"/>
        <v>0</v>
      </c>
      <c r="R392" s="314" t="str">
        <f t="shared" si="104"/>
        <v/>
      </c>
    </row>
    <row r="393" spans="1:18" hidden="1" outlineLevel="1" x14ac:dyDescent="0.3">
      <c r="A393" s="159"/>
      <c r="B393" s="80"/>
      <c r="C393" s="80"/>
      <c r="D393" s="225" t="str">
        <f>IF(ISERROR(VLOOKUP(C393,'[1]Summary and KPIs'!$E$55:$F$58,2,FALSE)),"",(VLOOKUP(C393,'[1]Summary and KPIs'!$E$55:$F$58,2,FALSE)))</f>
        <v/>
      </c>
      <c r="E393" s="69"/>
      <c r="F393" s="81"/>
      <c r="G393" s="81"/>
      <c r="H393" s="222">
        <f t="shared" si="98"/>
        <v>0</v>
      </c>
      <c r="I393" s="222" cm="1">
        <f t="array" ref="I393">_xlfn.IFS(H393&gt;25,0,H393&gt;=24,25-H393,H393&lt;24,1)</f>
        <v>1</v>
      </c>
      <c r="J393" s="222" cm="1">
        <f t="array" ref="J393">_xlfn.IFS(H393=0,0,H393&gt;=0,H393+I393)</f>
        <v>0</v>
      </c>
      <c r="K393" s="222" t="str">
        <f t="shared" si="99"/>
        <v/>
      </c>
      <c r="L393" s="222" cm="1">
        <f t="array" ref="L393">_xlfn.IFS(J393=0,0,J393&gt;=0,J393+K393)</f>
        <v>0</v>
      </c>
      <c r="M393" s="222" t="str">
        <f t="shared" si="100"/>
        <v/>
      </c>
      <c r="N393" s="222" t="str">
        <f t="shared" si="101"/>
        <v/>
      </c>
      <c r="O393" s="81"/>
      <c r="P393" s="211" t="str">
        <f t="shared" si="102"/>
        <v/>
      </c>
      <c r="Q393" s="313">
        <f t="shared" si="103"/>
        <v>0</v>
      </c>
      <c r="R393" s="314" t="str">
        <f t="shared" si="104"/>
        <v/>
      </c>
    </row>
    <row r="394" spans="1:18" hidden="1" outlineLevel="1" x14ac:dyDescent="0.3">
      <c r="A394" s="159"/>
      <c r="B394" s="80"/>
      <c r="C394" s="80"/>
      <c r="D394" s="225" t="str">
        <f>IF(ISERROR(VLOOKUP(C394,'[1]Summary and KPIs'!$E$55:$F$58,2,FALSE)),"",(VLOOKUP(C394,'[1]Summary and KPIs'!$E$55:$F$58,2,FALSE)))</f>
        <v/>
      </c>
      <c r="E394" s="69"/>
      <c r="F394" s="81"/>
      <c r="G394" s="81"/>
      <c r="H394" s="222">
        <f t="shared" si="98"/>
        <v>0</v>
      </c>
      <c r="I394" s="222" cm="1">
        <f t="array" ref="I394">_xlfn.IFS(H394&gt;25,0,H394&gt;=24,25-H394,H394&lt;24,1)</f>
        <v>1</v>
      </c>
      <c r="J394" s="222" cm="1">
        <f t="array" ref="J394">_xlfn.IFS(H394=0,0,H394&gt;=0,H394+I394)</f>
        <v>0</v>
      </c>
      <c r="K394" s="222" t="str">
        <f t="shared" si="99"/>
        <v/>
      </c>
      <c r="L394" s="222" cm="1">
        <f t="array" ref="L394">_xlfn.IFS(J394=0,0,J394&gt;=0,J394+K394)</f>
        <v>0</v>
      </c>
      <c r="M394" s="222" t="str">
        <f t="shared" si="100"/>
        <v/>
      </c>
      <c r="N394" s="222" t="str">
        <f t="shared" si="101"/>
        <v/>
      </c>
      <c r="O394" s="81"/>
      <c r="P394" s="211" t="str">
        <f t="shared" si="102"/>
        <v/>
      </c>
      <c r="Q394" s="313">
        <f t="shared" si="103"/>
        <v>0</v>
      </c>
      <c r="R394" s="314" t="str">
        <f t="shared" si="104"/>
        <v/>
      </c>
    </row>
    <row r="395" spans="1:18" hidden="1" outlineLevel="1" x14ac:dyDescent="0.3">
      <c r="A395" s="159"/>
      <c r="B395" s="80"/>
      <c r="C395" s="80"/>
      <c r="D395" s="225" t="str">
        <f>IF(ISERROR(VLOOKUP(C395,'[1]Summary and KPIs'!$E$55:$F$58,2,FALSE)),"",(VLOOKUP(C395,'[1]Summary and KPIs'!$E$55:$F$58,2,FALSE)))</f>
        <v/>
      </c>
      <c r="E395" s="69"/>
      <c r="F395" s="81"/>
      <c r="G395" s="81"/>
      <c r="H395" s="222">
        <f t="shared" si="98"/>
        <v>0</v>
      </c>
      <c r="I395" s="222" cm="1">
        <f t="array" ref="I395">_xlfn.IFS(H395&gt;25,0,H395&gt;=24,25-H395,H395&lt;24,1)</f>
        <v>1</v>
      </c>
      <c r="J395" s="222" cm="1">
        <f t="array" ref="J395">_xlfn.IFS(H395=0,0,H395&gt;=0,H395+I395)</f>
        <v>0</v>
      </c>
      <c r="K395" s="222" t="str">
        <f t="shared" si="99"/>
        <v/>
      </c>
      <c r="L395" s="222" cm="1">
        <f t="array" ref="L395">_xlfn.IFS(J395=0,0,J395&gt;=0,J395+K395)</f>
        <v>0</v>
      </c>
      <c r="M395" s="222" t="str">
        <f t="shared" si="100"/>
        <v/>
      </c>
      <c r="N395" s="222" t="str">
        <f t="shared" si="101"/>
        <v/>
      </c>
      <c r="O395" s="81"/>
      <c r="P395" s="211" t="str">
        <f t="shared" si="102"/>
        <v/>
      </c>
      <c r="Q395" s="313">
        <f t="shared" si="103"/>
        <v>0</v>
      </c>
      <c r="R395" s="314" t="str">
        <f t="shared" si="104"/>
        <v/>
      </c>
    </row>
    <row r="396" spans="1:18" hidden="1" outlineLevel="1" x14ac:dyDescent="0.3">
      <c r="A396" s="159"/>
      <c r="B396" s="80"/>
      <c r="C396" s="80"/>
      <c r="D396" s="225" t="str">
        <f>IF(ISERROR(VLOOKUP(C396,'[1]Summary and KPIs'!$E$55:$F$58,2,FALSE)),"",(VLOOKUP(C396,'[1]Summary and KPIs'!$E$55:$F$58,2,FALSE)))</f>
        <v/>
      </c>
      <c r="E396" s="69"/>
      <c r="F396" s="81"/>
      <c r="G396" s="81"/>
      <c r="H396" s="222">
        <f t="shared" si="98"/>
        <v>0</v>
      </c>
      <c r="I396" s="222" cm="1">
        <f t="array" ref="I396">_xlfn.IFS(H396&gt;25,0,H396&gt;=24,25-H396,H396&lt;24,1)</f>
        <v>1</v>
      </c>
      <c r="J396" s="222" cm="1">
        <f t="array" ref="J396">_xlfn.IFS(H396=0,0,H396&gt;=0,H396+I396)</f>
        <v>0</v>
      </c>
      <c r="K396" s="222" t="str">
        <f t="shared" si="99"/>
        <v/>
      </c>
      <c r="L396" s="222" cm="1">
        <f t="array" ref="L396">_xlfn.IFS(J396=0,0,J396&gt;=0,J396+K396)</f>
        <v>0</v>
      </c>
      <c r="M396" s="222" t="str">
        <f t="shared" si="100"/>
        <v/>
      </c>
      <c r="N396" s="222" t="str">
        <f t="shared" si="101"/>
        <v/>
      </c>
      <c r="O396" s="81"/>
      <c r="P396" s="211" t="str">
        <f t="shared" si="102"/>
        <v/>
      </c>
      <c r="Q396" s="313">
        <f t="shared" si="103"/>
        <v>0</v>
      </c>
      <c r="R396" s="314" t="str">
        <f t="shared" si="104"/>
        <v/>
      </c>
    </row>
    <row r="397" spans="1:18" hidden="1" outlineLevel="1" x14ac:dyDescent="0.3">
      <c r="A397" s="159"/>
      <c r="B397" s="80"/>
      <c r="C397" s="80"/>
      <c r="D397" s="225" t="str">
        <f>IF(ISERROR(VLOOKUP(C397,'[1]Summary and KPIs'!$E$55:$F$58,2,FALSE)),"",(VLOOKUP(C397,'[1]Summary and KPIs'!$E$55:$F$58,2,FALSE)))</f>
        <v/>
      </c>
      <c r="E397" s="69"/>
      <c r="F397" s="81"/>
      <c r="G397" s="81"/>
      <c r="H397" s="222">
        <f t="shared" si="98"/>
        <v>0</v>
      </c>
      <c r="I397" s="222" cm="1">
        <f t="array" ref="I397">_xlfn.IFS(H397&gt;25,0,H397&gt;=24,25-H397,H397&lt;24,1)</f>
        <v>1</v>
      </c>
      <c r="J397" s="222" cm="1">
        <f t="array" ref="J397">_xlfn.IFS(H397=0,0,H397&gt;=0,H397+I397)</f>
        <v>0</v>
      </c>
      <c r="K397" s="222" t="str">
        <f t="shared" si="99"/>
        <v/>
      </c>
      <c r="L397" s="222" cm="1">
        <f t="array" ref="L397">_xlfn.IFS(J397=0,0,J397&gt;=0,J397+K397)</f>
        <v>0</v>
      </c>
      <c r="M397" s="222" t="str">
        <f t="shared" si="100"/>
        <v/>
      </c>
      <c r="N397" s="222" t="str">
        <f t="shared" si="101"/>
        <v/>
      </c>
      <c r="O397" s="81"/>
      <c r="P397" s="211" t="str">
        <f t="shared" si="102"/>
        <v/>
      </c>
      <c r="Q397" s="313">
        <f t="shared" si="103"/>
        <v>0</v>
      </c>
      <c r="R397" s="314" t="str">
        <f t="shared" si="104"/>
        <v/>
      </c>
    </row>
    <row r="398" spans="1:18" hidden="1" outlineLevel="1" x14ac:dyDescent="0.3">
      <c r="A398" s="159"/>
      <c r="B398" s="80"/>
      <c r="C398" s="80"/>
      <c r="D398" s="225" t="str">
        <f>IF(ISERROR(VLOOKUP(C398,'[1]Summary and KPIs'!$E$55:$F$58,2,FALSE)),"",(VLOOKUP(C398,'[1]Summary and KPIs'!$E$55:$F$58,2,FALSE)))</f>
        <v/>
      </c>
      <c r="E398" s="69"/>
      <c r="F398" s="81"/>
      <c r="G398" s="81"/>
      <c r="H398" s="222">
        <f t="shared" si="98"/>
        <v>0</v>
      </c>
      <c r="I398" s="222" cm="1">
        <f t="array" ref="I398">_xlfn.IFS(H398&gt;25,0,H398&gt;=24,25-H398,H398&lt;24,1)</f>
        <v>1</v>
      </c>
      <c r="J398" s="222" cm="1">
        <f t="array" ref="J398">_xlfn.IFS(H398=0,0,H398&gt;=0,H398+I398)</f>
        <v>0</v>
      </c>
      <c r="K398" s="222" t="str">
        <f t="shared" si="99"/>
        <v/>
      </c>
      <c r="L398" s="222" cm="1">
        <f t="array" ref="L398">_xlfn.IFS(J398=0,0,J398&gt;=0,J398+K398)</f>
        <v>0</v>
      </c>
      <c r="M398" s="222" t="str">
        <f t="shared" si="100"/>
        <v/>
      </c>
      <c r="N398" s="222" t="str">
        <f t="shared" si="101"/>
        <v/>
      </c>
      <c r="O398" s="81"/>
      <c r="P398" s="211" t="str">
        <f t="shared" si="102"/>
        <v/>
      </c>
      <c r="Q398" s="313">
        <f t="shared" si="103"/>
        <v>0</v>
      </c>
      <c r="R398" s="314" t="str">
        <f t="shared" si="104"/>
        <v/>
      </c>
    </row>
    <row r="399" spans="1:18" collapsed="1" x14ac:dyDescent="0.3">
      <c r="A399" s="159"/>
      <c r="B399" s="80"/>
      <c r="C399" s="80"/>
      <c r="D399" s="225" t="str">
        <f>IF(ISERROR(VLOOKUP(C399,'[1]Summary and KPIs'!$E$55:$F$58,2,FALSE)),"",(VLOOKUP(C399,'[1]Summary and KPIs'!$E$55:$F$58,2,FALSE)))</f>
        <v/>
      </c>
      <c r="E399" s="69"/>
      <c r="F399" s="81"/>
      <c r="G399" s="81"/>
      <c r="H399" s="222">
        <f t="shared" si="98"/>
        <v>0</v>
      </c>
      <c r="I399" s="222" cm="1">
        <f t="array" ref="I399">_xlfn.IFS(H399&gt;25,0,H399&gt;=24,25-H399,H399&lt;24,1)</f>
        <v>1</v>
      </c>
      <c r="J399" s="222" cm="1">
        <f t="array" ref="J399">_xlfn.IFS(H399=0,0,H399&gt;=0,H399+I399)</f>
        <v>0</v>
      </c>
      <c r="K399" s="222" t="str">
        <f t="shared" si="99"/>
        <v/>
      </c>
      <c r="L399" s="222" cm="1">
        <f t="array" ref="L399">_xlfn.IFS(J399=0,0,J399&gt;=0,J399+K399)</f>
        <v>0</v>
      </c>
      <c r="M399" s="222" t="str">
        <f t="shared" si="100"/>
        <v/>
      </c>
      <c r="N399" s="222" t="str">
        <f t="shared" si="101"/>
        <v/>
      </c>
      <c r="O399" s="81"/>
      <c r="P399" s="211" t="str">
        <f t="shared" si="102"/>
        <v/>
      </c>
      <c r="Q399" s="313">
        <f t="shared" si="103"/>
        <v>0</v>
      </c>
      <c r="R399" s="314" t="str">
        <f t="shared" si="104"/>
        <v/>
      </c>
    </row>
    <row r="400" spans="1:18" hidden="1" outlineLevel="1" x14ac:dyDescent="0.3">
      <c r="A400" s="159"/>
      <c r="B400" s="80"/>
      <c r="C400" s="80"/>
      <c r="D400" s="225" t="str">
        <f>IF(ISERROR(VLOOKUP(C400,'[1]Summary and KPIs'!$E$55:$F$58,2,FALSE)),"",(VLOOKUP(C400,'[1]Summary and KPIs'!$E$55:$F$58,2,FALSE)))</f>
        <v/>
      </c>
      <c r="E400" s="69"/>
      <c r="F400" s="81"/>
      <c r="G400" s="81"/>
      <c r="H400" s="222">
        <f t="shared" ref="H400:H431" si="105">F400+G400</f>
        <v>0</v>
      </c>
      <c r="I400" s="222" cm="1">
        <f t="array" ref="I400">_xlfn.IFS(H400&gt;25,0,H400&gt;=24,25-H400,H400&lt;24,1)</f>
        <v>1</v>
      </c>
      <c r="J400" s="222" cm="1">
        <f t="array" ref="J400">_xlfn.IFS(H400=0,0,H400&gt;=0,H400+I400)</f>
        <v>0</v>
      </c>
      <c r="K400" s="222" t="str">
        <f t="shared" ref="K400:K431" si="106">IF(ISERROR(IF(J400&lt;D400,D400-J400,0)),"",IF(J400&lt;D400,D400-J400,0))</f>
        <v/>
      </c>
      <c r="L400" s="222" cm="1">
        <f t="array" ref="L400">_xlfn.IFS(J400=0,0,J400&gt;=0,J400+K400)</f>
        <v>0</v>
      </c>
      <c r="M400" s="222" t="str">
        <f t="shared" ref="M400:M431" si="107">IFERROR(I400+K400,"")</f>
        <v/>
      </c>
      <c r="N400" s="222" t="str">
        <f t="shared" ref="N400:N431" si="108">IFERROR(M400*E400,"")</f>
        <v/>
      </c>
      <c r="O400" s="81"/>
      <c r="P400" s="211" t="str">
        <f t="shared" ref="P400:P431" si="109">IFERROR(O400/(N400),"")</f>
        <v/>
      </c>
      <c r="Q400" s="313">
        <f t="shared" ref="Q400:Q431" si="110">SUM(N400:O400)</f>
        <v>0</v>
      </c>
      <c r="R400" s="314" t="str">
        <f t="shared" ref="R400:R431" si="111">IF(O400="","",IF(P400&gt;17.5%,"Benefits should not be more than 17.5% ",""))</f>
        <v/>
      </c>
    </row>
    <row r="401" spans="1:18" hidden="1" outlineLevel="1" x14ac:dyDescent="0.3">
      <c r="A401" s="159"/>
      <c r="B401" s="80"/>
      <c r="C401" s="80"/>
      <c r="D401" s="225" t="str">
        <f>IF(ISERROR(VLOOKUP(C401,'[1]Summary and KPIs'!$E$55:$F$58,2,FALSE)),"",(VLOOKUP(C401,'[1]Summary and KPIs'!$E$55:$F$58,2,FALSE)))</f>
        <v/>
      </c>
      <c r="E401" s="69"/>
      <c r="F401" s="81"/>
      <c r="G401" s="81"/>
      <c r="H401" s="222">
        <f t="shared" si="105"/>
        <v>0</v>
      </c>
      <c r="I401" s="222" cm="1">
        <f t="array" ref="I401">_xlfn.IFS(H401&gt;25,0,H401&gt;=24,25-H401,H401&lt;24,1)</f>
        <v>1</v>
      </c>
      <c r="J401" s="222" cm="1">
        <f t="array" ref="J401">_xlfn.IFS(H401=0,0,H401&gt;=0,H401+I401)</f>
        <v>0</v>
      </c>
      <c r="K401" s="222" t="str">
        <f t="shared" si="106"/>
        <v/>
      </c>
      <c r="L401" s="222" cm="1">
        <f t="array" ref="L401">_xlfn.IFS(J401=0,0,J401&gt;=0,J401+K401)</f>
        <v>0</v>
      </c>
      <c r="M401" s="222" t="str">
        <f t="shared" si="107"/>
        <v/>
      </c>
      <c r="N401" s="222" t="str">
        <f t="shared" si="108"/>
        <v/>
      </c>
      <c r="O401" s="81"/>
      <c r="P401" s="211" t="str">
        <f t="shared" si="109"/>
        <v/>
      </c>
      <c r="Q401" s="313">
        <f t="shared" si="110"/>
        <v>0</v>
      </c>
      <c r="R401" s="314" t="str">
        <f t="shared" si="111"/>
        <v/>
      </c>
    </row>
    <row r="402" spans="1:18" hidden="1" outlineLevel="1" x14ac:dyDescent="0.3">
      <c r="A402" s="159"/>
      <c r="B402" s="80"/>
      <c r="C402" s="80"/>
      <c r="D402" s="225" t="str">
        <f>IF(ISERROR(VLOOKUP(C402,'[1]Summary and KPIs'!$E$55:$F$58,2,FALSE)),"",(VLOOKUP(C402,'[1]Summary and KPIs'!$E$55:$F$58,2,FALSE)))</f>
        <v/>
      </c>
      <c r="E402" s="69"/>
      <c r="F402" s="81"/>
      <c r="G402" s="81"/>
      <c r="H402" s="222">
        <f t="shared" si="105"/>
        <v>0</v>
      </c>
      <c r="I402" s="222" cm="1">
        <f t="array" ref="I402">_xlfn.IFS(H402&gt;25,0,H402&gt;=24,25-H402,H402&lt;24,1)</f>
        <v>1</v>
      </c>
      <c r="J402" s="222" cm="1">
        <f t="array" ref="J402">_xlfn.IFS(H402=0,0,H402&gt;=0,H402+I402)</f>
        <v>0</v>
      </c>
      <c r="K402" s="222" t="str">
        <f t="shared" si="106"/>
        <v/>
      </c>
      <c r="L402" s="222" cm="1">
        <f t="array" ref="L402">_xlfn.IFS(J402=0,0,J402&gt;=0,J402+K402)</f>
        <v>0</v>
      </c>
      <c r="M402" s="222" t="str">
        <f t="shared" si="107"/>
        <v/>
      </c>
      <c r="N402" s="222" t="str">
        <f t="shared" si="108"/>
        <v/>
      </c>
      <c r="O402" s="81"/>
      <c r="P402" s="211" t="str">
        <f t="shared" si="109"/>
        <v/>
      </c>
      <c r="Q402" s="313">
        <f t="shared" si="110"/>
        <v>0</v>
      </c>
      <c r="R402" s="314" t="str">
        <f t="shared" si="111"/>
        <v/>
      </c>
    </row>
    <row r="403" spans="1:18" hidden="1" outlineLevel="1" x14ac:dyDescent="0.3">
      <c r="A403" s="159"/>
      <c r="B403" s="80"/>
      <c r="C403" s="80"/>
      <c r="D403" s="225" t="str">
        <f>IF(ISERROR(VLOOKUP(C403,'[1]Summary and KPIs'!$E$55:$F$58,2,FALSE)),"",(VLOOKUP(C403,'[1]Summary and KPIs'!$E$55:$F$58,2,FALSE)))</f>
        <v/>
      </c>
      <c r="E403" s="69"/>
      <c r="F403" s="81"/>
      <c r="G403" s="81"/>
      <c r="H403" s="222">
        <f t="shared" si="105"/>
        <v>0</v>
      </c>
      <c r="I403" s="222" cm="1">
        <f t="array" ref="I403">_xlfn.IFS(H403&gt;25,0,H403&gt;=24,25-H403,H403&lt;24,1)</f>
        <v>1</v>
      </c>
      <c r="J403" s="222" cm="1">
        <f t="array" ref="J403">_xlfn.IFS(H403=0,0,H403&gt;=0,H403+I403)</f>
        <v>0</v>
      </c>
      <c r="K403" s="222" t="str">
        <f t="shared" si="106"/>
        <v/>
      </c>
      <c r="L403" s="222" cm="1">
        <f t="array" ref="L403">_xlfn.IFS(J403=0,0,J403&gt;=0,J403+K403)</f>
        <v>0</v>
      </c>
      <c r="M403" s="222" t="str">
        <f t="shared" si="107"/>
        <v/>
      </c>
      <c r="N403" s="222" t="str">
        <f t="shared" si="108"/>
        <v/>
      </c>
      <c r="O403" s="81"/>
      <c r="P403" s="211" t="str">
        <f t="shared" si="109"/>
        <v/>
      </c>
      <c r="Q403" s="313">
        <f t="shared" si="110"/>
        <v>0</v>
      </c>
      <c r="R403" s="314" t="str">
        <f t="shared" si="111"/>
        <v/>
      </c>
    </row>
    <row r="404" spans="1:18" hidden="1" outlineLevel="1" x14ac:dyDescent="0.3">
      <c r="A404" s="159"/>
      <c r="B404" s="80"/>
      <c r="C404" s="80"/>
      <c r="D404" s="225" t="str">
        <f>IF(ISERROR(VLOOKUP(C404,'[1]Summary and KPIs'!$E$55:$F$58,2,FALSE)),"",(VLOOKUP(C404,'[1]Summary and KPIs'!$E$55:$F$58,2,FALSE)))</f>
        <v/>
      </c>
      <c r="E404" s="69"/>
      <c r="F404" s="81"/>
      <c r="G404" s="81"/>
      <c r="H404" s="222">
        <f t="shared" si="105"/>
        <v>0</v>
      </c>
      <c r="I404" s="222" cm="1">
        <f t="array" ref="I404">_xlfn.IFS(H404&gt;25,0,H404&gt;=24,25-H404,H404&lt;24,1)</f>
        <v>1</v>
      </c>
      <c r="J404" s="222" cm="1">
        <f t="array" ref="J404">_xlfn.IFS(H404=0,0,H404&gt;=0,H404+I404)</f>
        <v>0</v>
      </c>
      <c r="K404" s="222" t="str">
        <f t="shared" si="106"/>
        <v/>
      </c>
      <c r="L404" s="222" cm="1">
        <f t="array" ref="L404">_xlfn.IFS(J404=0,0,J404&gt;=0,J404+K404)</f>
        <v>0</v>
      </c>
      <c r="M404" s="222" t="str">
        <f t="shared" si="107"/>
        <v/>
      </c>
      <c r="N404" s="222" t="str">
        <f t="shared" si="108"/>
        <v/>
      </c>
      <c r="O404" s="81"/>
      <c r="P404" s="211" t="str">
        <f t="shared" si="109"/>
        <v/>
      </c>
      <c r="Q404" s="313">
        <f t="shared" si="110"/>
        <v>0</v>
      </c>
      <c r="R404" s="314" t="str">
        <f t="shared" si="111"/>
        <v/>
      </c>
    </row>
    <row r="405" spans="1:18" hidden="1" outlineLevel="1" x14ac:dyDescent="0.3">
      <c r="A405" s="159"/>
      <c r="B405" s="80"/>
      <c r="C405" s="80"/>
      <c r="D405" s="225" t="str">
        <f>IF(ISERROR(VLOOKUP(C405,'[1]Summary and KPIs'!$E$55:$F$58,2,FALSE)),"",(VLOOKUP(C405,'[1]Summary and KPIs'!$E$55:$F$58,2,FALSE)))</f>
        <v/>
      </c>
      <c r="E405" s="69"/>
      <c r="F405" s="81"/>
      <c r="G405" s="81"/>
      <c r="H405" s="222">
        <f t="shared" si="105"/>
        <v>0</v>
      </c>
      <c r="I405" s="222" cm="1">
        <f t="array" ref="I405">_xlfn.IFS(H405&gt;25,0,H405&gt;=24,25-H405,H405&lt;24,1)</f>
        <v>1</v>
      </c>
      <c r="J405" s="222" cm="1">
        <f t="array" ref="J405">_xlfn.IFS(H405=0,0,H405&gt;=0,H405+I405)</f>
        <v>0</v>
      </c>
      <c r="K405" s="222" t="str">
        <f t="shared" si="106"/>
        <v/>
      </c>
      <c r="L405" s="222" cm="1">
        <f t="array" ref="L405">_xlfn.IFS(J405=0,0,J405&gt;=0,J405+K405)</f>
        <v>0</v>
      </c>
      <c r="M405" s="222" t="str">
        <f t="shared" si="107"/>
        <v/>
      </c>
      <c r="N405" s="222" t="str">
        <f t="shared" si="108"/>
        <v/>
      </c>
      <c r="O405" s="81"/>
      <c r="P405" s="211" t="str">
        <f t="shared" si="109"/>
        <v/>
      </c>
      <c r="Q405" s="313">
        <f t="shared" si="110"/>
        <v>0</v>
      </c>
      <c r="R405" s="314" t="str">
        <f t="shared" si="111"/>
        <v/>
      </c>
    </row>
    <row r="406" spans="1:18" hidden="1" outlineLevel="1" x14ac:dyDescent="0.3">
      <c r="A406" s="159"/>
      <c r="B406" s="80"/>
      <c r="C406" s="80"/>
      <c r="D406" s="225" t="str">
        <f>IF(ISERROR(VLOOKUP(C406,'[1]Summary and KPIs'!$E$55:$F$58,2,FALSE)),"",(VLOOKUP(C406,'[1]Summary and KPIs'!$E$55:$F$58,2,FALSE)))</f>
        <v/>
      </c>
      <c r="E406" s="69"/>
      <c r="F406" s="81"/>
      <c r="G406" s="81"/>
      <c r="H406" s="222">
        <f t="shared" si="105"/>
        <v>0</v>
      </c>
      <c r="I406" s="222" cm="1">
        <f t="array" ref="I406">_xlfn.IFS(H406&gt;25,0,H406&gt;=24,25-H406,H406&lt;24,1)</f>
        <v>1</v>
      </c>
      <c r="J406" s="222" cm="1">
        <f t="array" ref="J406">_xlfn.IFS(H406=0,0,H406&gt;=0,H406+I406)</f>
        <v>0</v>
      </c>
      <c r="K406" s="222" t="str">
        <f t="shared" si="106"/>
        <v/>
      </c>
      <c r="L406" s="222" cm="1">
        <f t="array" ref="L406">_xlfn.IFS(J406=0,0,J406&gt;=0,J406+K406)</f>
        <v>0</v>
      </c>
      <c r="M406" s="222" t="str">
        <f t="shared" si="107"/>
        <v/>
      </c>
      <c r="N406" s="222" t="str">
        <f t="shared" si="108"/>
        <v/>
      </c>
      <c r="O406" s="81"/>
      <c r="P406" s="211" t="str">
        <f t="shared" si="109"/>
        <v/>
      </c>
      <c r="Q406" s="313">
        <f t="shared" si="110"/>
        <v>0</v>
      </c>
      <c r="R406" s="314" t="str">
        <f t="shared" si="111"/>
        <v/>
      </c>
    </row>
    <row r="407" spans="1:18" hidden="1" outlineLevel="1" x14ac:dyDescent="0.3">
      <c r="A407" s="159"/>
      <c r="B407" s="80"/>
      <c r="C407" s="80"/>
      <c r="D407" s="225" t="str">
        <f>IF(ISERROR(VLOOKUP(C407,'[1]Summary and KPIs'!$E$55:$F$58,2,FALSE)),"",(VLOOKUP(C407,'[1]Summary and KPIs'!$E$55:$F$58,2,FALSE)))</f>
        <v/>
      </c>
      <c r="E407" s="69"/>
      <c r="F407" s="81"/>
      <c r="G407" s="81"/>
      <c r="H407" s="222">
        <f t="shared" si="105"/>
        <v>0</v>
      </c>
      <c r="I407" s="222" cm="1">
        <f t="array" ref="I407">_xlfn.IFS(H407&gt;25,0,H407&gt;=24,25-H407,H407&lt;24,1)</f>
        <v>1</v>
      </c>
      <c r="J407" s="222" cm="1">
        <f t="array" ref="J407">_xlfn.IFS(H407=0,0,H407&gt;=0,H407+I407)</f>
        <v>0</v>
      </c>
      <c r="K407" s="222" t="str">
        <f t="shared" si="106"/>
        <v/>
      </c>
      <c r="L407" s="222" cm="1">
        <f t="array" ref="L407">_xlfn.IFS(J407=0,0,J407&gt;=0,J407+K407)</f>
        <v>0</v>
      </c>
      <c r="M407" s="222" t="str">
        <f t="shared" si="107"/>
        <v/>
      </c>
      <c r="N407" s="222" t="str">
        <f t="shared" si="108"/>
        <v/>
      </c>
      <c r="O407" s="81"/>
      <c r="P407" s="211" t="str">
        <f t="shared" si="109"/>
        <v/>
      </c>
      <c r="Q407" s="313">
        <f t="shared" si="110"/>
        <v>0</v>
      </c>
      <c r="R407" s="314" t="str">
        <f t="shared" si="111"/>
        <v/>
      </c>
    </row>
    <row r="408" spans="1:18" hidden="1" outlineLevel="1" x14ac:dyDescent="0.3">
      <c r="A408" s="159"/>
      <c r="B408" s="80"/>
      <c r="C408" s="80"/>
      <c r="D408" s="225" t="str">
        <f>IF(ISERROR(VLOOKUP(C408,'[1]Summary and KPIs'!$E$55:$F$58,2,FALSE)),"",(VLOOKUP(C408,'[1]Summary and KPIs'!$E$55:$F$58,2,FALSE)))</f>
        <v/>
      </c>
      <c r="E408" s="69"/>
      <c r="F408" s="81"/>
      <c r="G408" s="81"/>
      <c r="H408" s="222">
        <f t="shared" si="105"/>
        <v>0</v>
      </c>
      <c r="I408" s="222" cm="1">
        <f t="array" ref="I408">_xlfn.IFS(H408&gt;25,0,H408&gt;=24,25-H408,H408&lt;24,1)</f>
        <v>1</v>
      </c>
      <c r="J408" s="222" cm="1">
        <f t="array" ref="J408">_xlfn.IFS(H408=0,0,H408&gt;=0,H408+I408)</f>
        <v>0</v>
      </c>
      <c r="K408" s="222" t="str">
        <f t="shared" si="106"/>
        <v/>
      </c>
      <c r="L408" s="222" cm="1">
        <f t="array" ref="L408">_xlfn.IFS(J408=0,0,J408&gt;=0,J408+K408)</f>
        <v>0</v>
      </c>
      <c r="M408" s="222" t="str">
        <f t="shared" si="107"/>
        <v/>
      </c>
      <c r="N408" s="222" t="str">
        <f t="shared" si="108"/>
        <v/>
      </c>
      <c r="O408" s="81"/>
      <c r="P408" s="211" t="str">
        <f t="shared" si="109"/>
        <v/>
      </c>
      <c r="Q408" s="313">
        <f t="shared" si="110"/>
        <v>0</v>
      </c>
      <c r="R408" s="314" t="str">
        <f t="shared" si="111"/>
        <v/>
      </c>
    </row>
    <row r="409" spans="1:18" hidden="1" outlineLevel="1" x14ac:dyDescent="0.3">
      <c r="A409" s="159"/>
      <c r="B409" s="80"/>
      <c r="C409" s="80"/>
      <c r="D409" s="225" t="str">
        <f>IF(ISERROR(VLOOKUP(C409,'[1]Summary and KPIs'!$E$55:$F$58,2,FALSE)),"",(VLOOKUP(C409,'[1]Summary and KPIs'!$E$55:$F$58,2,FALSE)))</f>
        <v/>
      </c>
      <c r="E409" s="69"/>
      <c r="F409" s="81"/>
      <c r="G409" s="81"/>
      <c r="H409" s="222">
        <f t="shared" si="105"/>
        <v>0</v>
      </c>
      <c r="I409" s="222" cm="1">
        <f t="array" ref="I409">_xlfn.IFS(H409&gt;25,0,H409&gt;=24,25-H409,H409&lt;24,1)</f>
        <v>1</v>
      </c>
      <c r="J409" s="222" cm="1">
        <f t="array" ref="J409">_xlfn.IFS(H409=0,0,H409&gt;=0,H409+I409)</f>
        <v>0</v>
      </c>
      <c r="K409" s="222" t="str">
        <f t="shared" si="106"/>
        <v/>
      </c>
      <c r="L409" s="222" cm="1">
        <f t="array" ref="L409">_xlfn.IFS(J409=0,0,J409&gt;=0,J409+K409)</f>
        <v>0</v>
      </c>
      <c r="M409" s="222" t="str">
        <f t="shared" si="107"/>
        <v/>
      </c>
      <c r="N409" s="222" t="str">
        <f t="shared" si="108"/>
        <v/>
      </c>
      <c r="O409" s="81"/>
      <c r="P409" s="211" t="str">
        <f t="shared" si="109"/>
        <v/>
      </c>
      <c r="Q409" s="313">
        <f t="shared" si="110"/>
        <v>0</v>
      </c>
      <c r="R409" s="314" t="str">
        <f t="shared" si="111"/>
        <v/>
      </c>
    </row>
    <row r="410" spans="1:18" hidden="1" outlineLevel="1" x14ac:dyDescent="0.3">
      <c r="A410" s="159"/>
      <c r="B410" s="80"/>
      <c r="C410" s="80"/>
      <c r="D410" s="225" t="str">
        <f>IF(ISERROR(VLOOKUP(C410,'[1]Summary and KPIs'!$E$55:$F$58,2,FALSE)),"",(VLOOKUP(C410,'[1]Summary and KPIs'!$E$55:$F$58,2,FALSE)))</f>
        <v/>
      </c>
      <c r="E410" s="69"/>
      <c r="F410" s="81"/>
      <c r="G410" s="81"/>
      <c r="H410" s="222">
        <f t="shared" si="105"/>
        <v>0</v>
      </c>
      <c r="I410" s="222" cm="1">
        <f t="array" ref="I410">_xlfn.IFS(H410&gt;25,0,H410&gt;=24,25-H410,H410&lt;24,1)</f>
        <v>1</v>
      </c>
      <c r="J410" s="222" cm="1">
        <f t="array" ref="J410">_xlfn.IFS(H410=0,0,H410&gt;=0,H410+I410)</f>
        <v>0</v>
      </c>
      <c r="K410" s="222" t="str">
        <f t="shared" si="106"/>
        <v/>
      </c>
      <c r="L410" s="222" cm="1">
        <f t="array" ref="L410">_xlfn.IFS(J410=0,0,J410&gt;=0,J410+K410)</f>
        <v>0</v>
      </c>
      <c r="M410" s="222" t="str">
        <f t="shared" si="107"/>
        <v/>
      </c>
      <c r="N410" s="222" t="str">
        <f t="shared" si="108"/>
        <v/>
      </c>
      <c r="O410" s="81"/>
      <c r="P410" s="211" t="str">
        <f t="shared" si="109"/>
        <v/>
      </c>
      <c r="Q410" s="313">
        <f t="shared" si="110"/>
        <v>0</v>
      </c>
      <c r="R410" s="314" t="str">
        <f t="shared" si="111"/>
        <v/>
      </c>
    </row>
    <row r="411" spans="1:18" hidden="1" outlineLevel="1" x14ac:dyDescent="0.3">
      <c r="A411" s="159"/>
      <c r="B411" s="80"/>
      <c r="C411" s="80"/>
      <c r="D411" s="225" t="str">
        <f>IF(ISERROR(VLOOKUP(C411,'[1]Summary and KPIs'!$E$55:$F$58,2,FALSE)),"",(VLOOKUP(C411,'[1]Summary and KPIs'!$E$55:$F$58,2,FALSE)))</f>
        <v/>
      </c>
      <c r="E411" s="69"/>
      <c r="F411" s="81"/>
      <c r="G411" s="81"/>
      <c r="H411" s="222">
        <f t="shared" si="105"/>
        <v>0</v>
      </c>
      <c r="I411" s="222" cm="1">
        <f t="array" ref="I411">_xlfn.IFS(H411&gt;25,0,H411&gt;=24,25-H411,H411&lt;24,1)</f>
        <v>1</v>
      </c>
      <c r="J411" s="222" cm="1">
        <f t="array" ref="J411">_xlfn.IFS(H411=0,0,H411&gt;=0,H411+I411)</f>
        <v>0</v>
      </c>
      <c r="K411" s="222" t="str">
        <f t="shared" si="106"/>
        <v/>
      </c>
      <c r="L411" s="222" cm="1">
        <f t="array" ref="L411">_xlfn.IFS(J411=0,0,J411&gt;=0,J411+K411)</f>
        <v>0</v>
      </c>
      <c r="M411" s="222" t="str">
        <f t="shared" si="107"/>
        <v/>
      </c>
      <c r="N411" s="222" t="str">
        <f t="shared" si="108"/>
        <v/>
      </c>
      <c r="O411" s="81"/>
      <c r="P411" s="211" t="str">
        <f t="shared" si="109"/>
        <v/>
      </c>
      <c r="Q411" s="313">
        <f t="shared" si="110"/>
        <v>0</v>
      </c>
      <c r="R411" s="314" t="str">
        <f t="shared" si="111"/>
        <v/>
      </c>
    </row>
    <row r="412" spans="1:18" hidden="1" outlineLevel="1" x14ac:dyDescent="0.3">
      <c r="A412" s="159"/>
      <c r="B412" s="80"/>
      <c r="C412" s="80"/>
      <c r="D412" s="225" t="str">
        <f>IF(ISERROR(VLOOKUP(C412,'[1]Summary and KPIs'!$E$55:$F$58,2,FALSE)),"",(VLOOKUP(C412,'[1]Summary and KPIs'!$E$55:$F$58,2,FALSE)))</f>
        <v/>
      </c>
      <c r="E412" s="69"/>
      <c r="F412" s="81"/>
      <c r="G412" s="81"/>
      <c r="H412" s="222">
        <f t="shared" si="105"/>
        <v>0</v>
      </c>
      <c r="I412" s="222" cm="1">
        <f t="array" ref="I412">_xlfn.IFS(H412&gt;25,0,H412&gt;=24,25-H412,H412&lt;24,1)</f>
        <v>1</v>
      </c>
      <c r="J412" s="222" cm="1">
        <f t="array" ref="J412">_xlfn.IFS(H412=0,0,H412&gt;=0,H412+I412)</f>
        <v>0</v>
      </c>
      <c r="K412" s="222" t="str">
        <f t="shared" si="106"/>
        <v/>
      </c>
      <c r="L412" s="222" cm="1">
        <f t="array" ref="L412">_xlfn.IFS(J412=0,0,J412&gt;=0,J412+K412)</f>
        <v>0</v>
      </c>
      <c r="M412" s="222" t="str">
        <f t="shared" si="107"/>
        <v/>
      </c>
      <c r="N412" s="222" t="str">
        <f t="shared" si="108"/>
        <v/>
      </c>
      <c r="O412" s="81"/>
      <c r="P412" s="211" t="str">
        <f t="shared" si="109"/>
        <v/>
      </c>
      <c r="Q412" s="313">
        <f t="shared" si="110"/>
        <v>0</v>
      </c>
      <c r="R412" s="314" t="str">
        <f t="shared" si="111"/>
        <v/>
      </c>
    </row>
    <row r="413" spans="1:18" hidden="1" outlineLevel="1" x14ac:dyDescent="0.3">
      <c r="A413" s="159"/>
      <c r="B413" s="80"/>
      <c r="C413" s="80"/>
      <c r="D413" s="225" t="str">
        <f>IF(ISERROR(VLOOKUP(C413,'[1]Summary and KPIs'!$E$55:$F$58,2,FALSE)),"",(VLOOKUP(C413,'[1]Summary and KPIs'!$E$55:$F$58,2,FALSE)))</f>
        <v/>
      </c>
      <c r="E413" s="69"/>
      <c r="F413" s="81"/>
      <c r="G413" s="81"/>
      <c r="H413" s="222">
        <f t="shared" si="105"/>
        <v>0</v>
      </c>
      <c r="I413" s="222" cm="1">
        <f t="array" ref="I413">_xlfn.IFS(H413&gt;25,0,H413&gt;=24,25-H413,H413&lt;24,1)</f>
        <v>1</v>
      </c>
      <c r="J413" s="222" cm="1">
        <f t="array" ref="J413">_xlfn.IFS(H413=0,0,H413&gt;=0,H413+I413)</f>
        <v>0</v>
      </c>
      <c r="K413" s="222" t="str">
        <f t="shared" si="106"/>
        <v/>
      </c>
      <c r="L413" s="222" cm="1">
        <f t="array" ref="L413">_xlfn.IFS(J413=0,0,J413&gt;=0,J413+K413)</f>
        <v>0</v>
      </c>
      <c r="M413" s="222" t="str">
        <f t="shared" si="107"/>
        <v/>
      </c>
      <c r="N413" s="222" t="str">
        <f t="shared" si="108"/>
        <v/>
      </c>
      <c r="O413" s="81"/>
      <c r="P413" s="211" t="str">
        <f t="shared" si="109"/>
        <v/>
      </c>
      <c r="Q413" s="313">
        <f t="shared" si="110"/>
        <v>0</v>
      </c>
      <c r="R413" s="314" t="str">
        <f t="shared" si="111"/>
        <v/>
      </c>
    </row>
    <row r="414" spans="1:18" hidden="1" outlineLevel="1" x14ac:dyDescent="0.3">
      <c r="A414" s="159"/>
      <c r="B414" s="80"/>
      <c r="C414" s="80"/>
      <c r="D414" s="225" t="str">
        <f>IF(ISERROR(VLOOKUP(C414,'[1]Summary and KPIs'!$E$55:$F$58,2,FALSE)),"",(VLOOKUP(C414,'[1]Summary and KPIs'!$E$55:$F$58,2,FALSE)))</f>
        <v/>
      </c>
      <c r="E414" s="69"/>
      <c r="F414" s="81"/>
      <c r="G414" s="81"/>
      <c r="H414" s="222">
        <f t="shared" si="105"/>
        <v>0</v>
      </c>
      <c r="I414" s="222" cm="1">
        <f t="array" ref="I414">_xlfn.IFS(H414&gt;25,0,H414&gt;=24,25-H414,H414&lt;24,1)</f>
        <v>1</v>
      </c>
      <c r="J414" s="222" cm="1">
        <f t="array" ref="J414">_xlfn.IFS(H414=0,0,H414&gt;=0,H414+I414)</f>
        <v>0</v>
      </c>
      <c r="K414" s="222" t="str">
        <f t="shared" si="106"/>
        <v/>
      </c>
      <c r="L414" s="222" cm="1">
        <f t="array" ref="L414">_xlfn.IFS(J414=0,0,J414&gt;=0,J414+K414)</f>
        <v>0</v>
      </c>
      <c r="M414" s="222" t="str">
        <f t="shared" si="107"/>
        <v/>
      </c>
      <c r="N414" s="222" t="str">
        <f t="shared" si="108"/>
        <v/>
      </c>
      <c r="O414" s="81"/>
      <c r="P414" s="211" t="str">
        <f t="shared" si="109"/>
        <v/>
      </c>
      <c r="Q414" s="313">
        <f t="shared" si="110"/>
        <v>0</v>
      </c>
      <c r="R414" s="314" t="str">
        <f t="shared" si="111"/>
        <v/>
      </c>
    </row>
    <row r="415" spans="1:18" hidden="1" outlineLevel="1" x14ac:dyDescent="0.3">
      <c r="A415" s="159"/>
      <c r="B415" s="80"/>
      <c r="C415" s="80"/>
      <c r="D415" s="225" t="str">
        <f>IF(ISERROR(VLOOKUP(C415,'[1]Summary and KPIs'!$E$55:$F$58,2,FALSE)),"",(VLOOKUP(C415,'[1]Summary and KPIs'!$E$55:$F$58,2,FALSE)))</f>
        <v/>
      </c>
      <c r="E415" s="69"/>
      <c r="F415" s="81"/>
      <c r="G415" s="81"/>
      <c r="H415" s="222">
        <f t="shared" si="105"/>
        <v>0</v>
      </c>
      <c r="I415" s="222" cm="1">
        <f t="array" ref="I415">_xlfn.IFS(H415&gt;25,0,H415&gt;=24,25-H415,H415&lt;24,1)</f>
        <v>1</v>
      </c>
      <c r="J415" s="222" cm="1">
        <f t="array" ref="J415">_xlfn.IFS(H415=0,0,H415&gt;=0,H415+I415)</f>
        <v>0</v>
      </c>
      <c r="K415" s="222" t="str">
        <f t="shared" si="106"/>
        <v/>
      </c>
      <c r="L415" s="222" cm="1">
        <f t="array" ref="L415">_xlfn.IFS(J415=0,0,J415&gt;=0,J415+K415)</f>
        <v>0</v>
      </c>
      <c r="M415" s="222" t="str">
        <f t="shared" si="107"/>
        <v/>
      </c>
      <c r="N415" s="222" t="str">
        <f t="shared" si="108"/>
        <v/>
      </c>
      <c r="O415" s="81"/>
      <c r="P415" s="211" t="str">
        <f t="shared" si="109"/>
        <v/>
      </c>
      <c r="Q415" s="313">
        <f t="shared" si="110"/>
        <v>0</v>
      </c>
      <c r="R415" s="314" t="str">
        <f t="shared" si="111"/>
        <v/>
      </c>
    </row>
    <row r="416" spans="1:18" hidden="1" outlineLevel="1" x14ac:dyDescent="0.3">
      <c r="A416" s="159"/>
      <c r="B416" s="80"/>
      <c r="C416" s="80"/>
      <c r="D416" s="225" t="str">
        <f>IF(ISERROR(VLOOKUP(C416,'[1]Summary and KPIs'!$E$55:$F$58,2,FALSE)),"",(VLOOKUP(C416,'[1]Summary and KPIs'!$E$55:$F$58,2,FALSE)))</f>
        <v/>
      </c>
      <c r="E416" s="69"/>
      <c r="F416" s="81"/>
      <c r="G416" s="81"/>
      <c r="H416" s="222">
        <f t="shared" si="105"/>
        <v>0</v>
      </c>
      <c r="I416" s="222" cm="1">
        <f t="array" ref="I416">_xlfn.IFS(H416&gt;25,0,H416&gt;=24,25-H416,H416&lt;24,1)</f>
        <v>1</v>
      </c>
      <c r="J416" s="222" cm="1">
        <f t="array" ref="J416">_xlfn.IFS(H416=0,0,H416&gt;=0,H416+I416)</f>
        <v>0</v>
      </c>
      <c r="K416" s="222" t="str">
        <f t="shared" si="106"/>
        <v/>
      </c>
      <c r="L416" s="222" cm="1">
        <f t="array" ref="L416">_xlfn.IFS(J416=0,0,J416&gt;=0,J416+K416)</f>
        <v>0</v>
      </c>
      <c r="M416" s="222" t="str">
        <f t="shared" si="107"/>
        <v/>
      </c>
      <c r="N416" s="222" t="str">
        <f t="shared" si="108"/>
        <v/>
      </c>
      <c r="O416" s="81"/>
      <c r="P416" s="211" t="str">
        <f t="shared" si="109"/>
        <v/>
      </c>
      <c r="Q416" s="313">
        <f t="shared" si="110"/>
        <v>0</v>
      </c>
      <c r="R416" s="314" t="str">
        <f t="shared" si="111"/>
        <v/>
      </c>
    </row>
    <row r="417" spans="1:18" hidden="1" outlineLevel="1" x14ac:dyDescent="0.3">
      <c r="A417" s="159"/>
      <c r="B417" s="80"/>
      <c r="C417" s="80"/>
      <c r="D417" s="225" t="str">
        <f>IF(ISERROR(VLOOKUP(C417,'[1]Summary and KPIs'!$E$55:$F$58,2,FALSE)),"",(VLOOKUP(C417,'[1]Summary and KPIs'!$E$55:$F$58,2,FALSE)))</f>
        <v/>
      </c>
      <c r="E417" s="69"/>
      <c r="F417" s="81"/>
      <c r="G417" s="81"/>
      <c r="H417" s="222">
        <f t="shared" si="105"/>
        <v>0</v>
      </c>
      <c r="I417" s="222" cm="1">
        <f t="array" ref="I417">_xlfn.IFS(H417&gt;25,0,H417&gt;=24,25-H417,H417&lt;24,1)</f>
        <v>1</v>
      </c>
      <c r="J417" s="222" cm="1">
        <f t="array" ref="J417">_xlfn.IFS(H417=0,0,H417&gt;=0,H417+I417)</f>
        <v>0</v>
      </c>
      <c r="K417" s="222" t="str">
        <f t="shared" si="106"/>
        <v/>
      </c>
      <c r="L417" s="222" cm="1">
        <f t="array" ref="L417">_xlfn.IFS(J417=0,0,J417&gt;=0,J417+K417)</f>
        <v>0</v>
      </c>
      <c r="M417" s="222" t="str">
        <f t="shared" si="107"/>
        <v/>
      </c>
      <c r="N417" s="222" t="str">
        <f t="shared" si="108"/>
        <v/>
      </c>
      <c r="O417" s="81"/>
      <c r="P417" s="211" t="str">
        <f t="shared" si="109"/>
        <v/>
      </c>
      <c r="Q417" s="313">
        <f t="shared" si="110"/>
        <v>0</v>
      </c>
      <c r="R417" s="314" t="str">
        <f t="shared" si="111"/>
        <v/>
      </c>
    </row>
    <row r="418" spans="1:18" hidden="1" outlineLevel="1" x14ac:dyDescent="0.3">
      <c r="A418" s="159"/>
      <c r="B418" s="80"/>
      <c r="C418" s="80"/>
      <c r="D418" s="225" t="str">
        <f>IF(ISERROR(VLOOKUP(C418,'[1]Summary and KPIs'!$E$55:$F$58,2,FALSE)),"",(VLOOKUP(C418,'[1]Summary and KPIs'!$E$55:$F$58,2,FALSE)))</f>
        <v/>
      </c>
      <c r="E418" s="69"/>
      <c r="F418" s="81"/>
      <c r="G418" s="81"/>
      <c r="H418" s="222">
        <f t="shared" si="105"/>
        <v>0</v>
      </c>
      <c r="I418" s="222" cm="1">
        <f t="array" ref="I418">_xlfn.IFS(H418&gt;25,0,H418&gt;=24,25-H418,H418&lt;24,1)</f>
        <v>1</v>
      </c>
      <c r="J418" s="222" cm="1">
        <f t="array" ref="J418">_xlfn.IFS(H418=0,0,H418&gt;=0,H418+I418)</f>
        <v>0</v>
      </c>
      <c r="K418" s="222" t="str">
        <f t="shared" si="106"/>
        <v/>
      </c>
      <c r="L418" s="222" cm="1">
        <f t="array" ref="L418">_xlfn.IFS(J418=0,0,J418&gt;=0,J418+K418)</f>
        <v>0</v>
      </c>
      <c r="M418" s="222" t="str">
        <f t="shared" si="107"/>
        <v/>
      </c>
      <c r="N418" s="222" t="str">
        <f t="shared" si="108"/>
        <v/>
      </c>
      <c r="O418" s="81"/>
      <c r="P418" s="211" t="str">
        <f t="shared" si="109"/>
        <v/>
      </c>
      <c r="Q418" s="313">
        <f t="shared" si="110"/>
        <v>0</v>
      </c>
      <c r="R418" s="314" t="str">
        <f t="shared" si="111"/>
        <v/>
      </c>
    </row>
    <row r="419" spans="1:18" hidden="1" outlineLevel="1" x14ac:dyDescent="0.3">
      <c r="A419" s="159"/>
      <c r="B419" s="80"/>
      <c r="C419" s="80"/>
      <c r="D419" s="225" t="str">
        <f>IF(ISERROR(VLOOKUP(C419,'[1]Summary and KPIs'!$E$55:$F$58,2,FALSE)),"",(VLOOKUP(C419,'[1]Summary and KPIs'!$E$55:$F$58,2,FALSE)))</f>
        <v/>
      </c>
      <c r="E419" s="69"/>
      <c r="F419" s="81"/>
      <c r="G419" s="81"/>
      <c r="H419" s="222">
        <f t="shared" si="105"/>
        <v>0</v>
      </c>
      <c r="I419" s="222" cm="1">
        <f t="array" ref="I419">_xlfn.IFS(H419&gt;25,0,H419&gt;=24,25-H419,H419&lt;24,1)</f>
        <v>1</v>
      </c>
      <c r="J419" s="222" cm="1">
        <f t="array" ref="J419">_xlfn.IFS(H419=0,0,H419&gt;=0,H419+I419)</f>
        <v>0</v>
      </c>
      <c r="K419" s="222" t="str">
        <f t="shared" si="106"/>
        <v/>
      </c>
      <c r="L419" s="222" cm="1">
        <f t="array" ref="L419">_xlfn.IFS(J419=0,0,J419&gt;=0,J419+K419)</f>
        <v>0</v>
      </c>
      <c r="M419" s="222" t="str">
        <f t="shared" si="107"/>
        <v/>
      </c>
      <c r="N419" s="222" t="str">
        <f t="shared" si="108"/>
        <v/>
      </c>
      <c r="O419" s="81"/>
      <c r="P419" s="211" t="str">
        <f t="shared" si="109"/>
        <v/>
      </c>
      <c r="Q419" s="313">
        <f t="shared" si="110"/>
        <v>0</v>
      </c>
      <c r="R419" s="314" t="str">
        <f t="shared" si="111"/>
        <v/>
      </c>
    </row>
    <row r="420" spans="1:18" hidden="1" outlineLevel="1" x14ac:dyDescent="0.3">
      <c r="A420" s="159"/>
      <c r="B420" s="80"/>
      <c r="C420" s="80"/>
      <c r="D420" s="225" t="str">
        <f>IF(ISERROR(VLOOKUP(C420,'[1]Summary and KPIs'!$E$55:$F$58,2,FALSE)),"",(VLOOKUP(C420,'[1]Summary and KPIs'!$E$55:$F$58,2,FALSE)))</f>
        <v/>
      </c>
      <c r="E420" s="69"/>
      <c r="F420" s="81"/>
      <c r="G420" s="81"/>
      <c r="H420" s="222">
        <f t="shared" si="105"/>
        <v>0</v>
      </c>
      <c r="I420" s="222" cm="1">
        <f t="array" ref="I420">_xlfn.IFS(H420&gt;25,0,H420&gt;=24,25-H420,H420&lt;24,1)</f>
        <v>1</v>
      </c>
      <c r="J420" s="222" cm="1">
        <f t="array" ref="J420">_xlfn.IFS(H420=0,0,H420&gt;=0,H420+I420)</f>
        <v>0</v>
      </c>
      <c r="K420" s="222" t="str">
        <f t="shared" si="106"/>
        <v/>
      </c>
      <c r="L420" s="222" cm="1">
        <f t="array" ref="L420">_xlfn.IFS(J420=0,0,J420&gt;=0,J420+K420)</f>
        <v>0</v>
      </c>
      <c r="M420" s="222" t="str">
        <f t="shared" si="107"/>
        <v/>
      </c>
      <c r="N420" s="222" t="str">
        <f t="shared" si="108"/>
        <v/>
      </c>
      <c r="O420" s="81"/>
      <c r="P420" s="211" t="str">
        <f t="shared" si="109"/>
        <v/>
      </c>
      <c r="Q420" s="313">
        <f t="shared" si="110"/>
        <v>0</v>
      </c>
      <c r="R420" s="314" t="str">
        <f t="shared" si="111"/>
        <v/>
      </c>
    </row>
    <row r="421" spans="1:18" hidden="1" outlineLevel="1" x14ac:dyDescent="0.3">
      <c r="A421" s="159"/>
      <c r="B421" s="80"/>
      <c r="C421" s="80"/>
      <c r="D421" s="225" t="str">
        <f>IF(ISERROR(VLOOKUP(C421,'[1]Summary and KPIs'!$E$55:$F$58,2,FALSE)),"",(VLOOKUP(C421,'[1]Summary and KPIs'!$E$55:$F$58,2,FALSE)))</f>
        <v/>
      </c>
      <c r="E421" s="69"/>
      <c r="F421" s="81"/>
      <c r="G421" s="81"/>
      <c r="H421" s="222">
        <f t="shared" si="105"/>
        <v>0</v>
      </c>
      <c r="I421" s="222" cm="1">
        <f t="array" ref="I421">_xlfn.IFS(H421&gt;25,0,H421&gt;=24,25-H421,H421&lt;24,1)</f>
        <v>1</v>
      </c>
      <c r="J421" s="222" cm="1">
        <f t="array" ref="J421">_xlfn.IFS(H421=0,0,H421&gt;=0,H421+I421)</f>
        <v>0</v>
      </c>
      <c r="K421" s="222" t="str">
        <f t="shared" si="106"/>
        <v/>
      </c>
      <c r="L421" s="222" cm="1">
        <f t="array" ref="L421">_xlfn.IFS(J421=0,0,J421&gt;=0,J421+K421)</f>
        <v>0</v>
      </c>
      <c r="M421" s="222" t="str">
        <f t="shared" si="107"/>
        <v/>
      </c>
      <c r="N421" s="222" t="str">
        <f t="shared" si="108"/>
        <v/>
      </c>
      <c r="O421" s="81"/>
      <c r="P421" s="211" t="str">
        <f t="shared" si="109"/>
        <v/>
      </c>
      <c r="Q421" s="313">
        <f t="shared" si="110"/>
        <v>0</v>
      </c>
      <c r="R421" s="314" t="str">
        <f t="shared" si="111"/>
        <v/>
      </c>
    </row>
    <row r="422" spans="1:18" hidden="1" outlineLevel="1" x14ac:dyDescent="0.3">
      <c r="A422" s="159"/>
      <c r="B422" s="80"/>
      <c r="C422" s="80"/>
      <c r="D422" s="225" t="str">
        <f>IF(ISERROR(VLOOKUP(C422,'[1]Summary and KPIs'!$E$55:$F$58,2,FALSE)),"",(VLOOKUP(C422,'[1]Summary and KPIs'!$E$55:$F$58,2,FALSE)))</f>
        <v/>
      </c>
      <c r="E422" s="69"/>
      <c r="F422" s="81"/>
      <c r="G422" s="81"/>
      <c r="H422" s="222">
        <f t="shared" si="105"/>
        <v>0</v>
      </c>
      <c r="I422" s="222" cm="1">
        <f t="array" ref="I422">_xlfn.IFS(H422&gt;25,0,H422&gt;=24,25-H422,H422&lt;24,1)</f>
        <v>1</v>
      </c>
      <c r="J422" s="222" cm="1">
        <f t="array" ref="J422">_xlfn.IFS(H422=0,0,H422&gt;=0,H422+I422)</f>
        <v>0</v>
      </c>
      <c r="K422" s="222" t="str">
        <f t="shared" si="106"/>
        <v/>
      </c>
      <c r="L422" s="222" cm="1">
        <f t="array" ref="L422">_xlfn.IFS(J422=0,0,J422&gt;=0,J422+K422)</f>
        <v>0</v>
      </c>
      <c r="M422" s="222" t="str">
        <f t="shared" si="107"/>
        <v/>
      </c>
      <c r="N422" s="222" t="str">
        <f t="shared" si="108"/>
        <v/>
      </c>
      <c r="O422" s="81"/>
      <c r="P422" s="211" t="str">
        <f t="shared" si="109"/>
        <v/>
      </c>
      <c r="Q422" s="313">
        <f t="shared" si="110"/>
        <v>0</v>
      </c>
      <c r="R422" s="314" t="str">
        <f t="shared" si="111"/>
        <v/>
      </c>
    </row>
    <row r="423" spans="1:18" hidden="1" outlineLevel="1" x14ac:dyDescent="0.3">
      <c r="A423" s="159"/>
      <c r="B423" s="80"/>
      <c r="C423" s="80"/>
      <c r="D423" s="225" t="str">
        <f>IF(ISERROR(VLOOKUP(C423,'[1]Summary and KPIs'!$E$55:$F$58,2,FALSE)),"",(VLOOKUP(C423,'[1]Summary and KPIs'!$E$55:$F$58,2,FALSE)))</f>
        <v/>
      </c>
      <c r="E423" s="69"/>
      <c r="F423" s="81"/>
      <c r="G423" s="81"/>
      <c r="H423" s="222">
        <f t="shared" si="105"/>
        <v>0</v>
      </c>
      <c r="I423" s="222" cm="1">
        <f t="array" ref="I423">_xlfn.IFS(H423&gt;25,0,H423&gt;=24,25-H423,H423&lt;24,1)</f>
        <v>1</v>
      </c>
      <c r="J423" s="222" cm="1">
        <f t="array" ref="J423">_xlfn.IFS(H423=0,0,H423&gt;=0,H423+I423)</f>
        <v>0</v>
      </c>
      <c r="K423" s="222" t="str">
        <f t="shared" si="106"/>
        <v/>
      </c>
      <c r="L423" s="222" cm="1">
        <f t="array" ref="L423">_xlfn.IFS(J423=0,0,J423&gt;=0,J423+K423)</f>
        <v>0</v>
      </c>
      <c r="M423" s="222" t="str">
        <f t="shared" si="107"/>
        <v/>
      </c>
      <c r="N423" s="222" t="str">
        <f t="shared" si="108"/>
        <v/>
      </c>
      <c r="O423" s="81"/>
      <c r="P423" s="211" t="str">
        <f t="shared" si="109"/>
        <v/>
      </c>
      <c r="Q423" s="313">
        <f t="shared" si="110"/>
        <v>0</v>
      </c>
      <c r="R423" s="314" t="str">
        <f t="shared" si="111"/>
        <v/>
      </c>
    </row>
    <row r="424" spans="1:18" hidden="1" outlineLevel="1" x14ac:dyDescent="0.3">
      <c r="A424" s="159"/>
      <c r="B424" s="80"/>
      <c r="C424" s="80"/>
      <c r="D424" s="225" t="str">
        <f>IF(ISERROR(VLOOKUP(C424,'[1]Summary and KPIs'!$E$55:$F$58,2,FALSE)),"",(VLOOKUP(C424,'[1]Summary and KPIs'!$E$55:$F$58,2,FALSE)))</f>
        <v/>
      </c>
      <c r="E424" s="69"/>
      <c r="F424" s="81"/>
      <c r="G424" s="81"/>
      <c r="H424" s="222">
        <f t="shared" si="105"/>
        <v>0</v>
      </c>
      <c r="I424" s="222" cm="1">
        <f t="array" ref="I424">_xlfn.IFS(H424&gt;25,0,H424&gt;=24,25-H424,H424&lt;24,1)</f>
        <v>1</v>
      </c>
      <c r="J424" s="222" cm="1">
        <f t="array" ref="J424">_xlfn.IFS(H424=0,0,H424&gt;=0,H424+I424)</f>
        <v>0</v>
      </c>
      <c r="K424" s="222" t="str">
        <f t="shared" si="106"/>
        <v/>
      </c>
      <c r="L424" s="222" cm="1">
        <f t="array" ref="L424">_xlfn.IFS(J424=0,0,J424&gt;=0,J424+K424)</f>
        <v>0</v>
      </c>
      <c r="M424" s="222" t="str">
        <f t="shared" si="107"/>
        <v/>
      </c>
      <c r="N424" s="222" t="str">
        <f t="shared" si="108"/>
        <v/>
      </c>
      <c r="O424" s="81"/>
      <c r="P424" s="211" t="str">
        <f t="shared" si="109"/>
        <v/>
      </c>
      <c r="Q424" s="313">
        <f t="shared" si="110"/>
        <v>0</v>
      </c>
      <c r="R424" s="314" t="str">
        <f t="shared" si="111"/>
        <v/>
      </c>
    </row>
    <row r="425" spans="1:18" hidden="1" outlineLevel="1" x14ac:dyDescent="0.3">
      <c r="A425" s="159"/>
      <c r="B425" s="80"/>
      <c r="C425" s="80"/>
      <c r="D425" s="225" t="str">
        <f>IF(ISERROR(VLOOKUP(C425,'[1]Summary and KPIs'!$E$55:$F$58,2,FALSE)),"",(VLOOKUP(C425,'[1]Summary and KPIs'!$E$55:$F$58,2,FALSE)))</f>
        <v/>
      </c>
      <c r="E425" s="69"/>
      <c r="F425" s="81"/>
      <c r="G425" s="81"/>
      <c r="H425" s="222">
        <f t="shared" si="105"/>
        <v>0</v>
      </c>
      <c r="I425" s="222" cm="1">
        <f t="array" ref="I425">_xlfn.IFS(H425&gt;25,0,H425&gt;=24,25-H425,H425&lt;24,1)</f>
        <v>1</v>
      </c>
      <c r="J425" s="222" cm="1">
        <f t="array" ref="J425">_xlfn.IFS(H425=0,0,H425&gt;=0,H425+I425)</f>
        <v>0</v>
      </c>
      <c r="K425" s="222" t="str">
        <f t="shared" si="106"/>
        <v/>
      </c>
      <c r="L425" s="222" cm="1">
        <f t="array" ref="L425">_xlfn.IFS(J425=0,0,J425&gt;=0,J425+K425)</f>
        <v>0</v>
      </c>
      <c r="M425" s="222" t="str">
        <f t="shared" si="107"/>
        <v/>
      </c>
      <c r="N425" s="222" t="str">
        <f t="shared" si="108"/>
        <v/>
      </c>
      <c r="O425" s="81"/>
      <c r="P425" s="211" t="str">
        <f t="shared" si="109"/>
        <v/>
      </c>
      <c r="Q425" s="313">
        <f t="shared" si="110"/>
        <v>0</v>
      </c>
      <c r="R425" s="314" t="str">
        <f t="shared" si="111"/>
        <v/>
      </c>
    </row>
    <row r="426" spans="1:18" hidden="1" outlineLevel="1" x14ac:dyDescent="0.3">
      <c r="A426" s="159"/>
      <c r="B426" s="80"/>
      <c r="C426" s="80"/>
      <c r="D426" s="225" t="str">
        <f>IF(ISERROR(VLOOKUP(C426,'[1]Summary and KPIs'!$E$55:$F$58,2,FALSE)),"",(VLOOKUP(C426,'[1]Summary and KPIs'!$E$55:$F$58,2,FALSE)))</f>
        <v/>
      </c>
      <c r="E426" s="69"/>
      <c r="F426" s="81"/>
      <c r="G426" s="81"/>
      <c r="H426" s="222">
        <f t="shared" si="105"/>
        <v>0</v>
      </c>
      <c r="I426" s="222" cm="1">
        <f t="array" ref="I426">_xlfn.IFS(H426&gt;25,0,H426&gt;=24,25-H426,H426&lt;24,1)</f>
        <v>1</v>
      </c>
      <c r="J426" s="222" cm="1">
        <f t="array" ref="J426">_xlfn.IFS(H426=0,0,H426&gt;=0,H426+I426)</f>
        <v>0</v>
      </c>
      <c r="K426" s="222" t="str">
        <f t="shared" si="106"/>
        <v/>
      </c>
      <c r="L426" s="222" cm="1">
        <f t="array" ref="L426">_xlfn.IFS(J426=0,0,J426&gt;=0,J426+K426)</f>
        <v>0</v>
      </c>
      <c r="M426" s="222" t="str">
        <f t="shared" si="107"/>
        <v/>
      </c>
      <c r="N426" s="222" t="str">
        <f t="shared" si="108"/>
        <v/>
      </c>
      <c r="O426" s="81"/>
      <c r="P426" s="211" t="str">
        <f t="shared" si="109"/>
        <v/>
      </c>
      <c r="Q426" s="313">
        <f t="shared" si="110"/>
        <v>0</v>
      </c>
      <c r="R426" s="314" t="str">
        <f t="shared" si="111"/>
        <v/>
      </c>
    </row>
    <row r="427" spans="1:18" hidden="1" outlineLevel="1" x14ac:dyDescent="0.3">
      <c r="A427" s="159"/>
      <c r="B427" s="80"/>
      <c r="C427" s="80"/>
      <c r="D427" s="225" t="str">
        <f>IF(ISERROR(VLOOKUP(C427,'[1]Summary and KPIs'!$E$55:$F$58,2,FALSE)),"",(VLOOKUP(C427,'[1]Summary and KPIs'!$E$55:$F$58,2,FALSE)))</f>
        <v/>
      </c>
      <c r="E427" s="69"/>
      <c r="F427" s="81"/>
      <c r="G427" s="81"/>
      <c r="H427" s="222">
        <f t="shared" si="105"/>
        <v>0</v>
      </c>
      <c r="I427" s="222" cm="1">
        <f t="array" ref="I427">_xlfn.IFS(H427&gt;25,0,H427&gt;=24,25-H427,H427&lt;24,1)</f>
        <v>1</v>
      </c>
      <c r="J427" s="222" cm="1">
        <f t="array" ref="J427">_xlfn.IFS(H427=0,0,H427&gt;=0,H427+I427)</f>
        <v>0</v>
      </c>
      <c r="K427" s="222" t="str">
        <f t="shared" si="106"/>
        <v/>
      </c>
      <c r="L427" s="222" cm="1">
        <f t="array" ref="L427">_xlfn.IFS(J427=0,0,J427&gt;=0,J427+K427)</f>
        <v>0</v>
      </c>
      <c r="M427" s="222" t="str">
        <f t="shared" si="107"/>
        <v/>
      </c>
      <c r="N427" s="222" t="str">
        <f t="shared" si="108"/>
        <v/>
      </c>
      <c r="O427" s="81"/>
      <c r="P427" s="211" t="str">
        <f t="shared" si="109"/>
        <v/>
      </c>
      <c r="Q427" s="313">
        <f t="shared" si="110"/>
        <v>0</v>
      </c>
      <c r="R427" s="314" t="str">
        <f t="shared" si="111"/>
        <v/>
      </c>
    </row>
    <row r="428" spans="1:18" hidden="1" outlineLevel="1" x14ac:dyDescent="0.3">
      <c r="A428" s="159"/>
      <c r="B428" s="80"/>
      <c r="C428" s="80"/>
      <c r="D428" s="225" t="str">
        <f>IF(ISERROR(VLOOKUP(C428,'[1]Summary and KPIs'!$E$55:$F$58,2,FALSE)),"",(VLOOKUP(C428,'[1]Summary and KPIs'!$E$55:$F$58,2,FALSE)))</f>
        <v/>
      </c>
      <c r="E428" s="69"/>
      <c r="F428" s="81"/>
      <c r="G428" s="81"/>
      <c r="H428" s="222">
        <f t="shared" si="105"/>
        <v>0</v>
      </c>
      <c r="I428" s="222" cm="1">
        <f t="array" ref="I428">_xlfn.IFS(H428&gt;25,0,H428&gt;=24,25-H428,H428&lt;24,1)</f>
        <v>1</v>
      </c>
      <c r="J428" s="222" cm="1">
        <f t="array" ref="J428">_xlfn.IFS(H428=0,0,H428&gt;=0,H428+I428)</f>
        <v>0</v>
      </c>
      <c r="K428" s="222" t="str">
        <f t="shared" si="106"/>
        <v/>
      </c>
      <c r="L428" s="222" cm="1">
        <f t="array" ref="L428">_xlfn.IFS(J428=0,0,J428&gt;=0,J428+K428)</f>
        <v>0</v>
      </c>
      <c r="M428" s="222" t="str">
        <f t="shared" si="107"/>
        <v/>
      </c>
      <c r="N428" s="222" t="str">
        <f t="shared" si="108"/>
        <v/>
      </c>
      <c r="O428" s="81"/>
      <c r="P428" s="211" t="str">
        <f t="shared" si="109"/>
        <v/>
      </c>
      <c r="Q428" s="313">
        <f t="shared" si="110"/>
        <v>0</v>
      </c>
      <c r="R428" s="314" t="str">
        <f t="shared" si="111"/>
        <v/>
      </c>
    </row>
    <row r="429" spans="1:18" hidden="1" outlineLevel="1" x14ac:dyDescent="0.3">
      <c r="A429" s="159"/>
      <c r="B429" s="80"/>
      <c r="C429" s="80"/>
      <c r="D429" s="225" t="str">
        <f>IF(ISERROR(VLOOKUP(C429,'[1]Summary and KPIs'!$E$55:$F$58,2,FALSE)),"",(VLOOKUP(C429,'[1]Summary and KPIs'!$E$55:$F$58,2,FALSE)))</f>
        <v/>
      </c>
      <c r="E429" s="69"/>
      <c r="F429" s="81"/>
      <c r="G429" s="81"/>
      <c r="H429" s="222">
        <f t="shared" si="105"/>
        <v>0</v>
      </c>
      <c r="I429" s="222" cm="1">
        <f t="array" ref="I429">_xlfn.IFS(H429&gt;25,0,H429&gt;=24,25-H429,H429&lt;24,1)</f>
        <v>1</v>
      </c>
      <c r="J429" s="222" cm="1">
        <f t="array" ref="J429">_xlfn.IFS(H429=0,0,H429&gt;=0,H429+I429)</f>
        <v>0</v>
      </c>
      <c r="K429" s="222" t="str">
        <f t="shared" si="106"/>
        <v/>
      </c>
      <c r="L429" s="222" cm="1">
        <f t="array" ref="L429">_xlfn.IFS(J429=0,0,J429&gt;=0,J429+K429)</f>
        <v>0</v>
      </c>
      <c r="M429" s="222" t="str">
        <f t="shared" si="107"/>
        <v/>
      </c>
      <c r="N429" s="222" t="str">
        <f t="shared" si="108"/>
        <v/>
      </c>
      <c r="O429" s="81"/>
      <c r="P429" s="211" t="str">
        <f t="shared" si="109"/>
        <v/>
      </c>
      <c r="Q429" s="313">
        <f t="shared" si="110"/>
        <v>0</v>
      </c>
      <c r="R429" s="314" t="str">
        <f t="shared" si="111"/>
        <v/>
      </c>
    </row>
    <row r="430" spans="1:18" hidden="1" outlineLevel="1" x14ac:dyDescent="0.3">
      <c r="A430" s="159"/>
      <c r="B430" s="80"/>
      <c r="C430" s="80"/>
      <c r="D430" s="225" t="str">
        <f>IF(ISERROR(VLOOKUP(C430,'[1]Summary and KPIs'!$E$55:$F$58,2,FALSE)),"",(VLOOKUP(C430,'[1]Summary and KPIs'!$E$55:$F$58,2,FALSE)))</f>
        <v/>
      </c>
      <c r="E430" s="69"/>
      <c r="F430" s="81"/>
      <c r="G430" s="81"/>
      <c r="H430" s="222">
        <f t="shared" si="105"/>
        <v>0</v>
      </c>
      <c r="I430" s="222" cm="1">
        <f t="array" ref="I430">_xlfn.IFS(H430&gt;25,0,H430&gt;=24,25-H430,H430&lt;24,1)</f>
        <v>1</v>
      </c>
      <c r="J430" s="222" cm="1">
        <f t="array" ref="J430">_xlfn.IFS(H430=0,0,H430&gt;=0,H430+I430)</f>
        <v>0</v>
      </c>
      <c r="K430" s="222" t="str">
        <f t="shared" si="106"/>
        <v/>
      </c>
      <c r="L430" s="222" cm="1">
        <f t="array" ref="L430">_xlfn.IFS(J430=0,0,J430&gt;=0,J430+K430)</f>
        <v>0</v>
      </c>
      <c r="M430" s="222" t="str">
        <f t="shared" si="107"/>
        <v/>
      </c>
      <c r="N430" s="222" t="str">
        <f t="shared" si="108"/>
        <v/>
      </c>
      <c r="O430" s="81"/>
      <c r="P430" s="211" t="str">
        <f t="shared" si="109"/>
        <v/>
      </c>
      <c r="Q430" s="313">
        <f t="shared" si="110"/>
        <v>0</v>
      </c>
      <c r="R430" s="314" t="str">
        <f t="shared" si="111"/>
        <v/>
      </c>
    </row>
    <row r="431" spans="1:18" hidden="1" outlineLevel="1" x14ac:dyDescent="0.3">
      <c r="A431" s="159"/>
      <c r="B431" s="80"/>
      <c r="C431" s="80"/>
      <c r="D431" s="225" t="str">
        <f>IF(ISERROR(VLOOKUP(C431,'[1]Summary and KPIs'!$E$55:$F$58,2,FALSE)),"",(VLOOKUP(C431,'[1]Summary and KPIs'!$E$55:$F$58,2,FALSE)))</f>
        <v/>
      </c>
      <c r="E431" s="69"/>
      <c r="F431" s="81"/>
      <c r="G431" s="81"/>
      <c r="H431" s="222">
        <f t="shared" si="105"/>
        <v>0</v>
      </c>
      <c r="I431" s="222" cm="1">
        <f t="array" ref="I431">_xlfn.IFS(H431&gt;25,0,H431&gt;=24,25-H431,H431&lt;24,1)</f>
        <v>1</v>
      </c>
      <c r="J431" s="222" cm="1">
        <f t="array" ref="J431">_xlfn.IFS(H431=0,0,H431&gt;=0,H431+I431)</f>
        <v>0</v>
      </c>
      <c r="K431" s="222" t="str">
        <f t="shared" si="106"/>
        <v/>
      </c>
      <c r="L431" s="222" cm="1">
        <f t="array" ref="L431">_xlfn.IFS(J431=0,0,J431&gt;=0,J431+K431)</f>
        <v>0</v>
      </c>
      <c r="M431" s="222" t="str">
        <f t="shared" si="107"/>
        <v/>
      </c>
      <c r="N431" s="222" t="str">
        <f t="shared" si="108"/>
        <v/>
      </c>
      <c r="O431" s="81"/>
      <c r="P431" s="211" t="str">
        <f t="shared" si="109"/>
        <v/>
      </c>
      <c r="Q431" s="313">
        <f t="shared" si="110"/>
        <v>0</v>
      </c>
      <c r="R431" s="314" t="str">
        <f t="shared" si="111"/>
        <v/>
      </c>
    </row>
    <row r="432" spans="1:18" hidden="1" outlineLevel="1" x14ac:dyDescent="0.3">
      <c r="A432" s="159"/>
      <c r="B432" s="80"/>
      <c r="C432" s="80"/>
      <c r="D432" s="225" t="str">
        <f>IF(ISERROR(VLOOKUP(C432,'[1]Summary and KPIs'!$E$55:$F$58,2,FALSE)),"",(VLOOKUP(C432,'[1]Summary and KPIs'!$E$55:$F$58,2,FALSE)))</f>
        <v/>
      </c>
      <c r="E432" s="69"/>
      <c r="F432" s="81"/>
      <c r="G432" s="81"/>
      <c r="H432" s="222">
        <f t="shared" ref="H432:H456" si="112">F432+G432</f>
        <v>0</v>
      </c>
      <c r="I432" s="222" cm="1">
        <f t="array" ref="I432">_xlfn.IFS(H432&gt;25,0,H432&gt;=24,25-H432,H432&lt;24,1)</f>
        <v>1</v>
      </c>
      <c r="J432" s="222" cm="1">
        <f t="array" ref="J432">_xlfn.IFS(H432=0,0,H432&gt;=0,H432+I432)</f>
        <v>0</v>
      </c>
      <c r="K432" s="222" t="str">
        <f t="shared" ref="K432:K456" si="113">IF(ISERROR(IF(J432&lt;D432,D432-J432,0)),"",IF(J432&lt;D432,D432-J432,0))</f>
        <v/>
      </c>
      <c r="L432" s="222" cm="1">
        <f t="array" ref="L432">_xlfn.IFS(J432=0,0,J432&gt;=0,J432+K432)</f>
        <v>0</v>
      </c>
      <c r="M432" s="222" t="str">
        <f t="shared" ref="M432:M456" si="114">IFERROR(I432+K432,"")</f>
        <v/>
      </c>
      <c r="N432" s="222" t="str">
        <f t="shared" ref="N432:N456" si="115">IFERROR(M432*E432,"")</f>
        <v/>
      </c>
      <c r="O432" s="81"/>
      <c r="P432" s="211" t="str">
        <f t="shared" ref="P432:P456" si="116">IFERROR(O432/(N432),"")</f>
        <v/>
      </c>
      <c r="Q432" s="313">
        <f t="shared" ref="Q432:Q456" si="117">SUM(N432:O432)</f>
        <v>0</v>
      </c>
      <c r="R432" s="314" t="str">
        <f t="shared" ref="R432:R456" si="118">IF(O432="","",IF(P432&gt;17.5%,"Benefits should not be more than 17.5% ",""))</f>
        <v/>
      </c>
    </row>
    <row r="433" spans="1:18" hidden="1" outlineLevel="1" x14ac:dyDescent="0.3">
      <c r="A433" s="159"/>
      <c r="B433" s="80"/>
      <c r="C433" s="80"/>
      <c r="D433" s="225" t="str">
        <f>IF(ISERROR(VLOOKUP(C433,'[1]Summary and KPIs'!$E$55:$F$58,2,FALSE)),"",(VLOOKUP(C433,'[1]Summary and KPIs'!$E$55:$F$58,2,FALSE)))</f>
        <v/>
      </c>
      <c r="E433" s="69"/>
      <c r="F433" s="81"/>
      <c r="G433" s="81"/>
      <c r="H433" s="222">
        <f t="shared" si="112"/>
        <v>0</v>
      </c>
      <c r="I433" s="222" cm="1">
        <f t="array" ref="I433">_xlfn.IFS(H433&gt;25,0,H433&gt;=24,25-H433,H433&lt;24,1)</f>
        <v>1</v>
      </c>
      <c r="J433" s="222" cm="1">
        <f t="array" ref="J433">_xlfn.IFS(H433=0,0,H433&gt;=0,H433+I433)</f>
        <v>0</v>
      </c>
      <c r="K433" s="222" t="str">
        <f t="shared" si="113"/>
        <v/>
      </c>
      <c r="L433" s="222" cm="1">
        <f t="array" ref="L433">_xlfn.IFS(J433=0,0,J433&gt;=0,J433+K433)</f>
        <v>0</v>
      </c>
      <c r="M433" s="222" t="str">
        <f t="shared" si="114"/>
        <v/>
      </c>
      <c r="N433" s="222" t="str">
        <f t="shared" si="115"/>
        <v/>
      </c>
      <c r="O433" s="81"/>
      <c r="P433" s="211" t="str">
        <f t="shared" si="116"/>
        <v/>
      </c>
      <c r="Q433" s="313">
        <f t="shared" si="117"/>
        <v>0</v>
      </c>
      <c r="R433" s="314" t="str">
        <f t="shared" si="118"/>
        <v/>
      </c>
    </row>
    <row r="434" spans="1:18" hidden="1" outlineLevel="1" x14ac:dyDescent="0.3">
      <c r="A434" s="159"/>
      <c r="B434" s="80"/>
      <c r="C434" s="80"/>
      <c r="D434" s="225" t="str">
        <f>IF(ISERROR(VLOOKUP(C434,'[1]Summary and KPIs'!$E$55:$F$58,2,FALSE)),"",(VLOOKUP(C434,'[1]Summary and KPIs'!$E$55:$F$58,2,FALSE)))</f>
        <v/>
      </c>
      <c r="E434" s="69"/>
      <c r="F434" s="81"/>
      <c r="G434" s="81"/>
      <c r="H434" s="222">
        <f t="shared" si="112"/>
        <v>0</v>
      </c>
      <c r="I434" s="222" cm="1">
        <f t="array" ref="I434">_xlfn.IFS(H434&gt;25,0,H434&gt;=24,25-H434,H434&lt;24,1)</f>
        <v>1</v>
      </c>
      <c r="J434" s="222" cm="1">
        <f t="array" ref="J434">_xlfn.IFS(H434=0,0,H434&gt;=0,H434+I434)</f>
        <v>0</v>
      </c>
      <c r="K434" s="222" t="str">
        <f t="shared" si="113"/>
        <v/>
      </c>
      <c r="L434" s="222" cm="1">
        <f t="array" ref="L434">_xlfn.IFS(J434=0,0,J434&gt;=0,J434+K434)</f>
        <v>0</v>
      </c>
      <c r="M434" s="222" t="str">
        <f t="shared" si="114"/>
        <v/>
      </c>
      <c r="N434" s="222" t="str">
        <f t="shared" si="115"/>
        <v/>
      </c>
      <c r="O434" s="81"/>
      <c r="P434" s="211" t="str">
        <f t="shared" si="116"/>
        <v/>
      </c>
      <c r="Q434" s="313">
        <f t="shared" si="117"/>
        <v>0</v>
      </c>
      <c r="R434" s="314" t="str">
        <f t="shared" si="118"/>
        <v/>
      </c>
    </row>
    <row r="435" spans="1:18" hidden="1" outlineLevel="1" x14ac:dyDescent="0.3">
      <c r="A435" s="159"/>
      <c r="B435" s="80"/>
      <c r="C435" s="80"/>
      <c r="D435" s="225" t="str">
        <f>IF(ISERROR(VLOOKUP(C435,'[1]Summary and KPIs'!$E$55:$F$58,2,FALSE)),"",(VLOOKUP(C435,'[1]Summary and KPIs'!$E$55:$F$58,2,FALSE)))</f>
        <v/>
      </c>
      <c r="E435" s="69"/>
      <c r="F435" s="81"/>
      <c r="G435" s="81"/>
      <c r="H435" s="222">
        <f t="shared" si="112"/>
        <v>0</v>
      </c>
      <c r="I435" s="222" cm="1">
        <f t="array" ref="I435">_xlfn.IFS(H435&gt;25,0,H435&gt;=24,25-H435,H435&lt;24,1)</f>
        <v>1</v>
      </c>
      <c r="J435" s="222" cm="1">
        <f t="array" ref="J435">_xlfn.IFS(H435=0,0,H435&gt;=0,H435+I435)</f>
        <v>0</v>
      </c>
      <c r="K435" s="222" t="str">
        <f t="shared" si="113"/>
        <v/>
      </c>
      <c r="L435" s="222" cm="1">
        <f t="array" ref="L435">_xlfn.IFS(J435=0,0,J435&gt;=0,J435+K435)</f>
        <v>0</v>
      </c>
      <c r="M435" s="222" t="str">
        <f t="shared" si="114"/>
        <v/>
      </c>
      <c r="N435" s="222" t="str">
        <f t="shared" si="115"/>
        <v/>
      </c>
      <c r="O435" s="81"/>
      <c r="P435" s="211" t="str">
        <f t="shared" si="116"/>
        <v/>
      </c>
      <c r="Q435" s="313">
        <f t="shared" si="117"/>
        <v>0</v>
      </c>
      <c r="R435" s="314" t="str">
        <f t="shared" si="118"/>
        <v/>
      </c>
    </row>
    <row r="436" spans="1:18" hidden="1" outlineLevel="1" x14ac:dyDescent="0.3">
      <c r="A436" s="159"/>
      <c r="B436" s="80"/>
      <c r="C436" s="80"/>
      <c r="D436" s="225" t="str">
        <f>IF(ISERROR(VLOOKUP(C436,'[1]Summary and KPIs'!$E$55:$F$58,2,FALSE)),"",(VLOOKUP(C436,'[1]Summary and KPIs'!$E$55:$F$58,2,FALSE)))</f>
        <v/>
      </c>
      <c r="E436" s="69"/>
      <c r="F436" s="81"/>
      <c r="G436" s="81"/>
      <c r="H436" s="222">
        <f t="shared" si="112"/>
        <v>0</v>
      </c>
      <c r="I436" s="222" cm="1">
        <f t="array" ref="I436">_xlfn.IFS(H436&gt;25,0,H436&gt;=24,25-H436,H436&lt;24,1)</f>
        <v>1</v>
      </c>
      <c r="J436" s="222" cm="1">
        <f t="array" ref="J436">_xlfn.IFS(H436=0,0,H436&gt;=0,H436+I436)</f>
        <v>0</v>
      </c>
      <c r="K436" s="222" t="str">
        <f t="shared" si="113"/>
        <v/>
      </c>
      <c r="L436" s="222" cm="1">
        <f t="array" ref="L436">_xlfn.IFS(J436=0,0,J436&gt;=0,J436+K436)</f>
        <v>0</v>
      </c>
      <c r="M436" s="222" t="str">
        <f t="shared" si="114"/>
        <v/>
      </c>
      <c r="N436" s="222" t="str">
        <f t="shared" si="115"/>
        <v/>
      </c>
      <c r="O436" s="81"/>
      <c r="P436" s="211" t="str">
        <f t="shared" si="116"/>
        <v/>
      </c>
      <c r="Q436" s="313">
        <f t="shared" si="117"/>
        <v>0</v>
      </c>
      <c r="R436" s="314" t="str">
        <f t="shared" si="118"/>
        <v/>
      </c>
    </row>
    <row r="437" spans="1:18" hidden="1" outlineLevel="1" x14ac:dyDescent="0.3">
      <c r="A437" s="159"/>
      <c r="B437" s="80"/>
      <c r="C437" s="80"/>
      <c r="D437" s="225" t="str">
        <f>IF(ISERROR(VLOOKUP(C437,'[1]Summary and KPIs'!$E$55:$F$58,2,FALSE)),"",(VLOOKUP(C437,'[1]Summary and KPIs'!$E$55:$F$58,2,FALSE)))</f>
        <v/>
      </c>
      <c r="E437" s="69"/>
      <c r="F437" s="81"/>
      <c r="G437" s="81"/>
      <c r="H437" s="222">
        <f t="shared" si="112"/>
        <v>0</v>
      </c>
      <c r="I437" s="222" cm="1">
        <f t="array" ref="I437">_xlfn.IFS(H437&gt;25,0,H437&gt;=24,25-H437,H437&lt;24,1)</f>
        <v>1</v>
      </c>
      <c r="J437" s="222" cm="1">
        <f t="array" ref="J437">_xlfn.IFS(H437=0,0,H437&gt;=0,H437+I437)</f>
        <v>0</v>
      </c>
      <c r="K437" s="222" t="str">
        <f t="shared" si="113"/>
        <v/>
      </c>
      <c r="L437" s="222" cm="1">
        <f t="array" ref="L437">_xlfn.IFS(J437=0,0,J437&gt;=0,J437+K437)</f>
        <v>0</v>
      </c>
      <c r="M437" s="222" t="str">
        <f t="shared" si="114"/>
        <v/>
      </c>
      <c r="N437" s="222" t="str">
        <f t="shared" si="115"/>
        <v/>
      </c>
      <c r="O437" s="81"/>
      <c r="P437" s="211" t="str">
        <f t="shared" si="116"/>
        <v/>
      </c>
      <c r="Q437" s="313">
        <f t="shared" si="117"/>
        <v>0</v>
      </c>
      <c r="R437" s="314" t="str">
        <f t="shared" si="118"/>
        <v/>
      </c>
    </row>
    <row r="438" spans="1:18" hidden="1" outlineLevel="1" x14ac:dyDescent="0.3">
      <c r="A438" s="159"/>
      <c r="B438" s="80"/>
      <c r="C438" s="80"/>
      <c r="D438" s="225" t="str">
        <f>IF(ISERROR(VLOOKUP(C438,'[1]Summary and KPIs'!$E$55:$F$58,2,FALSE)),"",(VLOOKUP(C438,'[1]Summary and KPIs'!$E$55:$F$58,2,FALSE)))</f>
        <v/>
      </c>
      <c r="E438" s="69"/>
      <c r="F438" s="81"/>
      <c r="G438" s="81"/>
      <c r="H438" s="222">
        <f t="shared" si="112"/>
        <v>0</v>
      </c>
      <c r="I438" s="222" cm="1">
        <f t="array" ref="I438">_xlfn.IFS(H438&gt;25,0,H438&gt;=24,25-H438,H438&lt;24,1)</f>
        <v>1</v>
      </c>
      <c r="J438" s="222" cm="1">
        <f t="array" ref="J438">_xlfn.IFS(H438=0,0,H438&gt;=0,H438+I438)</f>
        <v>0</v>
      </c>
      <c r="K438" s="222" t="str">
        <f t="shared" si="113"/>
        <v/>
      </c>
      <c r="L438" s="222" cm="1">
        <f t="array" ref="L438">_xlfn.IFS(J438=0,0,J438&gt;=0,J438+K438)</f>
        <v>0</v>
      </c>
      <c r="M438" s="222" t="str">
        <f t="shared" si="114"/>
        <v/>
      </c>
      <c r="N438" s="222" t="str">
        <f t="shared" si="115"/>
        <v/>
      </c>
      <c r="O438" s="81"/>
      <c r="P438" s="211" t="str">
        <f t="shared" si="116"/>
        <v/>
      </c>
      <c r="Q438" s="313">
        <f t="shared" si="117"/>
        <v>0</v>
      </c>
      <c r="R438" s="314" t="str">
        <f t="shared" si="118"/>
        <v/>
      </c>
    </row>
    <row r="439" spans="1:18" hidden="1" outlineLevel="1" x14ac:dyDescent="0.3">
      <c r="A439" s="159"/>
      <c r="B439" s="80"/>
      <c r="C439" s="80"/>
      <c r="D439" s="225" t="str">
        <f>IF(ISERROR(VLOOKUP(C439,'[1]Summary and KPIs'!$E$55:$F$58,2,FALSE)),"",(VLOOKUP(C439,'[1]Summary and KPIs'!$E$55:$F$58,2,FALSE)))</f>
        <v/>
      </c>
      <c r="E439" s="69"/>
      <c r="F439" s="81"/>
      <c r="G439" s="81"/>
      <c r="H439" s="222">
        <f t="shared" si="112"/>
        <v>0</v>
      </c>
      <c r="I439" s="222" cm="1">
        <f t="array" ref="I439">_xlfn.IFS(H439&gt;25,0,H439&gt;=24,25-H439,H439&lt;24,1)</f>
        <v>1</v>
      </c>
      <c r="J439" s="222" cm="1">
        <f t="array" ref="J439">_xlfn.IFS(H439=0,0,H439&gt;=0,H439+I439)</f>
        <v>0</v>
      </c>
      <c r="K439" s="222" t="str">
        <f t="shared" si="113"/>
        <v/>
      </c>
      <c r="L439" s="222" cm="1">
        <f t="array" ref="L439">_xlfn.IFS(J439=0,0,J439&gt;=0,J439+K439)</f>
        <v>0</v>
      </c>
      <c r="M439" s="222" t="str">
        <f t="shared" si="114"/>
        <v/>
      </c>
      <c r="N439" s="222" t="str">
        <f t="shared" si="115"/>
        <v/>
      </c>
      <c r="O439" s="81"/>
      <c r="P439" s="211" t="str">
        <f t="shared" si="116"/>
        <v/>
      </c>
      <c r="Q439" s="313">
        <f t="shared" si="117"/>
        <v>0</v>
      </c>
      <c r="R439" s="314" t="str">
        <f t="shared" si="118"/>
        <v/>
      </c>
    </row>
    <row r="440" spans="1:18" hidden="1" outlineLevel="1" x14ac:dyDescent="0.3">
      <c r="A440" s="159"/>
      <c r="B440" s="80"/>
      <c r="C440" s="80"/>
      <c r="D440" s="225" t="str">
        <f>IF(ISERROR(VLOOKUP(C440,'[1]Summary and KPIs'!$E$55:$F$58,2,FALSE)),"",(VLOOKUP(C440,'[1]Summary and KPIs'!$E$55:$F$58,2,FALSE)))</f>
        <v/>
      </c>
      <c r="E440" s="69"/>
      <c r="F440" s="81"/>
      <c r="G440" s="81"/>
      <c r="H440" s="222">
        <f t="shared" si="112"/>
        <v>0</v>
      </c>
      <c r="I440" s="222" cm="1">
        <f t="array" ref="I440">_xlfn.IFS(H440&gt;25,0,H440&gt;=24,25-H440,H440&lt;24,1)</f>
        <v>1</v>
      </c>
      <c r="J440" s="222" cm="1">
        <f t="array" ref="J440">_xlfn.IFS(H440=0,0,H440&gt;=0,H440+I440)</f>
        <v>0</v>
      </c>
      <c r="K440" s="222" t="str">
        <f t="shared" si="113"/>
        <v/>
      </c>
      <c r="L440" s="222" cm="1">
        <f t="array" ref="L440">_xlfn.IFS(J440=0,0,J440&gt;=0,J440+K440)</f>
        <v>0</v>
      </c>
      <c r="M440" s="222" t="str">
        <f t="shared" si="114"/>
        <v/>
      </c>
      <c r="N440" s="222" t="str">
        <f t="shared" si="115"/>
        <v/>
      </c>
      <c r="O440" s="81"/>
      <c r="P440" s="211" t="str">
        <f t="shared" si="116"/>
        <v/>
      </c>
      <c r="Q440" s="313">
        <f t="shared" si="117"/>
        <v>0</v>
      </c>
      <c r="R440" s="314" t="str">
        <f t="shared" si="118"/>
        <v/>
      </c>
    </row>
    <row r="441" spans="1:18" hidden="1" outlineLevel="1" x14ac:dyDescent="0.3">
      <c r="A441" s="159"/>
      <c r="B441" s="80"/>
      <c r="C441" s="80"/>
      <c r="D441" s="225" t="str">
        <f>IF(ISERROR(VLOOKUP(C441,'[1]Summary and KPIs'!$E$55:$F$58,2,FALSE)),"",(VLOOKUP(C441,'[1]Summary and KPIs'!$E$55:$F$58,2,FALSE)))</f>
        <v/>
      </c>
      <c r="E441" s="69"/>
      <c r="F441" s="81"/>
      <c r="G441" s="81"/>
      <c r="H441" s="222">
        <f t="shared" si="112"/>
        <v>0</v>
      </c>
      <c r="I441" s="222" cm="1">
        <f t="array" ref="I441">_xlfn.IFS(H441&gt;25,0,H441&gt;=24,25-H441,H441&lt;24,1)</f>
        <v>1</v>
      </c>
      <c r="J441" s="222" cm="1">
        <f t="array" ref="J441">_xlfn.IFS(H441=0,0,H441&gt;=0,H441+I441)</f>
        <v>0</v>
      </c>
      <c r="K441" s="222" t="str">
        <f t="shared" si="113"/>
        <v/>
      </c>
      <c r="L441" s="222" cm="1">
        <f t="array" ref="L441">_xlfn.IFS(J441=0,0,J441&gt;=0,J441+K441)</f>
        <v>0</v>
      </c>
      <c r="M441" s="222" t="str">
        <f t="shared" si="114"/>
        <v/>
      </c>
      <c r="N441" s="222" t="str">
        <f t="shared" si="115"/>
        <v/>
      </c>
      <c r="O441" s="81"/>
      <c r="P441" s="211" t="str">
        <f t="shared" si="116"/>
        <v/>
      </c>
      <c r="Q441" s="313">
        <f t="shared" si="117"/>
        <v>0</v>
      </c>
      <c r="R441" s="314" t="str">
        <f t="shared" si="118"/>
        <v/>
      </c>
    </row>
    <row r="442" spans="1:18" hidden="1" outlineLevel="1" x14ac:dyDescent="0.3">
      <c r="A442" s="159"/>
      <c r="B442" s="80"/>
      <c r="C442" s="80"/>
      <c r="D442" s="225" t="str">
        <f>IF(ISERROR(VLOOKUP(C442,'[1]Summary and KPIs'!$E$55:$F$58,2,FALSE)),"",(VLOOKUP(C442,'[1]Summary and KPIs'!$E$55:$F$58,2,FALSE)))</f>
        <v/>
      </c>
      <c r="E442" s="69"/>
      <c r="F442" s="81"/>
      <c r="G442" s="81"/>
      <c r="H442" s="222">
        <f t="shared" si="112"/>
        <v>0</v>
      </c>
      <c r="I442" s="222" cm="1">
        <f t="array" ref="I442">_xlfn.IFS(H442&gt;25,0,H442&gt;=24,25-H442,H442&lt;24,1)</f>
        <v>1</v>
      </c>
      <c r="J442" s="222" cm="1">
        <f t="array" ref="J442">_xlfn.IFS(H442=0,0,H442&gt;=0,H442+I442)</f>
        <v>0</v>
      </c>
      <c r="K442" s="222" t="str">
        <f t="shared" si="113"/>
        <v/>
      </c>
      <c r="L442" s="222" cm="1">
        <f t="array" ref="L442">_xlfn.IFS(J442=0,0,J442&gt;=0,J442+K442)</f>
        <v>0</v>
      </c>
      <c r="M442" s="222" t="str">
        <f t="shared" si="114"/>
        <v/>
      </c>
      <c r="N442" s="222" t="str">
        <f t="shared" si="115"/>
        <v/>
      </c>
      <c r="O442" s="81"/>
      <c r="P442" s="211" t="str">
        <f t="shared" si="116"/>
        <v/>
      </c>
      <c r="Q442" s="313">
        <f t="shared" si="117"/>
        <v>0</v>
      </c>
      <c r="R442" s="314" t="str">
        <f t="shared" si="118"/>
        <v/>
      </c>
    </row>
    <row r="443" spans="1:18" hidden="1" outlineLevel="1" x14ac:dyDescent="0.3">
      <c r="A443" s="159"/>
      <c r="B443" s="80"/>
      <c r="C443" s="80"/>
      <c r="D443" s="225" t="str">
        <f>IF(ISERROR(VLOOKUP(C443,'[1]Summary and KPIs'!$E$55:$F$58,2,FALSE)),"",(VLOOKUP(C443,'[1]Summary and KPIs'!$E$55:$F$58,2,FALSE)))</f>
        <v/>
      </c>
      <c r="E443" s="69"/>
      <c r="F443" s="81"/>
      <c r="G443" s="81"/>
      <c r="H443" s="222">
        <f t="shared" si="112"/>
        <v>0</v>
      </c>
      <c r="I443" s="222" cm="1">
        <f t="array" ref="I443">_xlfn.IFS(H443&gt;25,0,H443&gt;=24,25-H443,H443&lt;24,1)</f>
        <v>1</v>
      </c>
      <c r="J443" s="222" cm="1">
        <f t="array" ref="J443">_xlfn.IFS(H443=0,0,H443&gt;=0,H443+I443)</f>
        <v>0</v>
      </c>
      <c r="K443" s="222" t="str">
        <f t="shared" si="113"/>
        <v/>
      </c>
      <c r="L443" s="222" cm="1">
        <f t="array" ref="L443">_xlfn.IFS(J443=0,0,J443&gt;=0,J443+K443)</f>
        <v>0</v>
      </c>
      <c r="M443" s="222" t="str">
        <f t="shared" si="114"/>
        <v/>
      </c>
      <c r="N443" s="222" t="str">
        <f t="shared" si="115"/>
        <v/>
      </c>
      <c r="O443" s="81"/>
      <c r="P443" s="211" t="str">
        <f t="shared" si="116"/>
        <v/>
      </c>
      <c r="Q443" s="313">
        <f t="shared" si="117"/>
        <v>0</v>
      </c>
      <c r="R443" s="314" t="str">
        <f t="shared" si="118"/>
        <v/>
      </c>
    </row>
    <row r="444" spans="1:18" hidden="1" outlineLevel="1" x14ac:dyDescent="0.3">
      <c r="A444" s="159"/>
      <c r="B444" s="80"/>
      <c r="C444" s="80"/>
      <c r="D444" s="225" t="str">
        <f>IF(ISERROR(VLOOKUP(C444,'[1]Summary and KPIs'!$E$55:$F$58,2,FALSE)),"",(VLOOKUP(C444,'[1]Summary and KPIs'!$E$55:$F$58,2,FALSE)))</f>
        <v/>
      </c>
      <c r="E444" s="69"/>
      <c r="F444" s="81"/>
      <c r="G444" s="81"/>
      <c r="H444" s="222">
        <f t="shared" si="112"/>
        <v>0</v>
      </c>
      <c r="I444" s="222" cm="1">
        <f t="array" ref="I444">_xlfn.IFS(H444&gt;25,0,H444&gt;=24,25-H444,H444&lt;24,1)</f>
        <v>1</v>
      </c>
      <c r="J444" s="222" cm="1">
        <f t="array" ref="J444">_xlfn.IFS(H444=0,0,H444&gt;=0,H444+I444)</f>
        <v>0</v>
      </c>
      <c r="K444" s="222" t="str">
        <f t="shared" si="113"/>
        <v/>
      </c>
      <c r="L444" s="222" cm="1">
        <f t="array" ref="L444">_xlfn.IFS(J444=0,0,J444&gt;=0,J444+K444)</f>
        <v>0</v>
      </c>
      <c r="M444" s="222" t="str">
        <f t="shared" si="114"/>
        <v/>
      </c>
      <c r="N444" s="222" t="str">
        <f t="shared" si="115"/>
        <v/>
      </c>
      <c r="O444" s="81"/>
      <c r="P444" s="211" t="str">
        <f t="shared" si="116"/>
        <v/>
      </c>
      <c r="Q444" s="313">
        <f t="shared" si="117"/>
        <v>0</v>
      </c>
      <c r="R444" s="314" t="str">
        <f t="shared" si="118"/>
        <v/>
      </c>
    </row>
    <row r="445" spans="1:18" hidden="1" outlineLevel="1" x14ac:dyDescent="0.3">
      <c r="A445" s="159"/>
      <c r="B445" s="80"/>
      <c r="C445" s="80"/>
      <c r="D445" s="225" t="str">
        <f>IF(ISERROR(VLOOKUP(C445,'[1]Summary and KPIs'!$E$55:$F$58,2,FALSE)),"",(VLOOKUP(C445,'[1]Summary and KPIs'!$E$55:$F$58,2,FALSE)))</f>
        <v/>
      </c>
      <c r="E445" s="69"/>
      <c r="F445" s="81"/>
      <c r="G445" s="81"/>
      <c r="H445" s="222">
        <f t="shared" si="112"/>
        <v>0</v>
      </c>
      <c r="I445" s="222" cm="1">
        <f t="array" ref="I445">_xlfn.IFS(H445&gt;25,0,H445&gt;=24,25-H445,H445&lt;24,1)</f>
        <v>1</v>
      </c>
      <c r="J445" s="222" cm="1">
        <f t="array" ref="J445">_xlfn.IFS(H445=0,0,H445&gt;=0,H445+I445)</f>
        <v>0</v>
      </c>
      <c r="K445" s="222" t="str">
        <f t="shared" si="113"/>
        <v/>
      </c>
      <c r="L445" s="222" cm="1">
        <f t="array" ref="L445">_xlfn.IFS(J445=0,0,J445&gt;=0,J445+K445)</f>
        <v>0</v>
      </c>
      <c r="M445" s="222" t="str">
        <f t="shared" si="114"/>
        <v/>
      </c>
      <c r="N445" s="222" t="str">
        <f t="shared" si="115"/>
        <v/>
      </c>
      <c r="O445" s="81"/>
      <c r="P445" s="211" t="str">
        <f t="shared" si="116"/>
        <v/>
      </c>
      <c r="Q445" s="313">
        <f t="shared" si="117"/>
        <v>0</v>
      </c>
      <c r="R445" s="314" t="str">
        <f t="shared" si="118"/>
        <v/>
      </c>
    </row>
    <row r="446" spans="1:18" hidden="1" outlineLevel="1" x14ac:dyDescent="0.3">
      <c r="A446" s="159"/>
      <c r="B446" s="80"/>
      <c r="C446" s="80"/>
      <c r="D446" s="225" t="str">
        <f>IF(ISERROR(VLOOKUP(C446,'[1]Summary and KPIs'!$E$55:$F$58,2,FALSE)),"",(VLOOKUP(C446,'[1]Summary and KPIs'!$E$55:$F$58,2,FALSE)))</f>
        <v/>
      </c>
      <c r="E446" s="69"/>
      <c r="F446" s="81"/>
      <c r="G446" s="81"/>
      <c r="H446" s="222">
        <f t="shared" si="112"/>
        <v>0</v>
      </c>
      <c r="I446" s="222" cm="1">
        <f t="array" ref="I446">_xlfn.IFS(H446&gt;25,0,H446&gt;=24,25-H446,H446&lt;24,1)</f>
        <v>1</v>
      </c>
      <c r="J446" s="222" cm="1">
        <f t="array" ref="J446">_xlfn.IFS(H446=0,0,H446&gt;=0,H446+I446)</f>
        <v>0</v>
      </c>
      <c r="K446" s="222" t="str">
        <f t="shared" si="113"/>
        <v/>
      </c>
      <c r="L446" s="222" cm="1">
        <f t="array" ref="L446">_xlfn.IFS(J446=0,0,J446&gt;=0,J446+K446)</f>
        <v>0</v>
      </c>
      <c r="M446" s="222" t="str">
        <f t="shared" si="114"/>
        <v/>
      </c>
      <c r="N446" s="222" t="str">
        <f t="shared" si="115"/>
        <v/>
      </c>
      <c r="O446" s="81"/>
      <c r="P446" s="211" t="str">
        <f t="shared" si="116"/>
        <v/>
      </c>
      <c r="Q446" s="313">
        <f t="shared" si="117"/>
        <v>0</v>
      </c>
      <c r="R446" s="314" t="str">
        <f t="shared" si="118"/>
        <v/>
      </c>
    </row>
    <row r="447" spans="1:18" hidden="1" outlineLevel="1" x14ac:dyDescent="0.3">
      <c r="A447" s="159"/>
      <c r="B447" s="80"/>
      <c r="C447" s="80"/>
      <c r="D447" s="225" t="str">
        <f>IF(ISERROR(VLOOKUP(C447,'[1]Summary and KPIs'!$E$55:$F$58,2,FALSE)),"",(VLOOKUP(C447,'[1]Summary and KPIs'!$E$55:$F$58,2,FALSE)))</f>
        <v/>
      </c>
      <c r="E447" s="69"/>
      <c r="F447" s="81"/>
      <c r="G447" s="81"/>
      <c r="H447" s="222">
        <f t="shared" si="112"/>
        <v>0</v>
      </c>
      <c r="I447" s="222" cm="1">
        <f t="array" ref="I447">_xlfn.IFS(H447&gt;25,0,H447&gt;=24,25-H447,H447&lt;24,1)</f>
        <v>1</v>
      </c>
      <c r="J447" s="222" cm="1">
        <f t="array" ref="J447">_xlfn.IFS(H447=0,0,H447&gt;=0,H447+I447)</f>
        <v>0</v>
      </c>
      <c r="K447" s="222" t="str">
        <f t="shared" si="113"/>
        <v/>
      </c>
      <c r="L447" s="222" cm="1">
        <f t="array" ref="L447">_xlfn.IFS(J447=0,0,J447&gt;=0,J447+K447)</f>
        <v>0</v>
      </c>
      <c r="M447" s="222" t="str">
        <f t="shared" si="114"/>
        <v/>
      </c>
      <c r="N447" s="222" t="str">
        <f t="shared" si="115"/>
        <v/>
      </c>
      <c r="O447" s="81"/>
      <c r="P447" s="211" t="str">
        <f t="shared" si="116"/>
        <v/>
      </c>
      <c r="Q447" s="313">
        <f t="shared" si="117"/>
        <v>0</v>
      </c>
      <c r="R447" s="314" t="str">
        <f t="shared" si="118"/>
        <v/>
      </c>
    </row>
    <row r="448" spans="1:18" hidden="1" outlineLevel="1" x14ac:dyDescent="0.3">
      <c r="A448" s="159"/>
      <c r="B448" s="80"/>
      <c r="C448" s="80"/>
      <c r="D448" s="225" t="str">
        <f>IF(ISERROR(VLOOKUP(C448,'[1]Summary and KPIs'!$E$55:$F$58,2,FALSE)),"",(VLOOKUP(C448,'[1]Summary and KPIs'!$E$55:$F$58,2,FALSE)))</f>
        <v/>
      </c>
      <c r="E448" s="69"/>
      <c r="F448" s="81"/>
      <c r="G448" s="81"/>
      <c r="H448" s="222">
        <f t="shared" si="112"/>
        <v>0</v>
      </c>
      <c r="I448" s="222" cm="1">
        <f t="array" ref="I448">_xlfn.IFS(H448&gt;25,0,H448&gt;=24,25-H448,H448&lt;24,1)</f>
        <v>1</v>
      </c>
      <c r="J448" s="222" cm="1">
        <f t="array" ref="J448">_xlfn.IFS(H448=0,0,H448&gt;=0,H448+I448)</f>
        <v>0</v>
      </c>
      <c r="K448" s="222" t="str">
        <f t="shared" si="113"/>
        <v/>
      </c>
      <c r="L448" s="222" cm="1">
        <f t="array" ref="L448">_xlfn.IFS(J448=0,0,J448&gt;=0,J448+K448)</f>
        <v>0</v>
      </c>
      <c r="M448" s="222" t="str">
        <f t="shared" si="114"/>
        <v/>
      </c>
      <c r="N448" s="222" t="str">
        <f t="shared" si="115"/>
        <v/>
      </c>
      <c r="O448" s="81"/>
      <c r="P448" s="211" t="str">
        <f t="shared" si="116"/>
        <v/>
      </c>
      <c r="Q448" s="313">
        <f t="shared" si="117"/>
        <v>0</v>
      </c>
      <c r="R448" s="314" t="str">
        <f t="shared" si="118"/>
        <v/>
      </c>
    </row>
    <row r="449" spans="1:18" hidden="1" outlineLevel="1" x14ac:dyDescent="0.3">
      <c r="A449" s="159"/>
      <c r="B449" s="80"/>
      <c r="C449" s="80"/>
      <c r="D449" s="225" t="str">
        <f>IF(ISERROR(VLOOKUP(C449,'[1]Summary and KPIs'!$E$55:$F$58,2,FALSE)),"",(VLOOKUP(C449,'[1]Summary and KPIs'!$E$55:$F$58,2,FALSE)))</f>
        <v/>
      </c>
      <c r="E449" s="69"/>
      <c r="F449" s="81"/>
      <c r="G449" s="81"/>
      <c r="H449" s="222">
        <f t="shared" si="112"/>
        <v>0</v>
      </c>
      <c r="I449" s="222" cm="1">
        <f t="array" ref="I449">_xlfn.IFS(H449&gt;25,0,H449&gt;=24,25-H449,H449&lt;24,1)</f>
        <v>1</v>
      </c>
      <c r="J449" s="222" cm="1">
        <f t="array" ref="J449">_xlfn.IFS(H449=0,0,H449&gt;=0,H449+I449)</f>
        <v>0</v>
      </c>
      <c r="K449" s="222" t="str">
        <f t="shared" si="113"/>
        <v/>
      </c>
      <c r="L449" s="222" cm="1">
        <f t="array" ref="L449">_xlfn.IFS(J449=0,0,J449&gt;=0,J449+K449)</f>
        <v>0</v>
      </c>
      <c r="M449" s="222" t="str">
        <f t="shared" si="114"/>
        <v/>
      </c>
      <c r="N449" s="222" t="str">
        <f t="shared" si="115"/>
        <v/>
      </c>
      <c r="O449" s="81"/>
      <c r="P449" s="211" t="str">
        <f t="shared" si="116"/>
        <v/>
      </c>
      <c r="Q449" s="313">
        <f t="shared" si="117"/>
        <v>0</v>
      </c>
      <c r="R449" s="314" t="str">
        <f t="shared" si="118"/>
        <v/>
      </c>
    </row>
    <row r="450" spans="1:18" hidden="1" outlineLevel="1" x14ac:dyDescent="0.3">
      <c r="A450" s="159"/>
      <c r="B450" s="80"/>
      <c r="C450" s="80"/>
      <c r="D450" s="225" t="str">
        <f>IF(ISERROR(VLOOKUP(C450,'[1]Summary and KPIs'!$E$55:$F$58,2,FALSE)),"",(VLOOKUP(C450,'[1]Summary and KPIs'!$E$55:$F$58,2,FALSE)))</f>
        <v/>
      </c>
      <c r="E450" s="69"/>
      <c r="F450" s="81"/>
      <c r="G450" s="81"/>
      <c r="H450" s="222">
        <f t="shared" si="112"/>
        <v>0</v>
      </c>
      <c r="I450" s="222" cm="1">
        <f t="array" ref="I450">_xlfn.IFS(H450&gt;25,0,H450&gt;=24,25-H450,H450&lt;24,1)</f>
        <v>1</v>
      </c>
      <c r="J450" s="222" cm="1">
        <f t="array" ref="J450">_xlfn.IFS(H450=0,0,H450&gt;=0,H450+I450)</f>
        <v>0</v>
      </c>
      <c r="K450" s="222" t="str">
        <f t="shared" si="113"/>
        <v/>
      </c>
      <c r="L450" s="222" cm="1">
        <f t="array" ref="L450">_xlfn.IFS(J450=0,0,J450&gt;=0,J450+K450)</f>
        <v>0</v>
      </c>
      <c r="M450" s="222" t="str">
        <f t="shared" si="114"/>
        <v/>
      </c>
      <c r="N450" s="222" t="str">
        <f t="shared" si="115"/>
        <v/>
      </c>
      <c r="O450" s="81"/>
      <c r="P450" s="211" t="str">
        <f t="shared" si="116"/>
        <v/>
      </c>
      <c r="Q450" s="313">
        <f t="shared" si="117"/>
        <v>0</v>
      </c>
      <c r="R450" s="314" t="str">
        <f t="shared" si="118"/>
        <v/>
      </c>
    </row>
    <row r="451" spans="1:18" hidden="1" outlineLevel="1" x14ac:dyDescent="0.3">
      <c r="A451" s="159"/>
      <c r="B451" s="80"/>
      <c r="C451" s="80"/>
      <c r="D451" s="225" t="str">
        <f>IF(ISERROR(VLOOKUP(C451,'[1]Summary and KPIs'!$E$55:$F$58,2,FALSE)),"",(VLOOKUP(C451,'[1]Summary and KPIs'!$E$55:$F$58,2,FALSE)))</f>
        <v/>
      </c>
      <c r="E451" s="69"/>
      <c r="F451" s="81"/>
      <c r="G451" s="81"/>
      <c r="H451" s="222">
        <f t="shared" si="112"/>
        <v>0</v>
      </c>
      <c r="I451" s="222" cm="1">
        <f t="array" ref="I451">_xlfn.IFS(H451&gt;25,0,H451&gt;=24,25-H451,H451&lt;24,1)</f>
        <v>1</v>
      </c>
      <c r="J451" s="222" cm="1">
        <f t="array" ref="J451">_xlfn.IFS(H451=0,0,H451&gt;=0,H451+I451)</f>
        <v>0</v>
      </c>
      <c r="K451" s="222" t="str">
        <f t="shared" si="113"/>
        <v/>
      </c>
      <c r="L451" s="222" cm="1">
        <f t="array" ref="L451">_xlfn.IFS(J451=0,0,J451&gt;=0,J451+K451)</f>
        <v>0</v>
      </c>
      <c r="M451" s="222" t="str">
        <f t="shared" si="114"/>
        <v/>
      </c>
      <c r="N451" s="222" t="str">
        <f t="shared" si="115"/>
        <v/>
      </c>
      <c r="O451" s="81"/>
      <c r="P451" s="211" t="str">
        <f t="shared" si="116"/>
        <v/>
      </c>
      <c r="Q451" s="313">
        <f t="shared" si="117"/>
        <v>0</v>
      </c>
      <c r="R451" s="314" t="str">
        <f t="shared" si="118"/>
        <v/>
      </c>
    </row>
    <row r="452" spans="1:18" hidden="1" outlineLevel="1" x14ac:dyDescent="0.3">
      <c r="A452" s="159"/>
      <c r="B452" s="80"/>
      <c r="C452" s="80"/>
      <c r="D452" s="225" t="str">
        <f>IF(ISERROR(VLOOKUP(C452,'[1]Summary and KPIs'!$E$55:$F$58,2,FALSE)),"",(VLOOKUP(C452,'[1]Summary and KPIs'!$E$55:$F$58,2,FALSE)))</f>
        <v/>
      </c>
      <c r="E452" s="69"/>
      <c r="F452" s="81"/>
      <c r="G452" s="81"/>
      <c r="H452" s="222">
        <f t="shared" si="112"/>
        <v>0</v>
      </c>
      <c r="I452" s="222" cm="1">
        <f t="array" ref="I452">_xlfn.IFS(H452&gt;25,0,H452&gt;=24,25-H452,H452&lt;24,1)</f>
        <v>1</v>
      </c>
      <c r="J452" s="222" cm="1">
        <f t="array" ref="J452">_xlfn.IFS(H452=0,0,H452&gt;=0,H452+I452)</f>
        <v>0</v>
      </c>
      <c r="K452" s="222" t="str">
        <f t="shared" si="113"/>
        <v/>
      </c>
      <c r="L452" s="222" cm="1">
        <f t="array" ref="L452">_xlfn.IFS(J452=0,0,J452&gt;=0,J452+K452)</f>
        <v>0</v>
      </c>
      <c r="M452" s="222" t="str">
        <f t="shared" si="114"/>
        <v/>
      </c>
      <c r="N452" s="222" t="str">
        <f t="shared" si="115"/>
        <v/>
      </c>
      <c r="O452" s="81"/>
      <c r="P452" s="211" t="str">
        <f t="shared" si="116"/>
        <v/>
      </c>
      <c r="Q452" s="313">
        <f t="shared" si="117"/>
        <v>0</v>
      </c>
      <c r="R452" s="314" t="str">
        <f t="shared" si="118"/>
        <v/>
      </c>
    </row>
    <row r="453" spans="1:18" hidden="1" outlineLevel="1" x14ac:dyDescent="0.3">
      <c r="A453" s="159"/>
      <c r="B453" s="80"/>
      <c r="C453" s="80"/>
      <c r="D453" s="225" t="str">
        <f>IF(ISERROR(VLOOKUP(C453,'[1]Summary and KPIs'!$E$55:$F$58,2,FALSE)),"",(VLOOKUP(C453,'[1]Summary and KPIs'!$E$55:$F$58,2,FALSE)))</f>
        <v/>
      </c>
      <c r="E453" s="69"/>
      <c r="F453" s="81"/>
      <c r="G453" s="81"/>
      <c r="H453" s="222">
        <f t="shared" si="112"/>
        <v>0</v>
      </c>
      <c r="I453" s="222" cm="1">
        <f t="array" ref="I453">_xlfn.IFS(H453&gt;25,0,H453&gt;=24,25-H453,H453&lt;24,1)</f>
        <v>1</v>
      </c>
      <c r="J453" s="222" cm="1">
        <f t="array" ref="J453">_xlfn.IFS(H453=0,0,H453&gt;=0,H453+I453)</f>
        <v>0</v>
      </c>
      <c r="K453" s="222" t="str">
        <f t="shared" si="113"/>
        <v/>
      </c>
      <c r="L453" s="222" cm="1">
        <f t="array" ref="L453">_xlfn.IFS(J453=0,0,J453&gt;=0,J453+K453)</f>
        <v>0</v>
      </c>
      <c r="M453" s="222" t="str">
        <f t="shared" si="114"/>
        <v/>
      </c>
      <c r="N453" s="222" t="str">
        <f t="shared" si="115"/>
        <v/>
      </c>
      <c r="O453" s="81"/>
      <c r="P453" s="211" t="str">
        <f t="shared" si="116"/>
        <v/>
      </c>
      <c r="Q453" s="313">
        <f t="shared" si="117"/>
        <v>0</v>
      </c>
      <c r="R453" s="314" t="str">
        <f t="shared" si="118"/>
        <v/>
      </c>
    </row>
    <row r="454" spans="1:18" hidden="1" outlineLevel="1" x14ac:dyDescent="0.3">
      <c r="A454" s="159"/>
      <c r="B454" s="80"/>
      <c r="C454" s="80"/>
      <c r="D454" s="225" t="str">
        <f>IF(ISERROR(VLOOKUP(C454,'[1]Summary and KPIs'!$E$55:$F$58,2,FALSE)),"",(VLOOKUP(C454,'[1]Summary and KPIs'!$E$55:$F$58,2,FALSE)))</f>
        <v/>
      </c>
      <c r="E454" s="69"/>
      <c r="F454" s="81"/>
      <c r="G454" s="81"/>
      <c r="H454" s="222">
        <f t="shared" si="112"/>
        <v>0</v>
      </c>
      <c r="I454" s="222" cm="1">
        <f t="array" ref="I454">_xlfn.IFS(H454&gt;25,0,H454&gt;=24,25-H454,H454&lt;24,1)</f>
        <v>1</v>
      </c>
      <c r="J454" s="222" cm="1">
        <f t="array" ref="J454">_xlfn.IFS(H454=0,0,H454&gt;=0,H454+I454)</f>
        <v>0</v>
      </c>
      <c r="K454" s="222" t="str">
        <f t="shared" si="113"/>
        <v/>
      </c>
      <c r="L454" s="222" cm="1">
        <f t="array" ref="L454">_xlfn.IFS(J454=0,0,J454&gt;=0,J454+K454)</f>
        <v>0</v>
      </c>
      <c r="M454" s="222" t="str">
        <f t="shared" si="114"/>
        <v/>
      </c>
      <c r="N454" s="222" t="str">
        <f t="shared" si="115"/>
        <v/>
      </c>
      <c r="O454" s="81"/>
      <c r="P454" s="211" t="str">
        <f t="shared" si="116"/>
        <v/>
      </c>
      <c r="Q454" s="313">
        <f t="shared" si="117"/>
        <v>0</v>
      </c>
      <c r="R454" s="314" t="str">
        <f t="shared" si="118"/>
        <v/>
      </c>
    </row>
    <row r="455" spans="1:18" hidden="1" outlineLevel="1" x14ac:dyDescent="0.3">
      <c r="A455" s="159"/>
      <c r="B455" s="80"/>
      <c r="C455" s="80"/>
      <c r="D455" s="225" t="str">
        <f>IF(ISERROR(VLOOKUP(C455,'[1]Summary and KPIs'!$E$55:$F$58,2,FALSE)),"",(VLOOKUP(C455,'[1]Summary and KPIs'!$E$55:$F$58,2,FALSE)))</f>
        <v/>
      </c>
      <c r="E455" s="69"/>
      <c r="F455" s="81"/>
      <c r="G455" s="81"/>
      <c r="H455" s="222">
        <f t="shared" si="112"/>
        <v>0</v>
      </c>
      <c r="I455" s="222" cm="1">
        <f t="array" ref="I455">_xlfn.IFS(H455&gt;25,0,H455&gt;=24,25-H455,H455&lt;24,1)</f>
        <v>1</v>
      </c>
      <c r="J455" s="222" cm="1">
        <f t="array" ref="J455">_xlfn.IFS(H455=0,0,H455&gt;=0,H455+I455)</f>
        <v>0</v>
      </c>
      <c r="K455" s="222" t="str">
        <f t="shared" si="113"/>
        <v/>
      </c>
      <c r="L455" s="222" cm="1">
        <f t="array" ref="L455">_xlfn.IFS(J455=0,0,J455&gt;=0,J455+K455)</f>
        <v>0</v>
      </c>
      <c r="M455" s="222" t="str">
        <f t="shared" si="114"/>
        <v/>
      </c>
      <c r="N455" s="222" t="str">
        <f t="shared" si="115"/>
        <v/>
      </c>
      <c r="O455" s="81"/>
      <c r="P455" s="211" t="str">
        <f t="shared" si="116"/>
        <v/>
      </c>
      <c r="Q455" s="313">
        <f t="shared" si="117"/>
        <v>0</v>
      </c>
      <c r="R455" s="314" t="str">
        <f t="shared" si="118"/>
        <v/>
      </c>
    </row>
    <row r="456" spans="1:18" hidden="1" outlineLevel="1" x14ac:dyDescent="0.3">
      <c r="A456" s="159"/>
      <c r="B456" s="80"/>
      <c r="C456" s="80"/>
      <c r="D456" s="225" t="str">
        <f>IF(ISERROR(VLOOKUP(C456,'[1]Summary and KPIs'!$E$55:$F$58,2,FALSE)),"",(VLOOKUP(C456,'[1]Summary and KPIs'!$E$55:$F$58,2,FALSE)))</f>
        <v/>
      </c>
      <c r="E456" s="69"/>
      <c r="F456" s="81"/>
      <c r="G456" s="81"/>
      <c r="H456" s="222">
        <f t="shared" si="112"/>
        <v>0</v>
      </c>
      <c r="I456" s="222" cm="1">
        <f t="array" ref="I456">_xlfn.IFS(H456&gt;25,0,H456&gt;=24,25-H456,H456&lt;24,1)</f>
        <v>1</v>
      </c>
      <c r="J456" s="222" cm="1">
        <f t="array" ref="J456">_xlfn.IFS(H456=0,0,H456&gt;=0,H456+I456)</f>
        <v>0</v>
      </c>
      <c r="K456" s="222" t="str">
        <f t="shared" si="113"/>
        <v/>
      </c>
      <c r="L456" s="222" cm="1">
        <f t="array" ref="L456">_xlfn.IFS(J456=0,0,J456&gt;=0,J456+K456)</f>
        <v>0</v>
      </c>
      <c r="M456" s="222" t="str">
        <f t="shared" si="114"/>
        <v/>
      </c>
      <c r="N456" s="222" t="str">
        <f t="shared" si="115"/>
        <v/>
      </c>
      <c r="O456" s="81"/>
      <c r="P456" s="211" t="str">
        <f t="shared" si="116"/>
        <v/>
      </c>
      <c r="Q456" s="313">
        <f t="shared" si="117"/>
        <v>0</v>
      </c>
      <c r="R456" s="314" t="str">
        <f t="shared" si="118"/>
        <v/>
      </c>
    </row>
    <row r="457" spans="1:18" hidden="1" outlineLevel="1" x14ac:dyDescent="0.3">
      <c r="A457" s="159"/>
      <c r="B457" s="80"/>
      <c r="C457" s="80"/>
      <c r="D457" s="225" t="str">
        <f>IF(ISERROR(VLOOKUP(C457,'[1]Summary and KPIs'!$E$55:$F$58,2,FALSE)),"",(VLOOKUP(C457,'[1]Summary and KPIs'!$E$55:$F$58,2,FALSE)))</f>
        <v/>
      </c>
      <c r="E457" s="69"/>
      <c r="F457" s="81"/>
      <c r="G457" s="81"/>
      <c r="H457" s="222">
        <f t="shared" ref="H457:H488" si="119">F457+G457</f>
        <v>0</v>
      </c>
      <c r="I457" s="222" cm="1">
        <f t="array" ref="I457">_xlfn.IFS(H457&gt;25,0,H457&gt;=24,25-H457,H457&lt;24,1)</f>
        <v>1</v>
      </c>
      <c r="J457" s="222" cm="1">
        <f t="array" ref="J457">_xlfn.IFS(H457=0,0,H457&gt;=0,H457+I457)</f>
        <v>0</v>
      </c>
      <c r="K457" s="222" t="str">
        <f t="shared" ref="K457:K488" si="120">IF(ISERROR(IF(J457&lt;D457,D457-J457,0)),"",IF(J457&lt;D457,D457-J457,0))</f>
        <v/>
      </c>
      <c r="L457" s="222" cm="1">
        <f t="array" ref="L457">_xlfn.IFS(J457=0,0,J457&gt;=0,J457+K457)</f>
        <v>0</v>
      </c>
      <c r="M457" s="222" t="str">
        <f t="shared" ref="M457:M488" si="121">IFERROR(I457+K457,"")</f>
        <v/>
      </c>
      <c r="N457" s="222" t="str">
        <f t="shared" ref="N457:N488" si="122">IFERROR(M457*E457,"")</f>
        <v/>
      </c>
      <c r="O457" s="81"/>
      <c r="P457" s="211" t="str">
        <f t="shared" ref="P457:P488" si="123">IFERROR(O457/(N457),"")</f>
        <v/>
      </c>
      <c r="Q457" s="313">
        <f t="shared" ref="Q457:Q488" si="124">SUM(N457:O457)</f>
        <v>0</v>
      </c>
      <c r="R457" s="314" t="str">
        <f t="shared" ref="R457:R488" si="125">IF(O457="","",IF(P457&gt;17.5%,"Benefits should not be more than 17.5% ",""))</f>
        <v/>
      </c>
    </row>
    <row r="458" spans="1:18" hidden="1" outlineLevel="1" x14ac:dyDescent="0.3">
      <c r="A458" s="159"/>
      <c r="B458" s="80"/>
      <c r="C458" s="80"/>
      <c r="D458" s="225" t="str">
        <f>IF(ISERROR(VLOOKUP(C458,'[1]Summary and KPIs'!$E$55:$F$58,2,FALSE)),"",(VLOOKUP(C458,'[1]Summary and KPIs'!$E$55:$F$58,2,FALSE)))</f>
        <v/>
      </c>
      <c r="E458" s="69"/>
      <c r="F458" s="81"/>
      <c r="G458" s="81"/>
      <c r="H458" s="222">
        <f t="shared" si="119"/>
        <v>0</v>
      </c>
      <c r="I458" s="222" cm="1">
        <f t="array" ref="I458">_xlfn.IFS(H458&gt;25,0,H458&gt;=24,25-H458,H458&lt;24,1)</f>
        <v>1</v>
      </c>
      <c r="J458" s="222" cm="1">
        <f t="array" ref="J458">_xlfn.IFS(H458=0,0,H458&gt;=0,H458+I458)</f>
        <v>0</v>
      </c>
      <c r="K458" s="222" t="str">
        <f t="shared" si="120"/>
        <v/>
      </c>
      <c r="L458" s="222" cm="1">
        <f t="array" ref="L458">_xlfn.IFS(J458=0,0,J458&gt;=0,J458+K458)</f>
        <v>0</v>
      </c>
      <c r="M458" s="222" t="str">
        <f t="shared" si="121"/>
        <v/>
      </c>
      <c r="N458" s="222" t="str">
        <f t="shared" si="122"/>
        <v/>
      </c>
      <c r="O458" s="81"/>
      <c r="P458" s="211" t="str">
        <f t="shared" si="123"/>
        <v/>
      </c>
      <c r="Q458" s="313">
        <f t="shared" si="124"/>
        <v>0</v>
      </c>
      <c r="R458" s="314" t="str">
        <f t="shared" si="125"/>
        <v/>
      </c>
    </row>
    <row r="459" spans="1:18" hidden="1" outlineLevel="1" x14ac:dyDescent="0.3">
      <c r="A459" s="159"/>
      <c r="B459" s="80"/>
      <c r="C459" s="80"/>
      <c r="D459" s="225" t="str">
        <f>IF(ISERROR(VLOOKUP(C459,'[1]Summary and KPIs'!$E$55:$F$58,2,FALSE)),"",(VLOOKUP(C459,'[1]Summary and KPIs'!$E$55:$F$58,2,FALSE)))</f>
        <v/>
      </c>
      <c r="E459" s="69"/>
      <c r="F459" s="81"/>
      <c r="G459" s="81"/>
      <c r="H459" s="222">
        <f t="shared" si="119"/>
        <v>0</v>
      </c>
      <c r="I459" s="222" cm="1">
        <f t="array" ref="I459">_xlfn.IFS(H459&gt;25,0,H459&gt;=24,25-H459,H459&lt;24,1)</f>
        <v>1</v>
      </c>
      <c r="J459" s="222" cm="1">
        <f t="array" ref="J459">_xlfn.IFS(H459=0,0,H459&gt;=0,H459+I459)</f>
        <v>0</v>
      </c>
      <c r="K459" s="222" t="str">
        <f t="shared" si="120"/>
        <v/>
      </c>
      <c r="L459" s="222" cm="1">
        <f t="array" ref="L459">_xlfn.IFS(J459=0,0,J459&gt;=0,J459+K459)</f>
        <v>0</v>
      </c>
      <c r="M459" s="222" t="str">
        <f t="shared" si="121"/>
        <v/>
      </c>
      <c r="N459" s="222" t="str">
        <f t="shared" si="122"/>
        <v/>
      </c>
      <c r="O459" s="81"/>
      <c r="P459" s="211" t="str">
        <f t="shared" si="123"/>
        <v/>
      </c>
      <c r="Q459" s="313">
        <f t="shared" si="124"/>
        <v>0</v>
      </c>
      <c r="R459" s="314" t="str">
        <f t="shared" si="125"/>
        <v/>
      </c>
    </row>
    <row r="460" spans="1:18" hidden="1" outlineLevel="1" x14ac:dyDescent="0.3">
      <c r="A460" s="159"/>
      <c r="B460" s="80"/>
      <c r="C460" s="80"/>
      <c r="D460" s="225" t="str">
        <f>IF(ISERROR(VLOOKUP(C460,'[1]Summary and KPIs'!$E$55:$F$58,2,FALSE)),"",(VLOOKUP(C460,'[1]Summary and KPIs'!$E$55:$F$58,2,FALSE)))</f>
        <v/>
      </c>
      <c r="E460" s="69"/>
      <c r="F460" s="81"/>
      <c r="G460" s="81"/>
      <c r="H460" s="222">
        <f t="shared" si="119"/>
        <v>0</v>
      </c>
      <c r="I460" s="222" cm="1">
        <f t="array" ref="I460">_xlfn.IFS(H460&gt;25,0,H460&gt;=24,25-H460,H460&lt;24,1)</f>
        <v>1</v>
      </c>
      <c r="J460" s="222" cm="1">
        <f t="array" ref="J460">_xlfn.IFS(H460=0,0,H460&gt;=0,H460+I460)</f>
        <v>0</v>
      </c>
      <c r="K460" s="222" t="str">
        <f t="shared" si="120"/>
        <v/>
      </c>
      <c r="L460" s="222" cm="1">
        <f t="array" ref="L460">_xlfn.IFS(J460=0,0,J460&gt;=0,J460+K460)</f>
        <v>0</v>
      </c>
      <c r="M460" s="222" t="str">
        <f t="shared" si="121"/>
        <v/>
      </c>
      <c r="N460" s="222" t="str">
        <f t="shared" si="122"/>
        <v/>
      </c>
      <c r="O460" s="81"/>
      <c r="P460" s="211" t="str">
        <f t="shared" si="123"/>
        <v/>
      </c>
      <c r="Q460" s="313">
        <f t="shared" si="124"/>
        <v>0</v>
      </c>
      <c r="R460" s="314" t="str">
        <f t="shared" si="125"/>
        <v/>
      </c>
    </row>
    <row r="461" spans="1:18" hidden="1" outlineLevel="1" x14ac:dyDescent="0.3">
      <c r="A461" s="159"/>
      <c r="B461" s="80"/>
      <c r="C461" s="80"/>
      <c r="D461" s="225" t="str">
        <f>IF(ISERROR(VLOOKUP(C461,'[1]Summary and KPIs'!$E$55:$F$58,2,FALSE)),"",(VLOOKUP(C461,'[1]Summary and KPIs'!$E$55:$F$58,2,FALSE)))</f>
        <v/>
      </c>
      <c r="E461" s="69"/>
      <c r="F461" s="81"/>
      <c r="G461" s="81"/>
      <c r="H461" s="222">
        <f t="shared" si="119"/>
        <v>0</v>
      </c>
      <c r="I461" s="222" cm="1">
        <f t="array" ref="I461">_xlfn.IFS(H461&gt;25,0,H461&gt;=24,25-H461,H461&lt;24,1)</f>
        <v>1</v>
      </c>
      <c r="J461" s="222" cm="1">
        <f t="array" ref="J461">_xlfn.IFS(H461=0,0,H461&gt;=0,H461+I461)</f>
        <v>0</v>
      </c>
      <c r="K461" s="222" t="str">
        <f t="shared" si="120"/>
        <v/>
      </c>
      <c r="L461" s="222" cm="1">
        <f t="array" ref="L461">_xlfn.IFS(J461=0,0,J461&gt;=0,J461+K461)</f>
        <v>0</v>
      </c>
      <c r="M461" s="222" t="str">
        <f t="shared" si="121"/>
        <v/>
      </c>
      <c r="N461" s="222" t="str">
        <f t="shared" si="122"/>
        <v/>
      </c>
      <c r="O461" s="81"/>
      <c r="P461" s="211" t="str">
        <f t="shared" si="123"/>
        <v/>
      </c>
      <c r="Q461" s="313">
        <f t="shared" si="124"/>
        <v>0</v>
      </c>
      <c r="R461" s="314" t="str">
        <f t="shared" si="125"/>
        <v/>
      </c>
    </row>
    <row r="462" spans="1:18" hidden="1" outlineLevel="1" x14ac:dyDescent="0.3">
      <c r="A462" s="159"/>
      <c r="B462" s="80"/>
      <c r="C462" s="80"/>
      <c r="D462" s="225" t="str">
        <f>IF(ISERROR(VLOOKUP(C462,'[1]Summary and KPIs'!$E$55:$F$58,2,FALSE)),"",(VLOOKUP(C462,'[1]Summary and KPIs'!$E$55:$F$58,2,FALSE)))</f>
        <v/>
      </c>
      <c r="E462" s="69"/>
      <c r="F462" s="81"/>
      <c r="G462" s="81"/>
      <c r="H462" s="222">
        <f t="shared" si="119"/>
        <v>0</v>
      </c>
      <c r="I462" s="222" cm="1">
        <f t="array" ref="I462">_xlfn.IFS(H462&gt;25,0,H462&gt;=24,25-H462,H462&lt;24,1)</f>
        <v>1</v>
      </c>
      <c r="J462" s="222" cm="1">
        <f t="array" ref="J462">_xlfn.IFS(H462=0,0,H462&gt;=0,H462+I462)</f>
        <v>0</v>
      </c>
      <c r="K462" s="222" t="str">
        <f t="shared" si="120"/>
        <v/>
      </c>
      <c r="L462" s="222" cm="1">
        <f t="array" ref="L462">_xlfn.IFS(J462=0,0,J462&gt;=0,J462+K462)</f>
        <v>0</v>
      </c>
      <c r="M462" s="222" t="str">
        <f t="shared" si="121"/>
        <v/>
      </c>
      <c r="N462" s="222" t="str">
        <f t="shared" si="122"/>
        <v/>
      </c>
      <c r="O462" s="81"/>
      <c r="P462" s="211" t="str">
        <f t="shared" si="123"/>
        <v/>
      </c>
      <c r="Q462" s="313">
        <f t="shared" si="124"/>
        <v>0</v>
      </c>
      <c r="R462" s="314" t="str">
        <f t="shared" si="125"/>
        <v/>
      </c>
    </row>
    <row r="463" spans="1:18" hidden="1" outlineLevel="1" x14ac:dyDescent="0.3">
      <c r="A463" s="159"/>
      <c r="B463" s="80"/>
      <c r="C463" s="80"/>
      <c r="D463" s="225" t="str">
        <f>IF(ISERROR(VLOOKUP(C463,'[1]Summary and KPIs'!$E$55:$F$58,2,FALSE)),"",(VLOOKUP(C463,'[1]Summary and KPIs'!$E$55:$F$58,2,FALSE)))</f>
        <v/>
      </c>
      <c r="E463" s="69"/>
      <c r="F463" s="81"/>
      <c r="G463" s="81"/>
      <c r="H463" s="222">
        <f t="shared" si="119"/>
        <v>0</v>
      </c>
      <c r="I463" s="222" cm="1">
        <f t="array" ref="I463">_xlfn.IFS(H463&gt;25,0,H463&gt;=24,25-H463,H463&lt;24,1)</f>
        <v>1</v>
      </c>
      <c r="J463" s="222" cm="1">
        <f t="array" ref="J463">_xlfn.IFS(H463=0,0,H463&gt;=0,H463+I463)</f>
        <v>0</v>
      </c>
      <c r="K463" s="222" t="str">
        <f t="shared" si="120"/>
        <v/>
      </c>
      <c r="L463" s="222" cm="1">
        <f t="array" ref="L463">_xlfn.IFS(J463=0,0,J463&gt;=0,J463+K463)</f>
        <v>0</v>
      </c>
      <c r="M463" s="222" t="str">
        <f t="shared" si="121"/>
        <v/>
      </c>
      <c r="N463" s="222" t="str">
        <f t="shared" si="122"/>
        <v/>
      </c>
      <c r="O463" s="81"/>
      <c r="P463" s="211" t="str">
        <f t="shared" si="123"/>
        <v/>
      </c>
      <c r="Q463" s="313">
        <f t="shared" si="124"/>
        <v>0</v>
      </c>
      <c r="R463" s="314" t="str">
        <f t="shared" si="125"/>
        <v/>
      </c>
    </row>
    <row r="464" spans="1:18" hidden="1" outlineLevel="1" x14ac:dyDescent="0.3">
      <c r="A464" s="159"/>
      <c r="B464" s="80"/>
      <c r="C464" s="80"/>
      <c r="D464" s="225" t="str">
        <f>IF(ISERROR(VLOOKUP(C464,'[1]Summary and KPIs'!$E$55:$F$58,2,FALSE)),"",(VLOOKUP(C464,'[1]Summary and KPIs'!$E$55:$F$58,2,FALSE)))</f>
        <v/>
      </c>
      <c r="E464" s="69"/>
      <c r="F464" s="81"/>
      <c r="G464" s="81"/>
      <c r="H464" s="222">
        <f t="shared" si="119"/>
        <v>0</v>
      </c>
      <c r="I464" s="222" cm="1">
        <f t="array" ref="I464">_xlfn.IFS(H464&gt;25,0,H464&gt;=24,25-H464,H464&lt;24,1)</f>
        <v>1</v>
      </c>
      <c r="J464" s="222" cm="1">
        <f t="array" ref="J464">_xlfn.IFS(H464=0,0,H464&gt;=0,H464+I464)</f>
        <v>0</v>
      </c>
      <c r="K464" s="222" t="str">
        <f t="shared" si="120"/>
        <v/>
      </c>
      <c r="L464" s="222" cm="1">
        <f t="array" ref="L464">_xlfn.IFS(J464=0,0,J464&gt;=0,J464+K464)</f>
        <v>0</v>
      </c>
      <c r="M464" s="222" t="str">
        <f t="shared" si="121"/>
        <v/>
      </c>
      <c r="N464" s="222" t="str">
        <f t="shared" si="122"/>
        <v/>
      </c>
      <c r="O464" s="81"/>
      <c r="P464" s="211" t="str">
        <f t="shared" si="123"/>
        <v/>
      </c>
      <c r="Q464" s="313">
        <f t="shared" si="124"/>
        <v>0</v>
      </c>
      <c r="R464" s="314" t="str">
        <f t="shared" si="125"/>
        <v/>
      </c>
    </row>
    <row r="465" spans="1:18" hidden="1" outlineLevel="1" x14ac:dyDescent="0.3">
      <c r="A465" s="159"/>
      <c r="B465" s="80"/>
      <c r="C465" s="80"/>
      <c r="D465" s="225" t="str">
        <f>IF(ISERROR(VLOOKUP(C465,'[1]Summary and KPIs'!$E$55:$F$58,2,FALSE)),"",(VLOOKUP(C465,'[1]Summary and KPIs'!$E$55:$F$58,2,FALSE)))</f>
        <v/>
      </c>
      <c r="E465" s="69"/>
      <c r="F465" s="81"/>
      <c r="G465" s="81"/>
      <c r="H465" s="222">
        <f t="shared" si="119"/>
        <v>0</v>
      </c>
      <c r="I465" s="222" cm="1">
        <f t="array" ref="I465">_xlfn.IFS(H465&gt;25,0,H465&gt;=24,25-H465,H465&lt;24,1)</f>
        <v>1</v>
      </c>
      <c r="J465" s="222" cm="1">
        <f t="array" ref="J465">_xlfn.IFS(H465=0,0,H465&gt;=0,H465+I465)</f>
        <v>0</v>
      </c>
      <c r="K465" s="222" t="str">
        <f t="shared" si="120"/>
        <v/>
      </c>
      <c r="L465" s="222" cm="1">
        <f t="array" ref="L465">_xlfn.IFS(J465=0,0,J465&gt;=0,J465+K465)</f>
        <v>0</v>
      </c>
      <c r="M465" s="222" t="str">
        <f t="shared" si="121"/>
        <v/>
      </c>
      <c r="N465" s="222" t="str">
        <f t="shared" si="122"/>
        <v/>
      </c>
      <c r="O465" s="81"/>
      <c r="P465" s="211" t="str">
        <f t="shared" si="123"/>
        <v/>
      </c>
      <c r="Q465" s="313">
        <f t="shared" si="124"/>
        <v>0</v>
      </c>
      <c r="R465" s="314" t="str">
        <f t="shared" si="125"/>
        <v/>
      </c>
    </row>
    <row r="466" spans="1:18" hidden="1" outlineLevel="1" x14ac:dyDescent="0.3">
      <c r="A466" s="159"/>
      <c r="B466" s="80"/>
      <c r="C466" s="80"/>
      <c r="D466" s="225" t="str">
        <f>IF(ISERROR(VLOOKUP(C466,'[1]Summary and KPIs'!$E$55:$F$58,2,FALSE)),"",(VLOOKUP(C466,'[1]Summary and KPIs'!$E$55:$F$58,2,FALSE)))</f>
        <v/>
      </c>
      <c r="E466" s="69"/>
      <c r="F466" s="81"/>
      <c r="G466" s="81"/>
      <c r="H466" s="222">
        <f t="shared" si="119"/>
        <v>0</v>
      </c>
      <c r="I466" s="222" cm="1">
        <f t="array" ref="I466">_xlfn.IFS(H466&gt;25,0,H466&gt;=24,25-H466,H466&lt;24,1)</f>
        <v>1</v>
      </c>
      <c r="J466" s="222" cm="1">
        <f t="array" ref="J466">_xlfn.IFS(H466=0,0,H466&gt;=0,H466+I466)</f>
        <v>0</v>
      </c>
      <c r="K466" s="222" t="str">
        <f t="shared" si="120"/>
        <v/>
      </c>
      <c r="L466" s="222" cm="1">
        <f t="array" ref="L466">_xlfn.IFS(J466=0,0,J466&gt;=0,J466+K466)</f>
        <v>0</v>
      </c>
      <c r="M466" s="222" t="str">
        <f t="shared" si="121"/>
        <v/>
      </c>
      <c r="N466" s="222" t="str">
        <f t="shared" si="122"/>
        <v/>
      </c>
      <c r="O466" s="81"/>
      <c r="P466" s="211" t="str">
        <f t="shared" si="123"/>
        <v/>
      </c>
      <c r="Q466" s="313">
        <f t="shared" si="124"/>
        <v>0</v>
      </c>
      <c r="R466" s="314" t="str">
        <f t="shared" si="125"/>
        <v/>
      </c>
    </row>
    <row r="467" spans="1:18" hidden="1" outlineLevel="1" x14ac:dyDescent="0.3">
      <c r="A467" s="159"/>
      <c r="B467" s="80"/>
      <c r="C467" s="80"/>
      <c r="D467" s="225" t="str">
        <f>IF(ISERROR(VLOOKUP(C467,'[1]Summary and KPIs'!$E$55:$F$58,2,FALSE)),"",(VLOOKUP(C467,'[1]Summary and KPIs'!$E$55:$F$58,2,FALSE)))</f>
        <v/>
      </c>
      <c r="E467" s="69"/>
      <c r="F467" s="81"/>
      <c r="G467" s="81"/>
      <c r="H467" s="222">
        <f t="shared" si="119"/>
        <v>0</v>
      </c>
      <c r="I467" s="222" cm="1">
        <f t="array" ref="I467">_xlfn.IFS(H467&gt;25,0,H467&gt;=24,25-H467,H467&lt;24,1)</f>
        <v>1</v>
      </c>
      <c r="J467" s="222" cm="1">
        <f t="array" ref="J467">_xlfn.IFS(H467=0,0,H467&gt;=0,H467+I467)</f>
        <v>0</v>
      </c>
      <c r="K467" s="222" t="str">
        <f t="shared" si="120"/>
        <v/>
      </c>
      <c r="L467" s="222" cm="1">
        <f t="array" ref="L467">_xlfn.IFS(J467=0,0,J467&gt;=0,J467+K467)</f>
        <v>0</v>
      </c>
      <c r="M467" s="222" t="str">
        <f t="shared" si="121"/>
        <v/>
      </c>
      <c r="N467" s="222" t="str">
        <f t="shared" si="122"/>
        <v/>
      </c>
      <c r="O467" s="81"/>
      <c r="P467" s="211" t="str">
        <f t="shared" si="123"/>
        <v/>
      </c>
      <c r="Q467" s="313">
        <f t="shared" si="124"/>
        <v>0</v>
      </c>
      <c r="R467" s="314" t="str">
        <f t="shared" si="125"/>
        <v/>
      </c>
    </row>
    <row r="468" spans="1:18" hidden="1" outlineLevel="1" x14ac:dyDescent="0.3">
      <c r="A468" s="159"/>
      <c r="B468" s="80"/>
      <c r="C468" s="80"/>
      <c r="D468" s="225" t="str">
        <f>IF(ISERROR(VLOOKUP(C468,'[1]Summary and KPIs'!$E$55:$F$58,2,FALSE)),"",(VLOOKUP(C468,'[1]Summary and KPIs'!$E$55:$F$58,2,FALSE)))</f>
        <v/>
      </c>
      <c r="E468" s="69"/>
      <c r="F468" s="81"/>
      <c r="G468" s="81"/>
      <c r="H468" s="222">
        <f t="shared" si="119"/>
        <v>0</v>
      </c>
      <c r="I468" s="222" cm="1">
        <f t="array" ref="I468">_xlfn.IFS(H468&gt;25,0,H468&gt;=24,25-H468,H468&lt;24,1)</f>
        <v>1</v>
      </c>
      <c r="J468" s="222" cm="1">
        <f t="array" ref="J468">_xlfn.IFS(H468=0,0,H468&gt;=0,H468+I468)</f>
        <v>0</v>
      </c>
      <c r="K468" s="222" t="str">
        <f t="shared" si="120"/>
        <v/>
      </c>
      <c r="L468" s="222" cm="1">
        <f t="array" ref="L468">_xlfn.IFS(J468=0,0,J468&gt;=0,J468+K468)</f>
        <v>0</v>
      </c>
      <c r="M468" s="222" t="str">
        <f t="shared" si="121"/>
        <v/>
      </c>
      <c r="N468" s="222" t="str">
        <f t="shared" si="122"/>
        <v/>
      </c>
      <c r="O468" s="81"/>
      <c r="P468" s="211" t="str">
        <f t="shared" si="123"/>
        <v/>
      </c>
      <c r="Q468" s="313">
        <f t="shared" si="124"/>
        <v>0</v>
      </c>
      <c r="R468" s="314" t="str">
        <f t="shared" si="125"/>
        <v/>
      </c>
    </row>
    <row r="469" spans="1:18" hidden="1" outlineLevel="1" x14ac:dyDescent="0.3">
      <c r="A469" s="159"/>
      <c r="B469" s="80"/>
      <c r="C469" s="80"/>
      <c r="D469" s="225" t="str">
        <f>IF(ISERROR(VLOOKUP(C469,'[1]Summary and KPIs'!$E$55:$F$58,2,FALSE)),"",(VLOOKUP(C469,'[1]Summary and KPIs'!$E$55:$F$58,2,FALSE)))</f>
        <v/>
      </c>
      <c r="E469" s="69"/>
      <c r="F469" s="81"/>
      <c r="G469" s="81"/>
      <c r="H469" s="222">
        <f t="shared" si="119"/>
        <v>0</v>
      </c>
      <c r="I469" s="222" cm="1">
        <f t="array" ref="I469">_xlfn.IFS(H469&gt;25,0,H469&gt;=24,25-H469,H469&lt;24,1)</f>
        <v>1</v>
      </c>
      <c r="J469" s="222" cm="1">
        <f t="array" ref="J469">_xlfn.IFS(H469=0,0,H469&gt;=0,H469+I469)</f>
        <v>0</v>
      </c>
      <c r="K469" s="222" t="str">
        <f t="shared" si="120"/>
        <v/>
      </c>
      <c r="L469" s="222" cm="1">
        <f t="array" ref="L469">_xlfn.IFS(J469=0,0,J469&gt;=0,J469+K469)</f>
        <v>0</v>
      </c>
      <c r="M469" s="222" t="str">
        <f t="shared" si="121"/>
        <v/>
      </c>
      <c r="N469" s="222" t="str">
        <f t="shared" si="122"/>
        <v/>
      </c>
      <c r="O469" s="81"/>
      <c r="P469" s="211" t="str">
        <f t="shared" si="123"/>
        <v/>
      </c>
      <c r="Q469" s="313">
        <f t="shared" si="124"/>
        <v>0</v>
      </c>
      <c r="R469" s="314" t="str">
        <f t="shared" si="125"/>
        <v/>
      </c>
    </row>
    <row r="470" spans="1:18" hidden="1" outlineLevel="1" x14ac:dyDescent="0.3">
      <c r="A470" s="159"/>
      <c r="B470" s="80"/>
      <c r="C470" s="80"/>
      <c r="D470" s="225" t="str">
        <f>IF(ISERROR(VLOOKUP(C470,'[1]Summary and KPIs'!$E$55:$F$58,2,FALSE)),"",(VLOOKUP(C470,'[1]Summary and KPIs'!$E$55:$F$58,2,FALSE)))</f>
        <v/>
      </c>
      <c r="E470" s="69"/>
      <c r="F470" s="81"/>
      <c r="G470" s="81"/>
      <c r="H470" s="222">
        <f t="shared" si="119"/>
        <v>0</v>
      </c>
      <c r="I470" s="222" cm="1">
        <f t="array" ref="I470">_xlfn.IFS(H470&gt;25,0,H470&gt;=24,25-H470,H470&lt;24,1)</f>
        <v>1</v>
      </c>
      <c r="J470" s="222" cm="1">
        <f t="array" ref="J470">_xlfn.IFS(H470=0,0,H470&gt;=0,H470+I470)</f>
        <v>0</v>
      </c>
      <c r="K470" s="222" t="str">
        <f t="shared" si="120"/>
        <v/>
      </c>
      <c r="L470" s="222" cm="1">
        <f t="array" ref="L470">_xlfn.IFS(J470=0,0,J470&gt;=0,J470+K470)</f>
        <v>0</v>
      </c>
      <c r="M470" s="222" t="str">
        <f t="shared" si="121"/>
        <v/>
      </c>
      <c r="N470" s="222" t="str">
        <f t="shared" si="122"/>
        <v/>
      </c>
      <c r="O470" s="81"/>
      <c r="P470" s="211" t="str">
        <f t="shared" si="123"/>
        <v/>
      </c>
      <c r="Q470" s="313">
        <f t="shared" si="124"/>
        <v>0</v>
      </c>
      <c r="R470" s="314" t="str">
        <f t="shared" si="125"/>
        <v/>
      </c>
    </row>
    <row r="471" spans="1:18" hidden="1" outlineLevel="1" x14ac:dyDescent="0.3">
      <c r="A471" s="159"/>
      <c r="B471" s="80"/>
      <c r="C471" s="80"/>
      <c r="D471" s="225" t="str">
        <f>IF(ISERROR(VLOOKUP(C471,'[1]Summary and KPIs'!$E$55:$F$58,2,FALSE)),"",(VLOOKUP(C471,'[1]Summary and KPIs'!$E$55:$F$58,2,FALSE)))</f>
        <v/>
      </c>
      <c r="E471" s="69"/>
      <c r="F471" s="81"/>
      <c r="G471" s="81"/>
      <c r="H471" s="222">
        <f t="shared" si="119"/>
        <v>0</v>
      </c>
      <c r="I471" s="222" cm="1">
        <f t="array" ref="I471">_xlfn.IFS(H471&gt;25,0,H471&gt;=24,25-H471,H471&lt;24,1)</f>
        <v>1</v>
      </c>
      <c r="J471" s="222" cm="1">
        <f t="array" ref="J471">_xlfn.IFS(H471=0,0,H471&gt;=0,H471+I471)</f>
        <v>0</v>
      </c>
      <c r="K471" s="222" t="str">
        <f t="shared" si="120"/>
        <v/>
      </c>
      <c r="L471" s="222" cm="1">
        <f t="array" ref="L471">_xlfn.IFS(J471=0,0,J471&gt;=0,J471+K471)</f>
        <v>0</v>
      </c>
      <c r="M471" s="222" t="str">
        <f t="shared" si="121"/>
        <v/>
      </c>
      <c r="N471" s="222" t="str">
        <f t="shared" si="122"/>
        <v/>
      </c>
      <c r="O471" s="81"/>
      <c r="P471" s="211" t="str">
        <f t="shared" si="123"/>
        <v/>
      </c>
      <c r="Q471" s="313">
        <f t="shared" si="124"/>
        <v>0</v>
      </c>
      <c r="R471" s="314" t="str">
        <f t="shared" si="125"/>
        <v/>
      </c>
    </row>
    <row r="472" spans="1:18" hidden="1" outlineLevel="1" x14ac:dyDescent="0.3">
      <c r="A472" s="159"/>
      <c r="B472" s="80"/>
      <c r="C472" s="80"/>
      <c r="D472" s="225" t="str">
        <f>IF(ISERROR(VLOOKUP(C472,'[1]Summary and KPIs'!$E$55:$F$58,2,FALSE)),"",(VLOOKUP(C472,'[1]Summary and KPIs'!$E$55:$F$58,2,FALSE)))</f>
        <v/>
      </c>
      <c r="E472" s="69"/>
      <c r="F472" s="81"/>
      <c r="G472" s="81"/>
      <c r="H472" s="222">
        <f t="shared" si="119"/>
        <v>0</v>
      </c>
      <c r="I472" s="222" cm="1">
        <f t="array" ref="I472">_xlfn.IFS(H472&gt;25,0,H472&gt;=24,25-H472,H472&lt;24,1)</f>
        <v>1</v>
      </c>
      <c r="J472" s="222" cm="1">
        <f t="array" ref="J472">_xlfn.IFS(H472=0,0,H472&gt;=0,H472+I472)</f>
        <v>0</v>
      </c>
      <c r="K472" s="222" t="str">
        <f t="shared" si="120"/>
        <v/>
      </c>
      <c r="L472" s="222" cm="1">
        <f t="array" ref="L472">_xlfn.IFS(J472=0,0,J472&gt;=0,J472+K472)</f>
        <v>0</v>
      </c>
      <c r="M472" s="222" t="str">
        <f t="shared" si="121"/>
        <v/>
      </c>
      <c r="N472" s="222" t="str">
        <f t="shared" si="122"/>
        <v/>
      </c>
      <c r="O472" s="81"/>
      <c r="P472" s="211" t="str">
        <f t="shared" si="123"/>
        <v/>
      </c>
      <c r="Q472" s="313">
        <f t="shared" si="124"/>
        <v>0</v>
      </c>
      <c r="R472" s="314" t="str">
        <f t="shared" si="125"/>
        <v/>
      </c>
    </row>
    <row r="473" spans="1:18" hidden="1" outlineLevel="1" x14ac:dyDescent="0.3">
      <c r="A473" s="159"/>
      <c r="B473" s="80"/>
      <c r="C473" s="80"/>
      <c r="D473" s="225" t="str">
        <f>IF(ISERROR(VLOOKUP(C473,'[1]Summary and KPIs'!$E$55:$F$58,2,FALSE)),"",(VLOOKUP(C473,'[1]Summary and KPIs'!$E$55:$F$58,2,FALSE)))</f>
        <v/>
      </c>
      <c r="E473" s="69"/>
      <c r="F473" s="81"/>
      <c r="G473" s="81"/>
      <c r="H473" s="222">
        <f t="shared" si="119"/>
        <v>0</v>
      </c>
      <c r="I473" s="222" cm="1">
        <f t="array" ref="I473">_xlfn.IFS(H473&gt;25,0,H473&gt;=24,25-H473,H473&lt;24,1)</f>
        <v>1</v>
      </c>
      <c r="J473" s="222" cm="1">
        <f t="array" ref="J473">_xlfn.IFS(H473=0,0,H473&gt;=0,H473+I473)</f>
        <v>0</v>
      </c>
      <c r="K473" s="222" t="str">
        <f t="shared" si="120"/>
        <v/>
      </c>
      <c r="L473" s="222" cm="1">
        <f t="array" ref="L473">_xlfn.IFS(J473=0,0,J473&gt;=0,J473+K473)</f>
        <v>0</v>
      </c>
      <c r="M473" s="222" t="str">
        <f t="shared" si="121"/>
        <v/>
      </c>
      <c r="N473" s="222" t="str">
        <f t="shared" si="122"/>
        <v/>
      </c>
      <c r="O473" s="81"/>
      <c r="P473" s="211" t="str">
        <f t="shared" si="123"/>
        <v/>
      </c>
      <c r="Q473" s="313">
        <f t="shared" si="124"/>
        <v>0</v>
      </c>
      <c r="R473" s="314" t="str">
        <f t="shared" si="125"/>
        <v/>
      </c>
    </row>
    <row r="474" spans="1:18" hidden="1" outlineLevel="1" x14ac:dyDescent="0.3">
      <c r="A474" s="159"/>
      <c r="B474" s="80"/>
      <c r="C474" s="80"/>
      <c r="D474" s="225" t="str">
        <f>IF(ISERROR(VLOOKUP(C474,'[1]Summary and KPIs'!$E$55:$F$58,2,FALSE)),"",(VLOOKUP(C474,'[1]Summary and KPIs'!$E$55:$F$58,2,FALSE)))</f>
        <v/>
      </c>
      <c r="E474" s="69"/>
      <c r="F474" s="81"/>
      <c r="G474" s="81"/>
      <c r="H474" s="222">
        <f t="shared" si="119"/>
        <v>0</v>
      </c>
      <c r="I474" s="222" cm="1">
        <f t="array" ref="I474">_xlfn.IFS(H474&gt;25,0,H474&gt;=24,25-H474,H474&lt;24,1)</f>
        <v>1</v>
      </c>
      <c r="J474" s="222" cm="1">
        <f t="array" ref="J474">_xlfn.IFS(H474=0,0,H474&gt;=0,H474+I474)</f>
        <v>0</v>
      </c>
      <c r="K474" s="222" t="str">
        <f t="shared" si="120"/>
        <v/>
      </c>
      <c r="L474" s="222" cm="1">
        <f t="array" ref="L474">_xlfn.IFS(J474=0,0,J474&gt;=0,J474+K474)</f>
        <v>0</v>
      </c>
      <c r="M474" s="222" t="str">
        <f t="shared" si="121"/>
        <v/>
      </c>
      <c r="N474" s="222" t="str">
        <f t="shared" si="122"/>
        <v/>
      </c>
      <c r="O474" s="81"/>
      <c r="P474" s="211" t="str">
        <f t="shared" si="123"/>
        <v/>
      </c>
      <c r="Q474" s="313">
        <f t="shared" si="124"/>
        <v>0</v>
      </c>
      <c r="R474" s="314" t="str">
        <f t="shared" si="125"/>
        <v/>
      </c>
    </row>
    <row r="475" spans="1:18" hidden="1" outlineLevel="1" x14ac:dyDescent="0.3">
      <c r="A475" s="159"/>
      <c r="B475" s="80"/>
      <c r="C475" s="80"/>
      <c r="D475" s="225" t="str">
        <f>IF(ISERROR(VLOOKUP(C475,'[1]Summary and KPIs'!$E$55:$F$58,2,FALSE)),"",(VLOOKUP(C475,'[1]Summary and KPIs'!$E$55:$F$58,2,FALSE)))</f>
        <v/>
      </c>
      <c r="E475" s="69"/>
      <c r="F475" s="81"/>
      <c r="G475" s="81"/>
      <c r="H475" s="222">
        <f t="shared" si="119"/>
        <v>0</v>
      </c>
      <c r="I475" s="222" cm="1">
        <f t="array" ref="I475">_xlfn.IFS(H475&gt;25,0,H475&gt;=24,25-H475,H475&lt;24,1)</f>
        <v>1</v>
      </c>
      <c r="J475" s="222" cm="1">
        <f t="array" ref="J475">_xlfn.IFS(H475=0,0,H475&gt;=0,H475+I475)</f>
        <v>0</v>
      </c>
      <c r="K475" s="222" t="str">
        <f t="shared" si="120"/>
        <v/>
      </c>
      <c r="L475" s="222" cm="1">
        <f t="array" ref="L475">_xlfn.IFS(J475=0,0,J475&gt;=0,J475+K475)</f>
        <v>0</v>
      </c>
      <c r="M475" s="222" t="str">
        <f t="shared" si="121"/>
        <v/>
      </c>
      <c r="N475" s="222" t="str">
        <f t="shared" si="122"/>
        <v/>
      </c>
      <c r="O475" s="81"/>
      <c r="P475" s="211" t="str">
        <f t="shared" si="123"/>
        <v/>
      </c>
      <c r="Q475" s="313">
        <f t="shared" si="124"/>
        <v>0</v>
      </c>
      <c r="R475" s="314" t="str">
        <f t="shared" si="125"/>
        <v/>
      </c>
    </row>
    <row r="476" spans="1:18" hidden="1" outlineLevel="1" x14ac:dyDescent="0.3">
      <c r="A476" s="159"/>
      <c r="B476" s="80"/>
      <c r="C476" s="80"/>
      <c r="D476" s="225" t="str">
        <f>IF(ISERROR(VLOOKUP(C476,'[1]Summary and KPIs'!$E$55:$F$58,2,FALSE)),"",(VLOOKUP(C476,'[1]Summary and KPIs'!$E$55:$F$58,2,FALSE)))</f>
        <v/>
      </c>
      <c r="E476" s="69"/>
      <c r="F476" s="81"/>
      <c r="G476" s="81"/>
      <c r="H476" s="222">
        <f t="shared" si="119"/>
        <v>0</v>
      </c>
      <c r="I476" s="222" cm="1">
        <f t="array" ref="I476">_xlfn.IFS(H476&gt;25,0,H476&gt;=24,25-H476,H476&lt;24,1)</f>
        <v>1</v>
      </c>
      <c r="J476" s="222" cm="1">
        <f t="array" ref="J476">_xlfn.IFS(H476=0,0,H476&gt;=0,H476+I476)</f>
        <v>0</v>
      </c>
      <c r="K476" s="222" t="str">
        <f t="shared" si="120"/>
        <v/>
      </c>
      <c r="L476" s="222" cm="1">
        <f t="array" ref="L476">_xlfn.IFS(J476=0,0,J476&gt;=0,J476+K476)</f>
        <v>0</v>
      </c>
      <c r="M476" s="222" t="str">
        <f t="shared" si="121"/>
        <v/>
      </c>
      <c r="N476" s="222" t="str">
        <f t="shared" si="122"/>
        <v/>
      </c>
      <c r="O476" s="81"/>
      <c r="P476" s="211" t="str">
        <f t="shared" si="123"/>
        <v/>
      </c>
      <c r="Q476" s="313">
        <f t="shared" si="124"/>
        <v>0</v>
      </c>
      <c r="R476" s="314" t="str">
        <f t="shared" si="125"/>
        <v/>
      </c>
    </row>
    <row r="477" spans="1:18" hidden="1" outlineLevel="1" x14ac:dyDescent="0.3">
      <c r="A477" s="159"/>
      <c r="B477" s="80"/>
      <c r="C477" s="80"/>
      <c r="D477" s="225" t="str">
        <f>IF(ISERROR(VLOOKUP(C477,'[1]Summary and KPIs'!$E$55:$F$58,2,FALSE)),"",(VLOOKUP(C477,'[1]Summary and KPIs'!$E$55:$F$58,2,FALSE)))</f>
        <v/>
      </c>
      <c r="E477" s="69"/>
      <c r="F477" s="81"/>
      <c r="G477" s="81"/>
      <c r="H477" s="222">
        <f t="shared" si="119"/>
        <v>0</v>
      </c>
      <c r="I477" s="222" cm="1">
        <f t="array" ref="I477">_xlfn.IFS(H477&gt;25,0,H477&gt;=24,25-H477,H477&lt;24,1)</f>
        <v>1</v>
      </c>
      <c r="J477" s="222" cm="1">
        <f t="array" ref="J477">_xlfn.IFS(H477=0,0,H477&gt;=0,H477+I477)</f>
        <v>0</v>
      </c>
      <c r="K477" s="222" t="str">
        <f t="shared" si="120"/>
        <v/>
      </c>
      <c r="L477" s="222" cm="1">
        <f t="array" ref="L477">_xlfn.IFS(J477=0,0,J477&gt;=0,J477+K477)</f>
        <v>0</v>
      </c>
      <c r="M477" s="222" t="str">
        <f t="shared" si="121"/>
        <v/>
      </c>
      <c r="N477" s="222" t="str">
        <f t="shared" si="122"/>
        <v/>
      </c>
      <c r="O477" s="81"/>
      <c r="P477" s="211" t="str">
        <f t="shared" si="123"/>
        <v/>
      </c>
      <c r="Q477" s="313">
        <f t="shared" si="124"/>
        <v>0</v>
      </c>
      <c r="R477" s="314" t="str">
        <f t="shared" si="125"/>
        <v/>
      </c>
    </row>
    <row r="478" spans="1:18" hidden="1" outlineLevel="1" x14ac:dyDescent="0.3">
      <c r="A478" s="159"/>
      <c r="B478" s="80"/>
      <c r="C478" s="80"/>
      <c r="D478" s="225" t="str">
        <f>IF(ISERROR(VLOOKUP(C478,'[1]Summary and KPIs'!$E$55:$F$58,2,FALSE)),"",(VLOOKUP(C478,'[1]Summary and KPIs'!$E$55:$F$58,2,FALSE)))</f>
        <v/>
      </c>
      <c r="E478" s="69"/>
      <c r="F478" s="81"/>
      <c r="G478" s="81"/>
      <c r="H478" s="222">
        <f t="shared" si="119"/>
        <v>0</v>
      </c>
      <c r="I478" s="222" cm="1">
        <f t="array" ref="I478">_xlfn.IFS(H478&gt;25,0,H478&gt;=24,25-H478,H478&lt;24,1)</f>
        <v>1</v>
      </c>
      <c r="J478" s="222" cm="1">
        <f t="array" ref="J478">_xlfn.IFS(H478=0,0,H478&gt;=0,H478+I478)</f>
        <v>0</v>
      </c>
      <c r="K478" s="222" t="str">
        <f t="shared" si="120"/>
        <v/>
      </c>
      <c r="L478" s="222" cm="1">
        <f t="array" ref="L478">_xlfn.IFS(J478=0,0,J478&gt;=0,J478+K478)</f>
        <v>0</v>
      </c>
      <c r="M478" s="222" t="str">
        <f t="shared" si="121"/>
        <v/>
      </c>
      <c r="N478" s="222" t="str">
        <f t="shared" si="122"/>
        <v/>
      </c>
      <c r="O478" s="81"/>
      <c r="P478" s="211" t="str">
        <f t="shared" si="123"/>
        <v/>
      </c>
      <c r="Q478" s="313">
        <f t="shared" si="124"/>
        <v>0</v>
      </c>
      <c r="R478" s="314" t="str">
        <f t="shared" si="125"/>
        <v/>
      </c>
    </row>
    <row r="479" spans="1:18" hidden="1" outlineLevel="1" x14ac:dyDescent="0.3">
      <c r="A479" s="159"/>
      <c r="B479" s="80"/>
      <c r="C479" s="80"/>
      <c r="D479" s="225" t="str">
        <f>IF(ISERROR(VLOOKUP(C479,'[1]Summary and KPIs'!$E$55:$F$58,2,FALSE)),"",(VLOOKUP(C479,'[1]Summary and KPIs'!$E$55:$F$58,2,FALSE)))</f>
        <v/>
      </c>
      <c r="E479" s="69"/>
      <c r="F479" s="81"/>
      <c r="G479" s="81"/>
      <c r="H479" s="222">
        <f t="shared" si="119"/>
        <v>0</v>
      </c>
      <c r="I479" s="222" cm="1">
        <f t="array" ref="I479">_xlfn.IFS(H479&gt;25,0,H479&gt;=24,25-H479,H479&lt;24,1)</f>
        <v>1</v>
      </c>
      <c r="J479" s="222" cm="1">
        <f t="array" ref="J479">_xlfn.IFS(H479=0,0,H479&gt;=0,H479+I479)</f>
        <v>0</v>
      </c>
      <c r="K479" s="222" t="str">
        <f t="shared" si="120"/>
        <v/>
      </c>
      <c r="L479" s="222" cm="1">
        <f t="array" ref="L479">_xlfn.IFS(J479=0,0,J479&gt;=0,J479+K479)</f>
        <v>0</v>
      </c>
      <c r="M479" s="222" t="str">
        <f t="shared" si="121"/>
        <v/>
      </c>
      <c r="N479" s="222" t="str">
        <f t="shared" si="122"/>
        <v/>
      </c>
      <c r="O479" s="81"/>
      <c r="P479" s="211" t="str">
        <f t="shared" si="123"/>
        <v/>
      </c>
      <c r="Q479" s="313">
        <f t="shared" si="124"/>
        <v>0</v>
      </c>
      <c r="R479" s="314" t="str">
        <f t="shared" si="125"/>
        <v/>
      </c>
    </row>
    <row r="480" spans="1:18" hidden="1" outlineLevel="1" x14ac:dyDescent="0.3">
      <c r="A480" s="159"/>
      <c r="B480" s="80"/>
      <c r="C480" s="80"/>
      <c r="D480" s="225" t="str">
        <f>IF(ISERROR(VLOOKUP(C480,'[1]Summary and KPIs'!$E$55:$F$58,2,FALSE)),"",(VLOOKUP(C480,'[1]Summary and KPIs'!$E$55:$F$58,2,FALSE)))</f>
        <v/>
      </c>
      <c r="E480" s="69"/>
      <c r="F480" s="81"/>
      <c r="G480" s="81"/>
      <c r="H480" s="222">
        <f t="shared" si="119"/>
        <v>0</v>
      </c>
      <c r="I480" s="222" cm="1">
        <f t="array" ref="I480">_xlfn.IFS(H480&gt;25,0,H480&gt;=24,25-H480,H480&lt;24,1)</f>
        <v>1</v>
      </c>
      <c r="J480" s="222" cm="1">
        <f t="array" ref="J480">_xlfn.IFS(H480=0,0,H480&gt;=0,H480+I480)</f>
        <v>0</v>
      </c>
      <c r="K480" s="222" t="str">
        <f t="shared" si="120"/>
        <v/>
      </c>
      <c r="L480" s="222" cm="1">
        <f t="array" ref="L480">_xlfn.IFS(J480=0,0,J480&gt;=0,J480+K480)</f>
        <v>0</v>
      </c>
      <c r="M480" s="222" t="str">
        <f t="shared" si="121"/>
        <v/>
      </c>
      <c r="N480" s="222" t="str">
        <f t="shared" si="122"/>
        <v/>
      </c>
      <c r="O480" s="81"/>
      <c r="P480" s="211" t="str">
        <f t="shared" si="123"/>
        <v/>
      </c>
      <c r="Q480" s="313">
        <f t="shared" si="124"/>
        <v>0</v>
      </c>
      <c r="R480" s="314" t="str">
        <f t="shared" si="125"/>
        <v/>
      </c>
    </row>
    <row r="481" spans="1:18" hidden="1" outlineLevel="1" x14ac:dyDescent="0.3">
      <c r="A481" s="159"/>
      <c r="B481" s="80"/>
      <c r="C481" s="80"/>
      <c r="D481" s="225" t="str">
        <f>IF(ISERROR(VLOOKUP(C481,'[1]Summary and KPIs'!$E$55:$F$58,2,FALSE)),"",(VLOOKUP(C481,'[1]Summary and KPIs'!$E$55:$F$58,2,FALSE)))</f>
        <v/>
      </c>
      <c r="E481" s="69"/>
      <c r="F481" s="81"/>
      <c r="G481" s="81"/>
      <c r="H481" s="222">
        <f t="shared" si="119"/>
        <v>0</v>
      </c>
      <c r="I481" s="222" cm="1">
        <f t="array" ref="I481">_xlfn.IFS(H481&gt;25,0,H481&gt;=24,25-H481,H481&lt;24,1)</f>
        <v>1</v>
      </c>
      <c r="J481" s="222" cm="1">
        <f t="array" ref="J481">_xlfn.IFS(H481=0,0,H481&gt;=0,H481+I481)</f>
        <v>0</v>
      </c>
      <c r="K481" s="222" t="str">
        <f t="shared" si="120"/>
        <v/>
      </c>
      <c r="L481" s="222" cm="1">
        <f t="array" ref="L481">_xlfn.IFS(J481=0,0,J481&gt;=0,J481+K481)</f>
        <v>0</v>
      </c>
      <c r="M481" s="222" t="str">
        <f t="shared" si="121"/>
        <v/>
      </c>
      <c r="N481" s="222" t="str">
        <f t="shared" si="122"/>
        <v/>
      </c>
      <c r="O481" s="81"/>
      <c r="P481" s="211" t="str">
        <f t="shared" si="123"/>
        <v/>
      </c>
      <c r="Q481" s="313">
        <f t="shared" si="124"/>
        <v>0</v>
      </c>
      <c r="R481" s="314" t="str">
        <f t="shared" si="125"/>
        <v/>
      </c>
    </row>
    <row r="482" spans="1:18" hidden="1" outlineLevel="1" x14ac:dyDescent="0.3">
      <c r="A482" s="159"/>
      <c r="B482" s="80"/>
      <c r="C482" s="80"/>
      <c r="D482" s="225" t="str">
        <f>IF(ISERROR(VLOOKUP(C482,'[1]Summary and KPIs'!$E$55:$F$58,2,FALSE)),"",(VLOOKUP(C482,'[1]Summary and KPIs'!$E$55:$F$58,2,FALSE)))</f>
        <v/>
      </c>
      <c r="E482" s="69"/>
      <c r="F482" s="81"/>
      <c r="G482" s="81"/>
      <c r="H482" s="222">
        <f t="shared" si="119"/>
        <v>0</v>
      </c>
      <c r="I482" s="222" cm="1">
        <f t="array" ref="I482">_xlfn.IFS(H482&gt;25,0,H482&gt;=24,25-H482,H482&lt;24,1)</f>
        <v>1</v>
      </c>
      <c r="J482" s="222" cm="1">
        <f t="array" ref="J482">_xlfn.IFS(H482=0,0,H482&gt;=0,H482+I482)</f>
        <v>0</v>
      </c>
      <c r="K482" s="222" t="str">
        <f t="shared" si="120"/>
        <v/>
      </c>
      <c r="L482" s="222" cm="1">
        <f t="array" ref="L482">_xlfn.IFS(J482=0,0,J482&gt;=0,J482+K482)</f>
        <v>0</v>
      </c>
      <c r="M482" s="222" t="str">
        <f t="shared" si="121"/>
        <v/>
      </c>
      <c r="N482" s="222" t="str">
        <f t="shared" si="122"/>
        <v/>
      </c>
      <c r="O482" s="81"/>
      <c r="P482" s="211" t="str">
        <f t="shared" si="123"/>
        <v/>
      </c>
      <c r="Q482" s="313">
        <f t="shared" si="124"/>
        <v>0</v>
      </c>
      <c r="R482" s="314" t="str">
        <f t="shared" si="125"/>
        <v/>
      </c>
    </row>
    <row r="483" spans="1:18" hidden="1" outlineLevel="1" x14ac:dyDescent="0.3">
      <c r="A483" s="159"/>
      <c r="B483" s="80"/>
      <c r="C483" s="80"/>
      <c r="D483" s="225" t="str">
        <f>IF(ISERROR(VLOOKUP(C483,'[1]Summary and KPIs'!$E$55:$F$58,2,FALSE)),"",(VLOOKUP(C483,'[1]Summary and KPIs'!$E$55:$F$58,2,FALSE)))</f>
        <v/>
      </c>
      <c r="E483" s="69"/>
      <c r="F483" s="81"/>
      <c r="G483" s="81"/>
      <c r="H483" s="222">
        <f t="shared" si="119"/>
        <v>0</v>
      </c>
      <c r="I483" s="222" cm="1">
        <f t="array" ref="I483">_xlfn.IFS(H483&gt;25,0,H483&gt;=24,25-H483,H483&lt;24,1)</f>
        <v>1</v>
      </c>
      <c r="J483" s="222" cm="1">
        <f t="array" ref="J483">_xlfn.IFS(H483=0,0,H483&gt;=0,H483+I483)</f>
        <v>0</v>
      </c>
      <c r="K483" s="222" t="str">
        <f t="shared" si="120"/>
        <v/>
      </c>
      <c r="L483" s="222" cm="1">
        <f t="array" ref="L483">_xlfn.IFS(J483=0,0,J483&gt;=0,J483+K483)</f>
        <v>0</v>
      </c>
      <c r="M483" s="222" t="str">
        <f t="shared" si="121"/>
        <v/>
      </c>
      <c r="N483" s="222" t="str">
        <f t="shared" si="122"/>
        <v/>
      </c>
      <c r="O483" s="81"/>
      <c r="P483" s="211" t="str">
        <f t="shared" si="123"/>
        <v/>
      </c>
      <c r="Q483" s="313">
        <f t="shared" si="124"/>
        <v>0</v>
      </c>
      <c r="R483" s="314" t="str">
        <f t="shared" si="125"/>
        <v/>
      </c>
    </row>
    <row r="484" spans="1:18" hidden="1" outlineLevel="1" x14ac:dyDescent="0.3">
      <c r="A484" s="159"/>
      <c r="B484" s="80"/>
      <c r="C484" s="80"/>
      <c r="D484" s="225" t="str">
        <f>IF(ISERROR(VLOOKUP(C484,'[1]Summary and KPIs'!$E$55:$F$58,2,FALSE)),"",(VLOOKUP(C484,'[1]Summary and KPIs'!$E$55:$F$58,2,FALSE)))</f>
        <v/>
      </c>
      <c r="E484" s="69"/>
      <c r="F484" s="81"/>
      <c r="G484" s="81"/>
      <c r="H484" s="222">
        <f t="shared" si="119"/>
        <v>0</v>
      </c>
      <c r="I484" s="222" cm="1">
        <f t="array" ref="I484">_xlfn.IFS(H484&gt;25,0,H484&gt;=24,25-H484,H484&lt;24,1)</f>
        <v>1</v>
      </c>
      <c r="J484" s="222" cm="1">
        <f t="array" ref="J484">_xlfn.IFS(H484=0,0,H484&gt;=0,H484+I484)</f>
        <v>0</v>
      </c>
      <c r="K484" s="222" t="str">
        <f t="shared" si="120"/>
        <v/>
      </c>
      <c r="L484" s="222" cm="1">
        <f t="array" ref="L484">_xlfn.IFS(J484=0,0,J484&gt;=0,J484+K484)</f>
        <v>0</v>
      </c>
      <c r="M484" s="222" t="str">
        <f t="shared" si="121"/>
        <v/>
      </c>
      <c r="N484" s="222" t="str">
        <f t="shared" si="122"/>
        <v/>
      </c>
      <c r="O484" s="81"/>
      <c r="P484" s="211" t="str">
        <f t="shared" si="123"/>
        <v/>
      </c>
      <c r="Q484" s="313">
        <f t="shared" si="124"/>
        <v>0</v>
      </c>
      <c r="R484" s="314" t="str">
        <f t="shared" si="125"/>
        <v/>
      </c>
    </row>
    <row r="485" spans="1:18" hidden="1" outlineLevel="1" x14ac:dyDescent="0.3">
      <c r="A485" s="159"/>
      <c r="B485" s="80"/>
      <c r="C485" s="80"/>
      <c r="D485" s="225" t="str">
        <f>IF(ISERROR(VLOOKUP(C485,'[1]Summary and KPIs'!$E$55:$F$58,2,FALSE)),"",(VLOOKUP(C485,'[1]Summary and KPIs'!$E$55:$F$58,2,FALSE)))</f>
        <v/>
      </c>
      <c r="E485" s="69"/>
      <c r="F485" s="81"/>
      <c r="G485" s="81"/>
      <c r="H485" s="222">
        <f t="shared" si="119"/>
        <v>0</v>
      </c>
      <c r="I485" s="222" cm="1">
        <f t="array" ref="I485">_xlfn.IFS(H485&gt;25,0,H485&gt;=24,25-H485,H485&lt;24,1)</f>
        <v>1</v>
      </c>
      <c r="J485" s="222" cm="1">
        <f t="array" ref="J485">_xlfn.IFS(H485=0,0,H485&gt;=0,H485+I485)</f>
        <v>0</v>
      </c>
      <c r="K485" s="222" t="str">
        <f t="shared" si="120"/>
        <v/>
      </c>
      <c r="L485" s="222" cm="1">
        <f t="array" ref="L485">_xlfn.IFS(J485=0,0,J485&gt;=0,J485+K485)</f>
        <v>0</v>
      </c>
      <c r="M485" s="222" t="str">
        <f t="shared" si="121"/>
        <v/>
      </c>
      <c r="N485" s="222" t="str">
        <f t="shared" si="122"/>
        <v/>
      </c>
      <c r="O485" s="81"/>
      <c r="P485" s="211" t="str">
        <f t="shared" si="123"/>
        <v/>
      </c>
      <c r="Q485" s="313">
        <f t="shared" si="124"/>
        <v>0</v>
      </c>
      <c r="R485" s="314" t="str">
        <f t="shared" si="125"/>
        <v/>
      </c>
    </row>
    <row r="486" spans="1:18" hidden="1" outlineLevel="1" x14ac:dyDescent="0.3">
      <c r="A486" s="159"/>
      <c r="B486" s="80"/>
      <c r="C486" s="80"/>
      <c r="D486" s="225" t="str">
        <f>IF(ISERROR(VLOOKUP(C486,'[1]Summary and KPIs'!$E$55:$F$58,2,FALSE)),"",(VLOOKUP(C486,'[1]Summary and KPIs'!$E$55:$F$58,2,FALSE)))</f>
        <v/>
      </c>
      <c r="E486" s="69"/>
      <c r="F486" s="81"/>
      <c r="G486" s="81"/>
      <c r="H486" s="222">
        <f t="shared" si="119"/>
        <v>0</v>
      </c>
      <c r="I486" s="222" cm="1">
        <f t="array" ref="I486">_xlfn.IFS(H486&gt;25,0,H486&gt;=24,25-H486,H486&lt;24,1)</f>
        <v>1</v>
      </c>
      <c r="J486" s="222" cm="1">
        <f t="array" ref="J486">_xlfn.IFS(H486=0,0,H486&gt;=0,H486+I486)</f>
        <v>0</v>
      </c>
      <c r="K486" s="222" t="str">
        <f t="shared" si="120"/>
        <v/>
      </c>
      <c r="L486" s="222" cm="1">
        <f t="array" ref="L486">_xlfn.IFS(J486=0,0,J486&gt;=0,J486+K486)</f>
        <v>0</v>
      </c>
      <c r="M486" s="222" t="str">
        <f t="shared" si="121"/>
        <v/>
      </c>
      <c r="N486" s="222" t="str">
        <f t="shared" si="122"/>
        <v/>
      </c>
      <c r="O486" s="81"/>
      <c r="P486" s="211" t="str">
        <f t="shared" si="123"/>
        <v/>
      </c>
      <c r="Q486" s="313">
        <f t="shared" si="124"/>
        <v>0</v>
      </c>
      <c r="R486" s="314" t="str">
        <f t="shared" si="125"/>
        <v/>
      </c>
    </row>
    <row r="487" spans="1:18" hidden="1" outlineLevel="1" x14ac:dyDescent="0.3">
      <c r="A487" s="159"/>
      <c r="B487" s="80"/>
      <c r="C487" s="80"/>
      <c r="D487" s="225" t="str">
        <f>IF(ISERROR(VLOOKUP(C487,'[1]Summary and KPIs'!$E$55:$F$58,2,FALSE)),"",(VLOOKUP(C487,'[1]Summary and KPIs'!$E$55:$F$58,2,FALSE)))</f>
        <v/>
      </c>
      <c r="E487" s="69"/>
      <c r="F487" s="81"/>
      <c r="G487" s="81"/>
      <c r="H487" s="222">
        <f t="shared" si="119"/>
        <v>0</v>
      </c>
      <c r="I487" s="222" cm="1">
        <f t="array" ref="I487">_xlfn.IFS(H487&gt;25,0,H487&gt;=24,25-H487,H487&lt;24,1)</f>
        <v>1</v>
      </c>
      <c r="J487" s="222" cm="1">
        <f t="array" ref="J487">_xlfn.IFS(H487=0,0,H487&gt;=0,H487+I487)</f>
        <v>0</v>
      </c>
      <c r="K487" s="222" t="str">
        <f t="shared" si="120"/>
        <v/>
      </c>
      <c r="L487" s="222" cm="1">
        <f t="array" ref="L487">_xlfn.IFS(J487=0,0,J487&gt;=0,J487+K487)</f>
        <v>0</v>
      </c>
      <c r="M487" s="222" t="str">
        <f t="shared" si="121"/>
        <v/>
      </c>
      <c r="N487" s="222" t="str">
        <f t="shared" si="122"/>
        <v/>
      </c>
      <c r="O487" s="81"/>
      <c r="P487" s="211" t="str">
        <f t="shared" si="123"/>
        <v/>
      </c>
      <c r="Q487" s="313">
        <f t="shared" si="124"/>
        <v>0</v>
      </c>
      <c r="R487" s="314" t="str">
        <f t="shared" si="125"/>
        <v/>
      </c>
    </row>
    <row r="488" spans="1:18" hidden="1" outlineLevel="1" x14ac:dyDescent="0.3">
      <c r="A488" s="159"/>
      <c r="B488" s="80"/>
      <c r="C488" s="80"/>
      <c r="D488" s="225" t="str">
        <f>IF(ISERROR(VLOOKUP(C488,'[1]Summary and KPIs'!$E$55:$F$58,2,FALSE)),"",(VLOOKUP(C488,'[1]Summary and KPIs'!$E$55:$F$58,2,FALSE)))</f>
        <v/>
      </c>
      <c r="E488" s="69"/>
      <c r="F488" s="81"/>
      <c r="G488" s="81"/>
      <c r="H488" s="222">
        <f t="shared" si="119"/>
        <v>0</v>
      </c>
      <c r="I488" s="222" cm="1">
        <f t="array" ref="I488">_xlfn.IFS(H488&gt;25,0,H488&gt;=24,25-H488,H488&lt;24,1)</f>
        <v>1</v>
      </c>
      <c r="J488" s="222" cm="1">
        <f t="array" ref="J488">_xlfn.IFS(H488=0,0,H488&gt;=0,H488+I488)</f>
        <v>0</v>
      </c>
      <c r="K488" s="222" t="str">
        <f t="shared" si="120"/>
        <v/>
      </c>
      <c r="L488" s="222" cm="1">
        <f t="array" ref="L488">_xlfn.IFS(J488=0,0,J488&gt;=0,J488+K488)</f>
        <v>0</v>
      </c>
      <c r="M488" s="222" t="str">
        <f t="shared" si="121"/>
        <v/>
      </c>
      <c r="N488" s="222" t="str">
        <f t="shared" si="122"/>
        <v/>
      </c>
      <c r="O488" s="81"/>
      <c r="P488" s="211" t="str">
        <f t="shared" si="123"/>
        <v/>
      </c>
      <c r="Q488" s="313">
        <f t="shared" si="124"/>
        <v>0</v>
      </c>
      <c r="R488" s="314" t="str">
        <f t="shared" si="125"/>
        <v/>
      </c>
    </row>
    <row r="489" spans="1:18" hidden="1" outlineLevel="1" x14ac:dyDescent="0.3">
      <c r="A489" s="159"/>
      <c r="B489" s="80"/>
      <c r="C489" s="80"/>
      <c r="D489" s="225" t="str">
        <f>IF(ISERROR(VLOOKUP(C489,'[1]Summary and KPIs'!$E$55:$F$58,2,FALSE)),"",(VLOOKUP(C489,'[1]Summary and KPIs'!$E$55:$F$58,2,FALSE)))</f>
        <v/>
      </c>
      <c r="E489" s="69"/>
      <c r="F489" s="81"/>
      <c r="G489" s="81"/>
      <c r="H489" s="222">
        <f t="shared" ref="H489:H520" si="126">F489+G489</f>
        <v>0</v>
      </c>
      <c r="I489" s="222" cm="1">
        <f t="array" ref="I489">_xlfn.IFS(H489&gt;25,0,H489&gt;=24,25-H489,H489&lt;24,1)</f>
        <v>1</v>
      </c>
      <c r="J489" s="222" cm="1">
        <f t="array" ref="J489">_xlfn.IFS(H489=0,0,H489&gt;=0,H489+I489)</f>
        <v>0</v>
      </c>
      <c r="K489" s="222" t="str">
        <f t="shared" ref="K489:K520" si="127">IF(ISERROR(IF(J489&lt;D489,D489-J489,0)),"",IF(J489&lt;D489,D489-J489,0))</f>
        <v/>
      </c>
      <c r="L489" s="222" cm="1">
        <f t="array" ref="L489">_xlfn.IFS(J489=0,0,J489&gt;=0,J489+K489)</f>
        <v>0</v>
      </c>
      <c r="M489" s="222" t="str">
        <f t="shared" ref="M489:M520" si="128">IFERROR(I489+K489,"")</f>
        <v/>
      </c>
      <c r="N489" s="222" t="str">
        <f t="shared" ref="N489:N520" si="129">IFERROR(M489*E489,"")</f>
        <v/>
      </c>
      <c r="O489" s="81"/>
      <c r="P489" s="211" t="str">
        <f t="shared" ref="P489:P520" si="130">IFERROR(O489/(N489),"")</f>
        <v/>
      </c>
      <c r="Q489" s="313">
        <f t="shared" ref="Q489:Q520" si="131">SUM(N489:O489)</f>
        <v>0</v>
      </c>
      <c r="R489" s="314" t="str">
        <f t="shared" ref="R489:R520" si="132">IF(O489="","",IF(P489&gt;17.5%,"Benefits should not be more than 17.5% ",""))</f>
        <v/>
      </c>
    </row>
    <row r="490" spans="1:18" hidden="1" outlineLevel="1" x14ac:dyDescent="0.3">
      <c r="A490" s="159"/>
      <c r="B490" s="80"/>
      <c r="C490" s="80"/>
      <c r="D490" s="225" t="str">
        <f>IF(ISERROR(VLOOKUP(C490,'[1]Summary and KPIs'!$E$55:$F$58,2,FALSE)),"",(VLOOKUP(C490,'[1]Summary and KPIs'!$E$55:$F$58,2,FALSE)))</f>
        <v/>
      </c>
      <c r="E490" s="69"/>
      <c r="F490" s="81"/>
      <c r="G490" s="81"/>
      <c r="H490" s="222">
        <f t="shared" si="126"/>
        <v>0</v>
      </c>
      <c r="I490" s="222" cm="1">
        <f t="array" ref="I490">_xlfn.IFS(H490&gt;25,0,H490&gt;=24,25-H490,H490&lt;24,1)</f>
        <v>1</v>
      </c>
      <c r="J490" s="222" cm="1">
        <f t="array" ref="J490">_xlfn.IFS(H490=0,0,H490&gt;=0,H490+I490)</f>
        <v>0</v>
      </c>
      <c r="K490" s="222" t="str">
        <f t="shared" si="127"/>
        <v/>
      </c>
      <c r="L490" s="222" cm="1">
        <f t="array" ref="L490">_xlfn.IFS(J490=0,0,J490&gt;=0,J490+K490)</f>
        <v>0</v>
      </c>
      <c r="M490" s="222" t="str">
        <f t="shared" si="128"/>
        <v/>
      </c>
      <c r="N490" s="222" t="str">
        <f t="shared" si="129"/>
        <v/>
      </c>
      <c r="O490" s="81"/>
      <c r="P490" s="211" t="str">
        <f t="shared" si="130"/>
        <v/>
      </c>
      <c r="Q490" s="313">
        <f t="shared" si="131"/>
        <v>0</v>
      </c>
      <c r="R490" s="314" t="str">
        <f t="shared" si="132"/>
        <v/>
      </c>
    </row>
    <row r="491" spans="1:18" hidden="1" outlineLevel="1" x14ac:dyDescent="0.3">
      <c r="A491" s="159"/>
      <c r="B491" s="80"/>
      <c r="C491" s="80"/>
      <c r="D491" s="225" t="str">
        <f>IF(ISERROR(VLOOKUP(C491,'[1]Summary and KPIs'!$E$55:$F$58,2,FALSE)),"",(VLOOKUP(C491,'[1]Summary and KPIs'!$E$55:$F$58,2,FALSE)))</f>
        <v/>
      </c>
      <c r="E491" s="69"/>
      <c r="F491" s="81"/>
      <c r="G491" s="81"/>
      <c r="H491" s="222">
        <f t="shared" si="126"/>
        <v>0</v>
      </c>
      <c r="I491" s="222" cm="1">
        <f t="array" ref="I491">_xlfn.IFS(H491&gt;25,0,H491&gt;=24,25-H491,H491&lt;24,1)</f>
        <v>1</v>
      </c>
      <c r="J491" s="222" cm="1">
        <f t="array" ref="J491">_xlfn.IFS(H491=0,0,H491&gt;=0,H491+I491)</f>
        <v>0</v>
      </c>
      <c r="K491" s="222" t="str">
        <f t="shared" si="127"/>
        <v/>
      </c>
      <c r="L491" s="222" cm="1">
        <f t="array" ref="L491">_xlfn.IFS(J491=0,0,J491&gt;=0,J491+K491)</f>
        <v>0</v>
      </c>
      <c r="M491" s="222" t="str">
        <f t="shared" si="128"/>
        <v/>
      </c>
      <c r="N491" s="222" t="str">
        <f t="shared" si="129"/>
        <v/>
      </c>
      <c r="O491" s="81"/>
      <c r="P491" s="211" t="str">
        <f t="shared" si="130"/>
        <v/>
      </c>
      <c r="Q491" s="313">
        <f t="shared" si="131"/>
        <v>0</v>
      </c>
      <c r="R491" s="314" t="str">
        <f t="shared" si="132"/>
        <v/>
      </c>
    </row>
    <row r="492" spans="1:18" hidden="1" outlineLevel="1" x14ac:dyDescent="0.3">
      <c r="A492" s="159"/>
      <c r="B492" s="80"/>
      <c r="C492" s="80"/>
      <c r="D492" s="225" t="str">
        <f>IF(ISERROR(VLOOKUP(C492,'[1]Summary and KPIs'!$E$55:$F$58,2,FALSE)),"",(VLOOKUP(C492,'[1]Summary and KPIs'!$E$55:$F$58,2,FALSE)))</f>
        <v/>
      </c>
      <c r="E492" s="69"/>
      <c r="F492" s="81"/>
      <c r="G492" s="81"/>
      <c r="H492" s="222">
        <f t="shared" si="126"/>
        <v>0</v>
      </c>
      <c r="I492" s="222" cm="1">
        <f t="array" ref="I492">_xlfn.IFS(H492&gt;25,0,H492&gt;=24,25-H492,H492&lt;24,1)</f>
        <v>1</v>
      </c>
      <c r="J492" s="222" cm="1">
        <f t="array" ref="J492">_xlfn.IFS(H492=0,0,H492&gt;=0,H492+I492)</f>
        <v>0</v>
      </c>
      <c r="K492" s="222" t="str">
        <f t="shared" si="127"/>
        <v/>
      </c>
      <c r="L492" s="222" cm="1">
        <f t="array" ref="L492">_xlfn.IFS(J492=0,0,J492&gt;=0,J492+K492)</f>
        <v>0</v>
      </c>
      <c r="M492" s="222" t="str">
        <f t="shared" si="128"/>
        <v/>
      </c>
      <c r="N492" s="222" t="str">
        <f t="shared" si="129"/>
        <v/>
      </c>
      <c r="O492" s="81"/>
      <c r="P492" s="211" t="str">
        <f t="shared" si="130"/>
        <v/>
      </c>
      <c r="Q492" s="313">
        <f t="shared" si="131"/>
        <v>0</v>
      </c>
      <c r="R492" s="314" t="str">
        <f t="shared" si="132"/>
        <v/>
      </c>
    </row>
    <row r="493" spans="1:18" hidden="1" outlineLevel="1" x14ac:dyDescent="0.3">
      <c r="A493" s="159"/>
      <c r="B493" s="80"/>
      <c r="C493" s="80"/>
      <c r="D493" s="225" t="str">
        <f>IF(ISERROR(VLOOKUP(C493,'[1]Summary and KPIs'!$E$55:$F$58,2,FALSE)),"",(VLOOKUP(C493,'[1]Summary and KPIs'!$E$55:$F$58,2,FALSE)))</f>
        <v/>
      </c>
      <c r="E493" s="69"/>
      <c r="F493" s="81"/>
      <c r="G493" s="81"/>
      <c r="H493" s="222">
        <f t="shared" si="126"/>
        <v>0</v>
      </c>
      <c r="I493" s="222" cm="1">
        <f t="array" ref="I493">_xlfn.IFS(H493&gt;25,0,H493&gt;=24,25-H493,H493&lt;24,1)</f>
        <v>1</v>
      </c>
      <c r="J493" s="222" cm="1">
        <f t="array" ref="J493">_xlfn.IFS(H493=0,0,H493&gt;=0,H493+I493)</f>
        <v>0</v>
      </c>
      <c r="K493" s="222" t="str">
        <f t="shared" si="127"/>
        <v/>
      </c>
      <c r="L493" s="222" cm="1">
        <f t="array" ref="L493">_xlfn.IFS(J493=0,0,J493&gt;=0,J493+K493)</f>
        <v>0</v>
      </c>
      <c r="M493" s="222" t="str">
        <f t="shared" si="128"/>
        <v/>
      </c>
      <c r="N493" s="222" t="str">
        <f t="shared" si="129"/>
        <v/>
      </c>
      <c r="O493" s="81"/>
      <c r="P493" s="211" t="str">
        <f t="shared" si="130"/>
        <v/>
      </c>
      <c r="Q493" s="313">
        <f t="shared" si="131"/>
        <v>0</v>
      </c>
      <c r="R493" s="314" t="str">
        <f t="shared" si="132"/>
        <v/>
      </c>
    </row>
    <row r="494" spans="1:18" hidden="1" outlineLevel="1" x14ac:dyDescent="0.3">
      <c r="A494" s="159"/>
      <c r="B494" s="80"/>
      <c r="C494" s="80"/>
      <c r="D494" s="225" t="str">
        <f>IF(ISERROR(VLOOKUP(C494,'[1]Summary and KPIs'!$E$55:$F$58,2,FALSE)),"",(VLOOKUP(C494,'[1]Summary and KPIs'!$E$55:$F$58,2,FALSE)))</f>
        <v/>
      </c>
      <c r="E494" s="69"/>
      <c r="F494" s="81"/>
      <c r="G494" s="81"/>
      <c r="H494" s="222">
        <f t="shared" si="126"/>
        <v>0</v>
      </c>
      <c r="I494" s="222" cm="1">
        <f t="array" ref="I494">_xlfn.IFS(H494&gt;25,0,H494&gt;=24,25-H494,H494&lt;24,1)</f>
        <v>1</v>
      </c>
      <c r="J494" s="222" cm="1">
        <f t="array" ref="J494">_xlfn.IFS(H494=0,0,H494&gt;=0,H494+I494)</f>
        <v>0</v>
      </c>
      <c r="K494" s="222" t="str">
        <f t="shared" si="127"/>
        <v/>
      </c>
      <c r="L494" s="222" cm="1">
        <f t="array" ref="L494">_xlfn.IFS(J494=0,0,J494&gt;=0,J494+K494)</f>
        <v>0</v>
      </c>
      <c r="M494" s="222" t="str">
        <f t="shared" si="128"/>
        <v/>
      </c>
      <c r="N494" s="222" t="str">
        <f t="shared" si="129"/>
        <v/>
      </c>
      <c r="O494" s="81"/>
      <c r="P494" s="211" t="str">
        <f t="shared" si="130"/>
        <v/>
      </c>
      <c r="Q494" s="313">
        <f t="shared" si="131"/>
        <v>0</v>
      </c>
      <c r="R494" s="314" t="str">
        <f t="shared" si="132"/>
        <v/>
      </c>
    </row>
    <row r="495" spans="1:18" hidden="1" outlineLevel="1" x14ac:dyDescent="0.3">
      <c r="A495" s="159"/>
      <c r="B495" s="80"/>
      <c r="C495" s="80"/>
      <c r="D495" s="225" t="str">
        <f>IF(ISERROR(VLOOKUP(C495,'[1]Summary and KPIs'!$E$55:$F$58,2,FALSE)),"",(VLOOKUP(C495,'[1]Summary and KPIs'!$E$55:$F$58,2,FALSE)))</f>
        <v/>
      </c>
      <c r="E495" s="69"/>
      <c r="F495" s="81"/>
      <c r="G495" s="81"/>
      <c r="H495" s="222">
        <f t="shared" si="126"/>
        <v>0</v>
      </c>
      <c r="I495" s="222" cm="1">
        <f t="array" ref="I495">_xlfn.IFS(H495&gt;25,0,H495&gt;=24,25-H495,H495&lt;24,1)</f>
        <v>1</v>
      </c>
      <c r="J495" s="222" cm="1">
        <f t="array" ref="J495">_xlfn.IFS(H495=0,0,H495&gt;=0,H495+I495)</f>
        <v>0</v>
      </c>
      <c r="K495" s="222" t="str">
        <f t="shared" si="127"/>
        <v/>
      </c>
      <c r="L495" s="222" cm="1">
        <f t="array" ref="L495">_xlfn.IFS(J495=0,0,J495&gt;=0,J495+K495)</f>
        <v>0</v>
      </c>
      <c r="M495" s="222" t="str">
        <f t="shared" si="128"/>
        <v/>
      </c>
      <c r="N495" s="222" t="str">
        <f t="shared" si="129"/>
        <v/>
      </c>
      <c r="O495" s="81"/>
      <c r="P495" s="211" t="str">
        <f t="shared" si="130"/>
        <v/>
      </c>
      <c r="Q495" s="313">
        <f t="shared" si="131"/>
        <v>0</v>
      </c>
      <c r="R495" s="314" t="str">
        <f t="shared" si="132"/>
        <v/>
      </c>
    </row>
    <row r="496" spans="1:18" hidden="1" outlineLevel="1" x14ac:dyDescent="0.3">
      <c r="A496" s="159"/>
      <c r="B496" s="80"/>
      <c r="C496" s="80"/>
      <c r="D496" s="225" t="str">
        <f>IF(ISERROR(VLOOKUP(C496,'[1]Summary and KPIs'!$E$55:$F$58,2,FALSE)),"",(VLOOKUP(C496,'[1]Summary and KPIs'!$E$55:$F$58,2,FALSE)))</f>
        <v/>
      </c>
      <c r="E496" s="69"/>
      <c r="F496" s="81"/>
      <c r="G496" s="81"/>
      <c r="H496" s="222">
        <f t="shared" si="126"/>
        <v>0</v>
      </c>
      <c r="I496" s="222" cm="1">
        <f t="array" ref="I496">_xlfn.IFS(H496&gt;25,0,H496&gt;=24,25-H496,H496&lt;24,1)</f>
        <v>1</v>
      </c>
      <c r="J496" s="222" cm="1">
        <f t="array" ref="J496">_xlfn.IFS(H496=0,0,H496&gt;=0,H496+I496)</f>
        <v>0</v>
      </c>
      <c r="K496" s="222" t="str">
        <f t="shared" si="127"/>
        <v/>
      </c>
      <c r="L496" s="222" cm="1">
        <f t="array" ref="L496">_xlfn.IFS(J496=0,0,J496&gt;=0,J496+K496)</f>
        <v>0</v>
      </c>
      <c r="M496" s="222" t="str">
        <f t="shared" si="128"/>
        <v/>
      </c>
      <c r="N496" s="222" t="str">
        <f t="shared" si="129"/>
        <v/>
      </c>
      <c r="O496" s="81"/>
      <c r="P496" s="211" t="str">
        <f t="shared" si="130"/>
        <v/>
      </c>
      <c r="Q496" s="313">
        <f t="shared" si="131"/>
        <v>0</v>
      </c>
      <c r="R496" s="314" t="str">
        <f t="shared" si="132"/>
        <v/>
      </c>
    </row>
    <row r="497" spans="1:18" hidden="1" outlineLevel="1" x14ac:dyDescent="0.3">
      <c r="A497" s="159"/>
      <c r="B497" s="80"/>
      <c r="C497" s="80"/>
      <c r="D497" s="225" t="str">
        <f>IF(ISERROR(VLOOKUP(C497,'[1]Summary and KPIs'!$E$55:$F$58,2,FALSE)),"",(VLOOKUP(C497,'[1]Summary and KPIs'!$E$55:$F$58,2,FALSE)))</f>
        <v/>
      </c>
      <c r="E497" s="69"/>
      <c r="F497" s="81"/>
      <c r="G497" s="81"/>
      <c r="H497" s="222">
        <f t="shared" si="126"/>
        <v>0</v>
      </c>
      <c r="I497" s="222" cm="1">
        <f t="array" ref="I497">_xlfn.IFS(H497&gt;25,0,H497&gt;=24,25-H497,H497&lt;24,1)</f>
        <v>1</v>
      </c>
      <c r="J497" s="222" cm="1">
        <f t="array" ref="J497">_xlfn.IFS(H497=0,0,H497&gt;=0,H497+I497)</f>
        <v>0</v>
      </c>
      <c r="K497" s="222" t="str">
        <f t="shared" si="127"/>
        <v/>
      </c>
      <c r="L497" s="222" cm="1">
        <f t="array" ref="L497">_xlfn.IFS(J497=0,0,J497&gt;=0,J497+K497)</f>
        <v>0</v>
      </c>
      <c r="M497" s="222" t="str">
        <f t="shared" si="128"/>
        <v/>
      </c>
      <c r="N497" s="222" t="str">
        <f t="shared" si="129"/>
        <v/>
      </c>
      <c r="O497" s="81"/>
      <c r="P497" s="211" t="str">
        <f t="shared" si="130"/>
        <v/>
      </c>
      <c r="Q497" s="313">
        <f t="shared" si="131"/>
        <v>0</v>
      </c>
      <c r="R497" s="314" t="str">
        <f t="shared" si="132"/>
        <v/>
      </c>
    </row>
    <row r="498" spans="1:18" hidden="1" outlineLevel="1" x14ac:dyDescent="0.3">
      <c r="A498" s="159"/>
      <c r="B498" s="80"/>
      <c r="C498" s="80"/>
      <c r="D498" s="225" t="str">
        <f>IF(ISERROR(VLOOKUP(C498,'[1]Summary and KPIs'!$E$55:$F$58,2,FALSE)),"",(VLOOKUP(C498,'[1]Summary and KPIs'!$E$55:$F$58,2,FALSE)))</f>
        <v/>
      </c>
      <c r="E498" s="69"/>
      <c r="F498" s="81"/>
      <c r="G498" s="81"/>
      <c r="H498" s="222">
        <f t="shared" si="126"/>
        <v>0</v>
      </c>
      <c r="I498" s="222" cm="1">
        <f t="array" ref="I498">_xlfn.IFS(H498&gt;25,0,H498&gt;=24,25-H498,H498&lt;24,1)</f>
        <v>1</v>
      </c>
      <c r="J498" s="222" cm="1">
        <f t="array" ref="J498">_xlfn.IFS(H498=0,0,H498&gt;=0,H498+I498)</f>
        <v>0</v>
      </c>
      <c r="K498" s="222" t="str">
        <f t="shared" si="127"/>
        <v/>
      </c>
      <c r="L498" s="222" cm="1">
        <f t="array" ref="L498">_xlfn.IFS(J498=0,0,J498&gt;=0,J498+K498)</f>
        <v>0</v>
      </c>
      <c r="M498" s="222" t="str">
        <f t="shared" si="128"/>
        <v/>
      </c>
      <c r="N498" s="222" t="str">
        <f t="shared" si="129"/>
        <v/>
      </c>
      <c r="O498" s="81"/>
      <c r="P498" s="211" t="str">
        <f t="shared" si="130"/>
        <v/>
      </c>
      <c r="Q498" s="313">
        <f t="shared" si="131"/>
        <v>0</v>
      </c>
      <c r="R498" s="314" t="str">
        <f t="shared" si="132"/>
        <v/>
      </c>
    </row>
    <row r="499" spans="1:18" collapsed="1" x14ac:dyDescent="0.3">
      <c r="A499" s="159"/>
      <c r="B499" s="80"/>
      <c r="C499" s="80"/>
      <c r="D499" s="225" t="str">
        <f>IF(ISERROR(VLOOKUP(C499,'[1]Summary and KPIs'!$E$55:$F$58,2,FALSE)),"",(VLOOKUP(C499,'[1]Summary and KPIs'!$E$55:$F$58,2,FALSE)))</f>
        <v/>
      </c>
      <c r="E499" s="69"/>
      <c r="F499" s="81"/>
      <c r="G499" s="81"/>
      <c r="H499" s="222">
        <f t="shared" si="126"/>
        <v>0</v>
      </c>
      <c r="I499" s="222" cm="1">
        <f t="array" ref="I499">_xlfn.IFS(H499&gt;25,0,H499&gt;=24,25-H499,H499&lt;24,1)</f>
        <v>1</v>
      </c>
      <c r="J499" s="222" cm="1">
        <f t="array" ref="J499">_xlfn.IFS(H499=0,0,H499&gt;=0,H499+I499)</f>
        <v>0</v>
      </c>
      <c r="K499" s="222" t="str">
        <f t="shared" si="127"/>
        <v/>
      </c>
      <c r="L499" s="222" cm="1">
        <f t="array" ref="L499">_xlfn.IFS(J499=0,0,J499&gt;=0,J499+K499)</f>
        <v>0</v>
      </c>
      <c r="M499" s="222" t="str">
        <f t="shared" si="128"/>
        <v/>
      </c>
      <c r="N499" s="222" t="str">
        <f t="shared" si="129"/>
        <v/>
      </c>
      <c r="O499" s="81"/>
      <c r="P499" s="211" t="str">
        <f t="shared" si="130"/>
        <v/>
      </c>
      <c r="Q499" s="313">
        <f t="shared" si="131"/>
        <v>0</v>
      </c>
      <c r="R499" s="314" t="str">
        <f t="shared" si="132"/>
        <v/>
      </c>
    </row>
    <row r="500" spans="1:18" hidden="1" outlineLevel="1" x14ac:dyDescent="0.3">
      <c r="A500" s="159"/>
      <c r="B500" s="80"/>
      <c r="C500" s="80"/>
      <c r="D500" s="225" t="str">
        <f>IF(ISERROR(VLOOKUP(C500,'[1]Summary and KPIs'!$E$55:$F$58,2,FALSE)),"",(VLOOKUP(C500,'[1]Summary and KPIs'!$E$55:$F$58,2,FALSE)))</f>
        <v/>
      </c>
      <c r="E500" s="69"/>
      <c r="F500" s="81"/>
      <c r="G500" s="81"/>
      <c r="H500" s="222">
        <f t="shared" si="126"/>
        <v>0</v>
      </c>
      <c r="I500" s="222" cm="1">
        <f t="array" ref="I500">_xlfn.IFS(H500&gt;25,0,H500&gt;=24,25-H500,H500&lt;24,1)</f>
        <v>1</v>
      </c>
      <c r="J500" s="222" cm="1">
        <f t="array" ref="J500">_xlfn.IFS(H500=0,0,H500&gt;=0,H500+I500)</f>
        <v>0</v>
      </c>
      <c r="K500" s="222" t="str">
        <f t="shared" si="127"/>
        <v/>
      </c>
      <c r="L500" s="222" cm="1">
        <f t="array" ref="L500">_xlfn.IFS(J500=0,0,J500&gt;=0,J500+K500)</f>
        <v>0</v>
      </c>
      <c r="M500" s="222" t="str">
        <f t="shared" si="128"/>
        <v/>
      </c>
      <c r="N500" s="222" t="str">
        <f t="shared" si="129"/>
        <v/>
      </c>
      <c r="O500" s="81"/>
      <c r="P500" s="211" t="str">
        <f t="shared" si="130"/>
        <v/>
      </c>
      <c r="Q500" s="313">
        <f t="shared" si="131"/>
        <v>0</v>
      </c>
      <c r="R500" s="314" t="str">
        <f t="shared" si="132"/>
        <v/>
      </c>
    </row>
    <row r="501" spans="1:18" hidden="1" outlineLevel="1" x14ac:dyDescent="0.3">
      <c r="A501" s="159"/>
      <c r="B501" s="80"/>
      <c r="C501" s="80"/>
      <c r="D501" s="225" t="str">
        <f>IF(ISERROR(VLOOKUP(C501,'[1]Summary and KPIs'!$E$55:$F$58,2,FALSE)),"",(VLOOKUP(C501,'[1]Summary and KPIs'!$E$55:$F$58,2,FALSE)))</f>
        <v/>
      </c>
      <c r="E501" s="69"/>
      <c r="F501" s="81"/>
      <c r="G501" s="81"/>
      <c r="H501" s="222">
        <f t="shared" si="126"/>
        <v>0</v>
      </c>
      <c r="I501" s="222" cm="1">
        <f t="array" ref="I501">_xlfn.IFS(H501&gt;25,0,H501&gt;=24,25-H501,H501&lt;24,1)</f>
        <v>1</v>
      </c>
      <c r="J501" s="222" cm="1">
        <f t="array" ref="J501">_xlfn.IFS(H501=0,0,H501&gt;=0,H501+I501)</f>
        <v>0</v>
      </c>
      <c r="K501" s="222" t="str">
        <f t="shared" si="127"/>
        <v/>
      </c>
      <c r="L501" s="222" cm="1">
        <f t="array" ref="L501">_xlfn.IFS(J501=0,0,J501&gt;=0,J501+K501)</f>
        <v>0</v>
      </c>
      <c r="M501" s="222" t="str">
        <f t="shared" si="128"/>
        <v/>
      </c>
      <c r="N501" s="222" t="str">
        <f t="shared" si="129"/>
        <v/>
      </c>
      <c r="O501" s="81"/>
      <c r="P501" s="211" t="str">
        <f t="shared" si="130"/>
        <v/>
      </c>
      <c r="Q501" s="313">
        <f t="shared" si="131"/>
        <v>0</v>
      </c>
      <c r="R501" s="314" t="str">
        <f t="shared" si="132"/>
        <v/>
      </c>
    </row>
    <row r="502" spans="1:18" hidden="1" outlineLevel="1" x14ac:dyDescent="0.3">
      <c r="A502" s="159"/>
      <c r="B502" s="80"/>
      <c r="C502" s="80"/>
      <c r="D502" s="225" t="str">
        <f>IF(ISERROR(VLOOKUP(C502,'[1]Summary and KPIs'!$E$55:$F$58,2,FALSE)),"",(VLOOKUP(C502,'[1]Summary and KPIs'!$E$55:$F$58,2,FALSE)))</f>
        <v/>
      </c>
      <c r="E502" s="69"/>
      <c r="F502" s="81"/>
      <c r="G502" s="81"/>
      <c r="H502" s="222">
        <f t="shared" si="126"/>
        <v>0</v>
      </c>
      <c r="I502" s="222" cm="1">
        <f t="array" ref="I502">_xlfn.IFS(H502&gt;25,0,H502&gt;=24,25-H502,H502&lt;24,1)</f>
        <v>1</v>
      </c>
      <c r="J502" s="222" cm="1">
        <f t="array" ref="J502">_xlfn.IFS(H502=0,0,H502&gt;=0,H502+I502)</f>
        <v>0</v>
      </c>
      <c r="K502" s="222" t="str">
        <f t="shared" si="127"/>
        <v/>
      </c>
      <c r="L502" s="222" cm="1">
        <f t="array" ref="L502">_xlfn.IFS(J502=0,0,J502&gt;=0,J502+K502)</f>
        <v>0</v>
      </c>
      <c r="M502" s="222" t="str">
        <f t="shared" si="128"/>
        <v/>
      </c>
      <c r="N502" s="222" t="str">
        <f t="shared" si="129"/>
        <v/>
      </c>
      <c r="O502" s="81"/>
      <c r="P502" s="211" t="str">
        <f t="shared" si="130"/>
        <v/>
      </c>
      <c r="Q502" s="313">
        <f t="shared" si="131"/>
        <v>0</v>
      </c>
      <c r="R502" s="314" t="str">
        <f t="shared" si="132"/>
        <v/>
      </c>
    </row>
    <row r="503" spans="1:18" hidden="1" outlineLevel="1" x14ac:dyDescent="0.3">
      <c r="A503" s="159"/>
      <c r="B503" s="80"/>
      <c r="C503" s="80"/>
      <c r="D503" s="225" t="str">
        <f>IF(ISERROR(VLOOKUP(C503,'[1]Summary and KPIs'!$E$55:$F$58,2,FALSE)),"",(VLOOKUP(C503,'[1]Summary and KPIs'!$E$55:$F$58,2,FALSE)))</f>
        <v/>
      </c>
      <c r="E503" s="69"/>
      <c r="F503" s="81"/>
      <c r="G503" s="81"/>
      <c r="H503" s="222">
        <f t="shared" si="126"/>
        <v>0</v>
      </c>
      <c r="I503" s="222" cm="1">
        <f t="array" ref="I503">_xlfn.IFS(H503&gt;25,0,H503&gt;=24,25-H503,H503&lt;24,1)</f>
        <v>1</v>
      </c>
      <c r="J503" s="222" cm="1">
        <f t="array" ref="J503">_xlfn.IFS(H503=0,0,H503&gt;=0,H503+I503)</f>
        <v>0</v>
      </c>
      <c r="K503" s="222" t="str">
        <f t="shared" si="127"/>
        <v/>
      </c>
      <c r="L503" s="222" cm="1">
        <f t="array" ref="L503">_xlfn.IFS(J503=0,0,J503&gt;=0,J503+K503)</f>
        <v>0</v>
      </c>
      <c r="M503" s="222" t="str">
        <f t="shared" si="128"/>
        <v/>
      </c>
      <c r="N503" s="222" t="str">
        <f t="shared" si="129"/>
        <v/>
      </c>
      <c r="O503" s="81"/>
      <c r="P503" s="211" t="str">
        <f t="shared" si="130"/>
        <v/>
      </c>
      <c r="Q503" s="313">
        <f t="shared" si="131"/>
        <v>0</v>
      </c>
      <c r="R503" s="314" t="str">
        <f t="shared" si="132"/>
        <v/>
      </c>
    </row>
    <row r="504" spans="1:18" hidden="1" outlineLevel="1" x14ac:dyDescent="0.3">
      <c r="A504" s="159"/>
      <c r="B504" s="80"/>
      <c r="C504" s="80"/>
      <c r="D504" s="225" t="str">
        <f>IF(ISERROR(VLOOKUP(C504,'[1]Summary and KPIs'!$E$55:$F$58,2,FALSE)),"",(VLOOKUP(C504,'[1]Summary and KPIs'!$E$55:$F$58,2,FALSE)))</f>
        <v/>
      </c>
      <c r="E504" s="69"/>
      <c r="F504" s="81"/>
      <c r="G504" s="81"/>
      <c r="H504" s="222">
        <f t="shared" si="126"/>
        <v>0</v>
      </c>
      <c r="I504" s="222" cm="1">
        <f t="array" ref="I504">_xlfn.IFS(H504&gt;25,0,H504&gt;=24,25-H504,H504&lt;24,1)</f>
        <v>1</v>
      </c>
      <c r="J504" s="222" cm="1">
        <f t="array" ref="J504">_xlfn.IFS(H504=0,0,H504&gt;=0,H504+I504)</f>
        <v>0</v>
      </c>
      <c r="K504" s="222" t="str">
        <f t="shared" si="127"/>
        <v/>
      </c>
      <c r="L504" s="222" cm="1">
        <f t="array" ref="L504">_xlfn.IFS(J504=0,0,J504&gt;=0,J504+K504)</f>
        <v>0</v>
      </c>
      <c r="M504" s="222" t="str">
        <f t="shared" si="128"/>
        <v/>
      </c>
      <c r="N504" s="222" t="str">
        <f t="shared" si="129"/>
        <v/>
      </c>
      <c r="O504" s="81"/>
      <c r="P504" s="211" t="str">
        <f t="shared" si="130"/>
        <v/>
      </c>
      <c r="Q504" s="313">
        <f t="shared" si="131"/>
        <v>0</v>
      </c>
      <c r="R504" s="314" t="str">
        <f t="shared" si="132"/>
        <v/>
      </c>
    </row>
    <row r="505" spans="1:18" hidden="1" outlineLevel="1" x14ac:dyDescent="0.3">
      <c r="A505" s="159"/>
      <c r="B505" s="80"/>
      <c r="C505" s="80"/>
      <c r="D505" s="225" t="str">
        <f>IF(ISERROR(VLOOKUP(C505,'[1]Summary and KPIs'!$E$55:$F$58,2,FALSE)),"",(VLOOKUP(C505,'[1]Summary and KPIs'!$E$55:$F$58,2,FALSE)))</f>
        <v/>
      </c>
      <c r="E505" s="69"/>
      <c r="F505" s="81"/>
      <c r="G505" s="81"/>
      <c r="H505" s="222">
        <f t="shared" si="126"/>
        <v>0</v>
      </c>
      <c r="I505" s="222" cm="1">
        <f t="array" ref="I505">_xlfn.IFS(H505&gt;25,0,H505&gt;=24,25-H505,H505&lt;24,1)</f>
        <v>1</v>
      </c>
      <c r="J505" s="222" cm="1">
        <f t="array" ref="J505">_xlfn.IFS(H505=0,0,H505&gt;=0,H505+I505)</f>
        <v>0</v>
      </c>
      <c r="K505" s="222" t="str">
        <f t="shared" si="127"/>
        <v/>
      </c>
      <c r="L505" s="222" cm="1">
        <f t="array" ref="L505">_xlfn.IFS(J505=0,0,J505&gt;=0,J505+K505)</f>
        <v>0</v>
      </c>
      <c r="M505" s="222" t="str">
        <f t="shared" si="128"/>
        <v/>
      </c>
      <c r="N505" s="222" t="str">
        <f t="shared" si="129"/>
        <v/>
      </c>
      <c r="O505" s="81"/>
      <c r="P505" s="211" t="str">
        <f t="shared" si="130"/>
        <v/>
      </c>
      <c r="Q505" s="313">
        <f t="shared" si="131"/>
        <v>0</v>
      </c>
      <c r="R505" s="314" t="str">
        <f t="shared" si="132"/>
        <v/>
      </c>
    </row>
    <row r="506" spans="1:18" hidden="1" outlineLevel="1" x14ac:dyDescent="0.3">
      <c r="A506" s="159"/>
      <c r="B506" s="80"/>
      <c r="C506" s="80"/>
      <c r="D506" s="225" t="str">
        <f>IF(ISERROR(VLOOKUP(C506,'[1]Summary and KPIs'!$E$55:$F$58,2,FALSE)),"",(VLOOKUP(C506,'[1]Summary and KPIs'!$E$55:$F$58,2,FALSE)))</f>
        <v/>
      </c>
      <c r="E506" s="69"/>
      <c r="F506" s="81"/>
      <c r="G506" s="81"/>
      <c r="H506" s="222">
        <f t="shared" si="126"/>
        <v>0</v>
      </c>
      <c r="I506" s="222" cm="1">
        <f t="array" ref="I506">_xlfn.IFS(H506&gt;25,0,H506&gt;=24,25-H506,H506&lt;24,1)</f>
        <v>1</v>
      </c>
      <c r="J506" s="222" cm="1">
        <f t="array" ref="J506">_xlfn.IFS(H506=0,0,H506&gt;=0,H506+I506)</f>
        <v>0</v>
      </c>
      <c r="K506" s="222" t="str">
        <f t="shared" si="127"/>
        <v/>
      </c>
      <c r="L506" s="222" cm="1">
        <f t="array" ref="L506">_xlfn.IFS(J506=0,0,J506&gt;=0,J506+K506)</f>
        <v>0</v>
      </c>
      <c r="M506" s="222" t="str">
        <f t="shared" si="128"/>
        <v/>
      </c>
      <c r="N506" s="222" t="str">
        <f t="shared" si="129"/>
        <v/>
      </c>
      <c r="O506" s="81"/>
      <c r="P506" s="211" t="str">
        <f t="shared" si="130"/>
        <v/>
      </c>
      <c r="Q506" s="313">
        <f t="shared" si="131"/>
        <v>0</v>
      </c>
      <c r="R506" s="314" t="str">
        <f t="shared" si="132"/>
        <v/>
      </c>
    </row>
    <row r="507" spans="1:18" hidden="1" outlineLevel="1" x14ac:dyDescent="0.3">
      <c r="A507" s="159"/>
      <c r="B507" s="80"/>
      <c r="C507" s="80"/>
      <c r="D507" s="225" t="str">
        <f>IF(ISERROR(VLOOKUP(C507,'[1]Summary and KPIs'!$E$55:$F$58,2,FALSE)),"",(VLOOKUP(C507,'[1]Summary and KPIs'!$E$55:$F$58,2,FALSE)))</f>
        <v/>
      </c>
      <c r="E507" s="69"/>
      <c r="F507" s="81"/>
      <c r="G507" s="81"/>
      <c r="H507" s="222">
        <f t="shared" si="126"/>
        <v>0</v>
      </c>
      <c r="I507" s="222" cm="1">
        <f t="array" ref="I507">_xlfn.IFS(H507&gt;25,0,H507&gt;=24,25-H507,H507&lt;24,1)</f>
        <v>1</v>
      </c>
      <c r="J507" s="222" cm="1">
        <f t="array" ref="J507">_xlfn.IFS(H507=0,0,H507&gt;=0,H507+I507)</f>
        <v>0</v>
      </c>
      <c r="K507" s="222" t="str">
        <f t="shared" si="127"/>
        <v/>
      </c>
      <c r="L507" s="222" cm="1">
        <f t="array" ref="L507">_xlfn.IFS(J507=0,0,J507&gt;=0,J507+K507)</f>
        <v>0</v>
      </c>
      <c r="M507" s="222" t="str">
        <f t="shared" si="128"/>
        <v/>
      </c>
      <c r="N507" s="222" t="str">
        <f t="shared" si="129"/>
        <v/>
      </c>
      <c r="O507" s="81"/>
      <c r="P507" s="211" t="str">
        <f t="shared" si="130"/>
        <v/>
      </c>
      <c r="Q507" s="313">
        <f t="shared" si="131"/>
        <v>0</v>
      </c>
      <c r="R507" s="314" t="str">
        <f t="shared" si="132"/>
        <v/>
      </c>
    </row>
    <row r="508" spans="1:18" hidden="1" outlineLevel="1" x14ac:dyDescent="0.3">
      <c r="A508" s="159"/>
      <c r="B508" s="80"/>
      <c r="C508" s="80"/>
      <c r="D508" s="225" t="str">
        <f>IF(ISERROR(VLOOKUP(C508,'[1]Summary and KPIs'!$E$55:$F$58,2,FALSE)),"",(VLOOKUP(C508,'[1]Summary and KPIs'!$E$55:$F$58,2,FALSE)))</f>
        <v/>
      </c>
      <c r="E508" s="69"/>
      <c r="F508" s="81"/>
      <c r="G508" s="81"/>
      <c r="H508" s="222">
        <f t="shared" si="126"/>
        <v>0</v>
      </c>
      <c r="I508" s="222" cm="1">
        <f t="array" ref="I508">_xlfn.IFS(H508&gt;25,0,H508&gt;=24,25-H508,H508&lt;24,1)</f>
        <v>1</v>
      </c>
      <c r="J508" s="222" cm="1">
        <f t="array" ref="J508">_xlfn.IFS(H508=0,0,H508&gt;=0,H508+I508)</f>
        <v>0</v>
      </c>
      <c r="K508" s="222" t="str">
        <f t="shared" si="127"/>
        <v/>
      </c>
      <c r="L508" s="222" cm="1">
        <f t="array" ref="L508">_xlfn.IFS(J508=0,0,J508&gt;=0,J508+K508)</f>
        <v>0</v>
      </c>
      <c r="M508" s="222" t="str">
        <f t="shared" si="128"/>
        <v/>
      </c>
      <c r="N508" s="222" t="str">
        <f t="shared" si="129"/>
        <v/>
      </c>
      <c r="O508" s="81"/>
      <c r="P508" s="211" t="str">
        <f t="shared" si="130"/>
        <v/>
      </c>
      <c r="Q508" s="313">
        <f t="shared" si="131"/>
        <v>0</v>
      </c>
      <c r="R508" s="314" t="str">
        <f t="shared" si="132"/>
        <v/>
      </c>
    </row>
    <row r="509" spans="1:18" hidden="1" outlineLevel="1" x14ac:dyDescent="0.3">
      <c r="A509" s="159"/>
      <c r="B509" s="80"/>
      <c r="C509" s="80"/>
      <c r="D509" s="225" t="str">
        <f>IF(ISERROR(VLOOKUP(C509,'[1]Summary and KPIs'!$E$55:$F$58,2,FALSE)),"",(VLOOKUP(C509,'[1]Summary and KPIs'!$E$55:$F$58,2,FALSE)))</f>
        <v/>
      </c>
      <c r="E509" s="69"/>
      <c r="F509" s="81"/>
      <c r="G509" s="81"/>
      <c r="H509" s="222">
        <f t="shared" si="126"/>
        <v>0</v>
      </c>
      <c r="I509" s="222" cm="1">
        <f t="array" ref="I509">_xlfn.IFS(H509&gt;25,0,H509&gt;=24,25-H509,H509&lt;24,1)</f>
        <v>1</v>
      </c>
      <c r="J509" s="222" cm="1">
        <f t="array" ref="J509">_xlfn.IFS(H509=0,0,H509&gt;=0,H509+I509)</f>
        <v>0</v>
      </c>
      <c r="K509" s="222" t="str">
        <f t="shared" si="127"/>
        <v/>
      </c>
      <c r="L509" s="222" cm="1">
        <f t="array" ref="L509">_xlfn.IFS(J509=0,0,J509&gt;=0,J509+K509)</f>
        <v>0</v>
      </c>
      <c r="M509" s="222" t="str">
        <f t="shared" si="128"/>
        <v/>
      </c>
      <c r="N509" s="222" t="str">
        <f t="shared" si="129"/>
        <v/>
      </c>
      <c r="O509" s="81"/>
      <c r="P509" s="211" t="str">
        <f t="shared" si="130"/>
        <v/>
      </c>
      <c r="Q509" s="313">
        <f t="shared" si="131"/>
        <v>0</v>
      </c>
      <c r="R509" s="314" t="str">
        <f t="shared" si="132"/>
        <v/>
      </c>
    </row>
    <row r="510" spans="1:18" hidden="1" outlineLevel="1" x14ac:dyDescent="0.3">
      <c r="A510" s="159"/>
      <c r="B510" s="80"/>
      <c r="C510" s="80"/>
      <c r="D510" s="225" t="str">
        <f>IF(ISERROR(VLOOKUP(C510,'[1]Summary and KPIs'!$E$55:$F$58,2,FALSE)),"",(VLOOKUP(C510,'[1]Summary and KPIs'!$E$55:$F$58,2,FALSE)))</f>
        <v/>
      </c>
      <c r="E510" s="69"/>
      <c r="F510" s="81"/>
      <c r="G510" s="81"/>
      <c r="H510" s="222">
        <f t="shared" si="126"/>
        <v>0</v>
      </c>
      <c r="I510" s="222" cm="1">
        <f t="array" ref="I510">_xlfn.IFS(H510&gt;25,0,H510&gt;=24,25-H510,H510&lt;24,1)</f>
        <v>1</v>
      </c>
      <c r="J510" s="222" cm="1">
        <f t="array" ref="J510">_xlfn.IFS(H510=0,0,H510&gt;=0,H510+I510)</f>
        <v>0</v>
      </c>
      <c r="K510" s="222" t="str">
        <f t="shared" si="127"/>
        <v/>
      </c>
      <c r="L510" s="222" cm="1">
        <f t="array" ref="L510">_xlfn.IFS(J510=0,0,J510&gt;=0,J510+K510)</f>
        <v>0</v>
      </c>
      <c r="M510" s="222" t="str">
        <f t="shared" si="128"/>
        <v/>
      </c>
      <c r="N510" s="222" t="str">
        <f t="shared" si="129"/>
        <v/>
      </c>
      <c r="O510" s="81"/>
      <c r="P510" s="211" t="str">
        <f t="shared" si="130"/>
        <v/>
      </c>
      <c r="Q510" s="313">
        <f t="shared" si="131"/>
        <v>0</v>
      </c>
      <c r="R510" s="314" t="str">
        <f t="shared" si="132"/>
        <v/>
      </c>
    </row>
    <row r="511" spans="1:18" hidden="1" outlineLevel="1" x14ac:dyDescent="0.3">
      <c r="A511" s="159"/>
      <c r="B511" s="80"/>
      <c r="C511" s="80"/>
      <c r="D511" s="225" t="str">
        <f>IF(ISERROR(VLOOKUP(C511,'[1]Summary and KPIs'!$E$55:$F$58,2,FALSE)),"",(VLOOKUP(C511,'[1]Summary and KPIs'!$E$55:$F$58,2,FALSE)))</f>
        <v/>
      </c>
      <c r="E511" s="69"/>
      <c r="F511" s="81"/>
      <c r="G511" s="81"/>
      <c r="H511" s="222">
        <f t="shared" si="126"/>
        <v>0</v>
      </c>
      <c r="I511" s="222" cm="1">
        <f t="array" ref="I511">_xlfn.IFS(H511&gt;25,0,H511&gt;=24,25-H511,H511&lt;24,1)</f>
        <v>1</v>
      </c>
      <c r="J511" s="222" cm="1">
        <f t="array" ref="J511">_xlfn.IFS(H511=0,0,H511&gt;=0,H511+I511)</f>
        <v>0</v>
      </c>
      <c r="K511" s="222" t="str">
        <f t="shared" si="127"/>
        <v/>
      </c>
      <c r="L511" s="222" cm="1">
        <f t="array" ref="L511">_xlfn.IFS(J511=0,0,J511&gt;=0,J511+K511)</f>
        <v>0</v>
      </c>
      <c r="M511" s="222" t="str">
        <f t="shared" si="128"/>
        <v/>
      </c>
      <c r="N511" s="222" t="str">
        <f t="shared" si="129"/>
        <v/>
      </c>
      <c r="O511" s="81"/>
      <c r="P511" s="211" t="str">
        <f t="shared" si="130"/>
        <v/>
      </c>
      <c r="Q511" s="313">
        <f t="shared" si="131"/>
        <v>0</v>
      </c>
      <c r="R511" s="314" t="str">
        <f t="shared" si="132"/>
        <v/>
      </c>
    </row>
    <row r="512" spans="1:18" hidden="1" outlineLevel="1" x14ac:dyDescent="0.3">
      <c r="A512" s="159"/>
      <c r="B512" s="80"/>
      <c r="C512" s="80"/>
      <c r="D512" s="225" t="str">
        <f>IF(ISERROR(VLOOKUP(C512,'[1]Summary and KPIs'!$E$55:$F$58,2,FALSE)),"",(VLOOKUP(C512,'[1]Summary and KPIs'!$E$55:$F$58,2,FALSE)))</f>
        <v/>
      </c>
      <c r="E512" s="69"/>
      <c r="F512" s="81"/>
      <c r="G512" s="81"/>
      <c r="H512" s="222">
        <f t="shared" si="126"/>
        <v>0</v>
      </c>
      <c r="I512" s="222" cm="1">
        <f t="array" ref="I512">_xlfn.IFS(H512&gt;25,0,H512&gt;=24,25-H512,H512&lt;24,1)</f>
        <v>1</v>
      </c>
      <c r="J512" s="222" cm="1">
        <f t="array" ref="J512">_xlfn.IFS(H512=0,0,H512&gt;=0,H512+I512)</f>
        <v>0</v>
      </c>
      <c r="K512" s="222" t="str">
        <f t="shared" si="127"/>
        <v/>
      </c>
      <c r="L512" s="222" cm="1">
        <f t="array" ref="L512">_xlfn.IFS(J512=0,0,J512&gt;=0,J512+K512)</f>
        <v>0</v>
      </c>
      <c r="M512" s="222" t="str">
        <f t="shared" si="128"/>
        <v/>
      </c>
      <c r="N512" s="222" t="str">
        <f t="shared" si="129"/>
        <v/>
      </c>
      <c r="O512" s="81"/>
      <c r="P512" s="211" t="str">
        <f t="shared" si="130"/>
        <v/>
      </c>
      <c r="Q512" s="313">
        <f t="shared" si="131"/>
        <v>0</v>
      </c>
      <c r="R512" s="314" t="str">
        <f t="shared" si="132"/>
        <v/>
      </c>
    </row>
    <row r="513" spans="1:18" hidden="1" outlineLevel="1" x14ac:dyDescent="0.3">
      <c r="A513" s="159"/>
      <c r="B513" s="80"/>
      <c r="C513" s="80"/>
      <c r="D513" s="225" t="str">
        <f>IF(ISERROR(VLOOKUP(C513,'[1]Summary and KPIs'!$E$55:$F$58,2,FALSE)),"",(VLOOKUP(C513,'[1]Summary and KPIs'!$E$55:$F$58,2,FALSE)))</f>
        <v/>
      </c>
      <c r="E513" s="69"/>
      <c r="F513" s="81"/>
      <c r="G513" s="81"/>
      <c r="H513" s="222">
        <f t="shared" si="126"/>
        <v>0</v>
      </c>
      <c r="I513" s="222" cm="1">
        <f t="array" ref="I513">_xlfn.IFS(H513&gt;25,0,H513&gt;=24,25-H513,H513&lt;24,1)</f>
        <v>1</v>
      </c>
      <c r="J513" s="222" cm="1">
        <f t="array" ref="J513">_xlfn.IFS(H513=0,0,H513&gt;=0,H513+I513)</f>
        <v>0</v>
      </c>
      <c r="K513" s="222" t="str">
        <f t="shared" si="127"/>
        <v/>
      </c>
      <c r="L513" s="222" cm="1">
        <f t="array" ref="L513">_xlfn.IFS(J513=0,0,J513&gt;=0,J513+K513)</f>
        <v>0</v>
      </c>
      <c r="M513" s="222" t="str">
        <f t="shared" si="128"/>
        <v/>
      </c>
      <c r="N513" s="222" t="str">
        <f t="shared" si="129"/>
        <v/>
      </c>
      <c r="O513" s="81"/>
      <c r="P513" s="211" t="str">
        <f t="shared" si="130"/>
        <v/>
      </c>
      <c r="Q513" s="313">
        <f t="shared" si="131"/>
        <v>0</v>
      </c>
      <c r="R513" s="314" t="str">
        <f t="shared" si="132"/>
        <v/>
      </c>
    </row>
    <row r="514" spans="1:18" hidden="1" outlineLevel="1" x14ac:dyDescent="0.3">
      <c r="A514" s="159"/>
      <c r="B514" s="80"/>
      <c r="C514" s="80"/>
      <c r="D514" s="225" t="str">
        <f>IF(ISERROR(VLOOKUP(C514,'[1]Summary and KPIs'!$E$55:$F$58,2,FALSE)),"",(VLOOKUP(C514,'[1]Summary and KPIs'!$E$55:$F$58,2,FALSE)))</f>
        <v/>
      </c>
      <c r="E514" s="69"/>
      <c r="F514" s="81"/>
      <c r="G514" s="81"/>
      <c r="H514" s="222">
        <f t="shared" si="126"/>
        <v>0</v>
      </c>
      <c r="I514" s="222" cm="1">
        <f t="array" ref="I514">_xlfn.IFS(H514&gt;25,0,H514&gt;=24,25-H514,H514&lt;24,1)</f>
        <v>1</v>
      </c>
      <c r="J514" s="222" cm="1">
        <f t="array" ref="J514">_xlfn.IFS(H514=0,0,H514&gt;=0,H514+I514)</f>
        <v>0</v>
      </c>
      <c r="K514" s="222" t="str">
        <f t="shared" si="127"/>
        <v/>
      </c>
      <c r="L514" s="222" cm="1">
        <f t="array" ref="L514">_xlfn.IFS(J514=0,0,J514&gt;=0,J514+K514)</f>
        <v>0</v>
      </c>
      <c r="M514" s="222" t="str">
        <f t="shared" si="128"/>
        <v/>
      </c>
      <c r="N514" s="222" t="str">
        <f t="shared" si="129"/>
        <v/>
      </c>
      <c r="O514" s="81"/>
      <c r="P514" s="211" t="str">
        <f t="shared" si="130"/>
        <v/>
      </c>
      <c r="Q514" s="313">
        <f t="shared" si="131"/>
        <v>0</v>
      </c>
      <c r="R514" s="314" t="str">
        <f t="shared" si="132"/>
        <v/>
      </c>
    </row>
    <row r="515" spans="1:18" hidden="1" outlineLevel="1" x14ac:dyDescent="0.3">
      <c r="A515" s="159"/>
      <c r="B515" s="80"/>
      <c r="C515" s="80"/>
      <c r="D515" s="225" t="str">
        <f>IF(ISERROR(VLOOKUP(C515,'[1]Summary and KPIs'!$E$55:$F$58,2,FALSE)),"",(VLOOKUP(C515,'[1]Summary and KPIs'!$E$55:$F$58,2,FALSE)))</f>
        <v/>
      </c>
      <c r="E515" s="69"/>
      <c r="F515" s="81"/>
      <c r="G515" s="81"/>
      <c r="H515" s="222">
        <f t="shared" si="126"/>
        <v>0</v>
      </c>
      <c r="I515" s="222" cm="1">
        <f t="array" ref="I515">_xlfn.IFS(H515&gt;25,0,H515&gt;=24,25-H515,H515&lt;24,1)</f>
        <v>1</v>
      </c>
      <c r="J515" s="222" cm="1">
        <f t="array" ref="J515">_xlfn.IFS(H515=0,0,H515&gt;=0,H515+I515)</f>
        <v>0</v>
      </c>
      <c r="K515" s="222" t="str">
        <f t="shared" si="127"/>
        <v/>
      </c>
      <c r="L515" s="222" cm="1">
        <f t="array" ref="L515">_xlfn.IFS(J515=0,0,J515&gt;=0,J515+K515)</f>
        <v>0</v>
      </c>
      <c r="M515" s="222" t="str">
        <f t="shared" si="128"/>
        <v/>
      </c>
      <c r="N515" s="222" t="str">
        <f t="shared" si="129"/>
        <v/>
      </c>
      <c r="O515" s="81"/>
      <c r="P515" s="211" t="str">
        <f t="shared" si="130"/>
        <v/>
      </c>
      <c r="Q515" s="313">
        <f t="shared" si="131"/>
        <v>0</v>
      </c>
      <c r="R515" s="314" t="str">
        <f t="shared" si="132"/>
        <v/>
      </c>
    </row>
    <row r="516" spans="1:18" hidden="1" outlineLevel="1" x14ac:dyDescent="0.3">
      <c r="A516" s="159"/>
      <c r="B516" s="80"/>
      <c r="C516" s="80"/>
      <c r="D516" s="225" t="str">
        <f>IF(ISERROR(VLOOKUP(C516,'[1]Summary and KPIs'!$E$55:$F$58,2,FALSE)),"",(VLOOKUP(C516,'[1]Summary and KPIs'!$E$55:$F$58,2,FALSE)))</f>
        <v/>
      </c>
      <c r="E516" s="69"/>
      <c r="F516" s="81"/>
      <c r="G516" s="81"/>
      <c r="H516" s="222">
        <f t="shared" si="126"/>
        <v>0</v>
      </c>
      <c r="I516" s="222" cm="1">
        <f t="array" ref="I516">_xlfn.IFS(H516&gt;25,0,H516&gt;=24,25-H516,H516&lt;24,1)</f>
        <v>1</v>
      </c>
      <c r="J516" s="222" cm="1">
        <f t="array" ref="J516">_xlfn.IFS(H516=0,0,H516&gt;=0,H516+I516)</f>
        <v>0</v>
      </c>
      <c r="K516" s="222" t="str">
        <f t="shared" si="127"/>
        <v/>
      </c>
      <c r="L516" s="222" cm="1">
        <f t="array" ref="L516">_xlfn.IFS(J516=0,0,J516&gt;=0,J516+K516)</f>
        <v>0</v>
      </c>
      <c r="M516" s="222" t="str">
        <f t="shared" si="128"/>
        <v/>
      </c>
      <c r="N516" s="222" t="str">
        <f t="shared" si="129"/>
        <v/>
      </c>
      <c r="O516" s="81"/>
      <c r="P516" s="211" t="str">
        <f t="shared" si="130"/>
        <v/>
      </c>
      <c r="Q516" s="313">
        <f t="shared" si="131"/>
        <v>0</v>
      </c>
      <c r="R516" s="314" t="str">
        <f t="shared" si="132"/>
        <v/>
      </c>
    </row>
    <row r="517" spans="1:18" hidden="1" outlineLevel="1" x14ac:dyDescent="0.3">
      <c r="A517" s="159"/>
      <c r="B517" s="80"/>
      <c r="C517" s="80"/>
      <c r="D517" s="225" t="str">
        <f>IF(ISERROR(VLOOKUP(C517,'[1]Summary and KPIs'!$E$55:$F$58,2,FALSE)),"",(VLOOKUP(C517,'[1]Summary and KPIs'!$E$55:$F$58,2,FALSE)))</f>
        <v/>
      </c>
      <c r="E517" s="69"/>
      <c r="F517" s="81"/>
      <c r="G517" s="81"/>
      <c r="H517" s="222">
        <f t="shared" si="126"/>
        <v>0</v>
      </c>
      <c r="I517" s="222" cm="1">
        <f t="array" ref="I517">_xlfn.IFS(H517&gt;25,0,H517&gt;=24,25-H517,H517&lt;24,1)</f>
        <v>1</v>
      </c>
      <c r="J517" s="222" cm="1">
        <f t="array" ref="J517">_xlfn.IFS(H517=0,0,H517&gt;=0,H517+I517)</f>
        <v>0</v>
      </c>
      <c r="K517" s="222" t="str">
        <f t="shared" si="127"/>
        <v/>
      </c>
      <c r="L517" s="222" cm="1">
        <f t="array" ref="L517">_xlfn.IFS(J517=0,0,J517&gt;=0,J517+K517)</f>
        <v>0</v>
      </c>
      <c r="M517" s="222" t="str">
        <f t="shared" si="128"/>
        <v/>
      </c>
      <c r="N517" s="222" t="str">
        <f t="shared" si="129"/>
        <v/>
      </c>
      <c r="O517" s="81"/>
      <c r="P517" s="211" t="str">
        <f t="shared" si="130"/>
        <v/>
      </c>
      <c r="Q517" s="313">
        <f t="shared" si="131"/>
        <v>0</v>
      </c>
      <c r="R517" s="314" t="str">
        <f t="shared" si="132"/>
        <v/>
      </c>
    </row>
    <row r="518" spans="1:18" hidden="1" outlineLevel="1" x14ac:dyDescent="0.3">
      <c r="A518" s="159"/>
      <c r="B518" s="80"/>
      <c r="C518" s="80"/>
      <c r="D518" s="225" t="str">
        <f>IF(ISERROR(VLOOKUP(C518,'[1]Summary and KPIs'!$E$55:$F$58,2,FALSE)),"",(VLOOKUP(C518,'[1]Summary and KPIs'!$E$55:$F$58,2,FALSE)))</f>
        <v/>
      </c>
      <c r="E518" s="69"/>
      <c r="F518" s="81"/>
      <c r="G518" s="81"/>
      <c r="H518" s="222">
        <f t="shared" si="126"/>
        <v>0</v>
      </c>
      <c r="I518" s="222" cm="1">
        <f t="array" ref="I518">_xlfn.IFS(H518&gt;25,0,H518&gt;=24,25-H518,H518&lt;24,1)</f>
        <v>1</v>
      </c>
      <c r="J518" s="222" cm="1">
        <f t="array" ref="J518">_xlfn.IFS(H518=0,0,H518&gt;=0,H518+I518)</f>
        <v>0</v>
      </c>
      <c r="K518" s="222" t="str">
        <f t="shared" si="127"/>
        <v/>
      </c>
      <c r="L518" s="222" cm="1">
        <f t="array" ref="L518">_xlfn.IFS(J518=0,0,J518&gt;=0,J518+K518)</f>
        <v>0</v>
      </c>
      <c r="M518" s="222" t="str">
        <f t="shared" si="128"/>
        <v/>
      </c>
      <c r="N518" s="222" t="str">
        <f t="shared" si="129"/>
        <v/>
      </c>
      <c r="O518" s="81"/>
      <c r="P518" s="211" t="str">
        <f t="shared" si="130"/>
        <v/>
      </c>
      <c r="Q518" s="313">
        <f t="shared" si="131"/>
        <v>0</v>
      </c>
      <c r="R518" s="314" t="str">
        <f t="shared" si="132"/>
        <v/>
      </c>
    </row>
    <row r="519" spans="1:18" hidden="1" outlineLevel="1" x14ac:dyDescent="0.3">
      <c r="A519" s="159"/>
      <c r="B519" s="80"/>
      <c r="C519" s="80"/>
      <c r="D519" s="225" t="str">
        <f>IF(ISERROR(VLOOKUP(C519,'[1]Summary and KPIs'!$E$55:$F$58,2,FALSE)),"",(VLOOKUP(C519,'[1]Summary and KPIs'!$E$55:$F$58,2,FALSE)))</f>
        <v/>
      </c>
      <c r="E519" s="69"/>
      <c r="F519" s="81"/>
      <c r="G519" s="81"/>
      <c r="H519" s="222">
        <f t="shared" si="126"/>
        <v>0</v>
      </c>
      <c r="I519" s="222" cm="1">
        <f t="array" ref="I519">_xlfn.IFS(H519&gt;25,0,H519&gt;=24,25-H519,H519&lt;24,1)</f>
        <v>1</v>
      </c>
      <c r="J519" s="222" cm="1">
        <f t="array" ref="J519">_xlfn.IFS(H519=0,0,H519&gt;=0,H519+I519)</f>
        <v>0</v>
      </c>
      <c r="K519" s="222" t="str">
        <f t="shared" si="127"/>
        <v/>
      </c>
      <c r="L519" s="222" cm="1">
        <f t="array" ref="L519">_xlfn.IFS(J519=0,0,J519&gt;=0,J519+K519)</f>
        <v>0</v>
      </c>
      <c r="M519" s="222" t="str">
        <f t="shared" si="128"/>
        <v/>
      </c>
      <c r="N519" s="222" t="str">
        <f t="shared" si="129"/>
        <v/>
      </c>
      <c r="O519" s="81"/>
      <c r="P519" s="211" t="str">
        <f t="shared" si="130"/>
        <v/>
      </c>
      <c r="Q519" s="313">
        <f t="shared" si="131"/>
        <v>0</v>
      </c>
      <c r="R519" s="314" t="str">
        <f t="shared" si="132"/>
        <v/>
      </c>
    </row>
    <row r="520" spans="1:18" hidden="1" outlineLevel="1" x14ac:dyDescent="0.3">
      <c r="A520" s="159"/>
      <c r="B520" s="80"/>
      <c r="C520" s="80"/>
      <c r="D520" s="225" t="str">
        <f>IF(ISERROR(VLOOKUP(C520,'[1]Summary and KPIs'!$E$55:$F$58,2,FALSE)),"",(VLOOKUP(C520,'[1]Summary and KPIs'!$E$55:$F$58,2,FALSE)))</f>
        <v/>
      </c>
      <c r="E520" s="69"/>
      <c r="F520" s="81"/>
      <c r="G520" s="81"/>
      <c r="H520" s="222">
        <f t="shared" si="126"/>
        <v>0</v>
      </c>
      <c r="I520" s="222" cm="1">
        <f t="array" ref="I520">_xlfn.IFS(H520&gt;25,0,H520&gt;=24,25-H520,H520&lt;24,1)</f>
        <v>1</v>
      </c>
      <c r="J520" s="222" cm="1">
        <f t="array" ref="J520">_xlfn.IFS(H520=0,0,H520&gt;=0,H520+I520)</f>
        <v>0</v>
      </c>
      <c r="K520" s="222" t="str">
        <f t="shared" si="127"/>
        <v/>
      </c>
      <c r="L520" s="222" cm="1">
        <f t="array" ref="L520">_xlfn.IFS(J520=0,0,J520&gt;=0,J520+K520)</f>
        <v>0</v>
      </c>
      <c r="M520" s="222" t="str">
        <f t="shared" si="128"/>
        <v/>
      </c>
      <c r="N520" s="222" t="str">
        <f t="shared" si="129"/>
        <v/>
      </c>
      <c r="O520" s="81"/>
      <c r="P520" s="211" t="str">
        <f t="shared" si="130"/>
        <v/>
      </c>
      <c r="Q520" s="313">
        <f t="shared" si="131"/>
        <v>0</v>
      </c>
      <c r="R520" s="314" t="str">
        <f t="shared" si="132"/>
        <v/>
      </c>
    </row>
    <row r="521" spans="1:18" hidden="1" outlineLevel="1" x14ac:dyDescent="0.3">
      <c r="A521" s="159"/>
      <c r="B521" s="80"/>
      <c r="C521" s="80"/>
      <c r="D521" s="225" t="str">
        <f>IF(ISERROR(VLOOKUP(C521,'[1]Summary and KPIs'!$E$55:$F$58,2,FALSE)),"",(VLOOKUP(C521,'[1]Summary and KPIs'!$E$55:$F$58,2,FALSE)))</f>
        <v/>
      </c>
      <c r="E521" s="69"/>
      <c r="F521" s="81"/>
      <c r="G521" s="81"/>
      <c r="H521" s="222">
        <f t="shared" ref="H521:H545" si="133">F521+G521</f>
        <v>0</v>
      </c>
      <c r="I521" s="222" cm="1">
        <f t="array" ref="I521">_xlfn.IFS(H521&gt;25,0,H521&gt;=24,25-H521,H521&lt;24,1)</f>
        <v>1</v>
      </c>
      <c r="J521" s="222" cm="1">
        <f t="array" ref="J521">_xlfn.IFS(H521=0,0,H521&gt;=0,H521+I521)</f>
        <v>0</v>
      </c>
      <c r="K521" s="222" t="str">
        <f t="shared" ref="K521:K545" si="134">IF(ISERROR(IF(J521&lt;D521,D521-J521,0)),"",IF(J521&lt;D521,D521-J521,0))</f>
        <v/>
      </c>
      <c r="L521" s="222" cm="1">
        <f t="array" ref="L521">_xlfn.IFS(J521=0,0,J521&gt;=0,J521+K521)</f>
        <v>0</v>
      </c>
      <c r="M521" s="222" t="str">
        <f t="shared" ref="M521:M545" si="135">IFERROR(I521+K521,"")</f>
        <v/>
      </c>
      <c r="N521" s="222" t="str">
        <f t="shared" ref="N521:N545" si="136">IFERROR(M521*E521,"")</f>
        <v/>
      </c>
      <c r="O521" s="81"/>
      <c r="P521" s="211" t="str">
        <f t="shared" ref="P521:P545" si="137">IFERROR(O521/(N521),"")</f>
        <v/>
      </c>
      <c r="Q521" s="313">
        <f t="shared" ref="Q521:Q545" si="138">SUM(N521:O521)</f>
        <v>0</v>
      </c>
      <c r="R521" s="314" t="str">
        <f t="shared" ref="R521:R545" si="139">IF(O521="","",IF(P521&gt;17.5%,"Benefits should not be more than 17.5% ",""))</f>
        <v/>
      </c>
    </row>
    <row r="522" spans="1:18" hidden="1" outlineLevel="1" x14ac:dyDescent="0.3">
      <c r="A522" s="159"/>
      <c r="B522" s="80"/>
      <c r="C522" s="80"/>
      <c r="D522" s="225" t="str">
        <f>IF(ISERROR(VLOOKUP(C522,'[1]Summary and KPIs'!$E$55:$F$58,2,FALSE)),"",(VLOOKUP(C522,'[1]Summary and KPIs'!$E$55:$F$58,2,FALSE)))</f>
        <v/>
      </c>
      <c r="E522" s="69"/>
      <c r="F522" s="81"/>
      <c r="G522" s="81"/>
      <c r="H522" s="222">
        <f t="shared" si="133"/>
        <v>0</v>
      </c>
      <c r="I522" s="222" cm="1">
        <f t="array" ref="I522">_xlfn.IFS(H522&gt;25,0,H522&gt;=24,25-H522,H522&lt;24,1)</f>
        <v>1</v>
      </c>
      <c r="J522" s="222" cm="1">
        <f t="array" ref="J522">_xlfn.IFS(H522=0,0,H522&gt;=0,H522+I522)</f>
        <v>0</v>
      </c>
      <c r="K522" s="222" t="str">
        <f t="shared" si="134"/>
        <v/>
      </c>
      <c r="L522" s="222" cm="1">
        <f t="array" ref="L522">_xlfn.IFS(J522=0,0,J522&gt;=0,J522+K522)</f>
        <v>0</v>
      </c>
      <c r="M522" s="222" t="str">
        <f t="shared" si="135"/>
        <v/>
      </c>
      <c r="N522" s="222" t="str">
        <f t="shared" si="136"/>
        <v/>
      </c>
      <c r="O522" s="81"/>
      <c r="P522" s="211" t="str">
        <f t="shared" si="137"/>
        <v/>
      </c>
      <c r="Q522" s="313">
        <f t="shared" si="138"/>
        <v>0</v>
      </c>
      <c r="R522" s="314" t="str">
        <f t="shared" si="139"/>
        <v/>
      </c>
    </row>
    <row r="523" spans="1:18" hidden="1" outlineLevel="1" x14ac:dyDescent="0.3">
      <c r="A523" s="159"/>
      <c r="B523" s="80"/>
      <c r="C523" s="80"/>
      <c r="D523" s="225" t="str">
        <f>IF(ISERROR(VLOOKUP(C523,'[1]Summary and KPIs'!$E$55:$F$58,2,FALSE)),"",(VLOOKUP(C523,'[1]Summary and KPIs'!$E$55:$F$58,2,FALSE)))</f>
        <v/>
      </c>
      <c r="E523" s="69"/>
      <c r="F523" s="81"/>
      <c r="G523" s="81"/>
      <c r="H523" s="222">
        <f t="shared" si="133"/>
        <v>0</v>
      </c>
      <c r="I523" s="222" cm="1">
        <f t="array" ref="I523">_xlfn.IFS(H523&gt;25,0,H523&gt;=24,25-H523,H523&lt;24,1)</f>
        <v>1</v>
      </c>
      <c r="J523" s="222" cm="1">
        <f t="array" ref="J523">_xlfn.IFS(H523=0,0,H523&gt;=0,H523+I523)</f>
        <v>0</v>
      </c>
      <c r="K523" s="222" t="str">
        <f t="shared" si="134"/>
        <v/>
      </c>
      <c r="L523" s="222" cm="1">
        <f t="array" ref="L523">_xlfn.IFS(J523=0,0,J523&gt;=0,J523+K523)</f>
        <v>0</v>
      </c>
      <c r="M523" s="222" t="str">
        <f t="shared" si="135"/>
        <v/>
      </c>
      <c r="N523" s="222" t="str">
        <f t="shared" si="136"/>
        <v/>
      </c>
      <c r="O523" s="81"/>
      <c r="P523" s="211" t="str">
        <f t="shared" si="137"/>
        <v/>
      </c>
      <c r="Q523" s="313">
        <f t="shared" si="138"/>
        <v>0</v>
      </c>
      <c r="R523" s="314" t="str">
        <f t="shared" si="139"/>
        <v/>
      </c>
    </row>
    <row r="524" spans="1:18" hidden="1" outlineLevel="1" x14ac:dyDescent="0.3">
      <c r="A524" s="159"/>
      <c r="B524" s="80"/>
      <c r="C524" s="80"/>
      <c r="D524" s="225" t="str">
        <f>IF(ISERROR(VLOOKUP(C524,'[1]Summary and KPIs'!$E$55:$F$58,2,FALSE)),"",(VLOOKUP(C524,'[1]Summary and KPIs'!$E$55:$F$58,2,FALSE)))</f>
        <v/>
      </c>
      <c r="E524" s="69"/>
      <c r="F524" s="81"/>
      <c r="G524" s="81"/>
      <c r="H524" s="222">
        <f t="shared" si="133"/>
        <v>0</v>
      </c>
      <c r="I524" s="222" cm="1">
        <f t="array" ref="I524">_xlfn.IFS(H524&gt;25,0,H524&gt;=24,25-H524,H524&lt;24,1)</f>
        <v>1</v>
      </c>
      <c r="J524" s="222" cm="1">
        <f t="array" ref="J524">_xlfn.IFS(H524=0,0,H524&gt;=0,H524+I524)</f>
        <v>0</v>
      </c>
      <c r="K524" s="222" t="str">
        <f t="shared" si="134"/>
        <v/>
      </c>
      <c r="L524" s="222" cm="1">
        <f t="array" ref="L524">_xlfn.IFS(J524=0,0,J524&gt;=0,J524+K524)</f>
        <v>0</v>
      </c>
      <c r="M524" s="222" t="str">
        <f t="shared" si="135"/>
        <v/>
      </c>
      <c r="N524" s="222" t="str">
        <f t="shared" si="136"/>
        <v/>
      </c>
      <c r="O524" s="81"/>
      <c r="P524" s="211" t="str">
        <f t="shared" si="137"/>
        <v/>
      </c>
      <c r="Q524" s="313">
        <f t="shared" si="138"/>
        <v>0</v>
      </c>
      <c r="R524" s="314" t="str">
        <f t="shared" si="139"/>
        <v/>
      </c>
    </row>
    <row r="525" spans="1:18" hidden="1" outlineLevel="1" x14ac:dyDescent="0.3">
      <c r="A525" s="159"/>
      <c r="B525" s="80"/>
      <c r="C525" s="80"/>
      <c r="D525" s="225" t="str">
        <f>IF(ISERROR(VLOOKUP(C525,'[1]Summary and KPIs'!$E$55:$F$58,2,FALSE)),"",(VLOOKUP(C525,'[1]Summary and KPIs'!$E$55:$F$58,2,FALSE)))</f>
        <v/>
      </c>
      <c r="E525" s="69"/>
      <c r="F525" s="81"/>
      <c r="G525" s="81"/>
      <c r="H525" s="222">
        <f t="shared" si="133"/>
        <v>0</v>
      </c>
      <c r="I525" s="222" cm="1">
        <f t="array" ref="I525">_xlfn.IFS(H525&gt;25,0,H525&gt;=24,25-H525,H525&lt;24,1)</f>
        <v>1</v>
      </c>
      <c r="J525" s="222" cm="1">
        <f t="array" ref="J525">_xlfn.IFS(H525=0,0,H525&gt;=0,H525+I525)</f>
        <v>0</v>
      </c>
      <c r="K525" s="222" t="str">
        <f t="shared" si="134"/>
        <v/>
      </c>
      <c r="L525" s="222" cm="1">
        <f t="array" ref="L525">_xlfn.IFS(J525=0,0,J525&gt;=0,J525+K525)</f>
        <v>0</v>
      </c>
      <c r="M525" s="222" t="str">
        <f t="shared" si="135"/>
        <v/>
      </c>
      <c r="N525" s="222" t="str">
        <f t="shared" si="136"/>
        <v/>
      </c>
      <c r="O525" s="81"/>
      <c r="P525" s="211" t="str">
        <f t="shared" si="137"/>
        <v/>
      </c>
      <c r="Q525" s="313">
        <f t="shared" si="138"/>
        <v>0</v>
      </c>
      <c r="R525" s="314" t="str">
        <f t="shared" si="139"/>
        <v/>
      </c>
    </row>
    <row r="526" spans="1:18" hidden="1" outlineLevel="1" x14ac:dyDescent="0.3">
      <c r="A526" s="159"/>
      <c r="B526" s="80"/>
      <c r="C526" s="80"/>
      <c r="D526" s="225" t="str">
        <f>IF(ISERROR(VLOOKUP(C526,'[1]Summary and KPIs'!$E$55:$F$58,2,FALSE)),"",(VLOOKUP(C526,'[1]Summary and KPIs'!$E$55:$F$58,2,FALSE)))</f>
        <v/>
      </c>
      <c r="E526" s="69"/>
      <c r="F526" s="81"/>
      <c r="G526" s="81"/>
      <c r="H526" s="222">
        <f t="shared" si="133"/>
        <v>0</v>
      </c>
      <c r="I526" s="222" cm="1">
        <f t="array" ref="I526">_xlfn.IFS(H526&gt;25,0,H526&gt;=24,25-H526,H526&lt;24,1)</f>
        <v>1</v>
      </c>
      <c r="J526" s="222" cm="1">
        <f t="array" ref="J526">_xlfn.IFS(H526=0,0,H526&gt;=0,H526+I526)</f>
        <v>0</v>
      </c>
      <c r="K526" s="222" t="str">
        <f t="shared" si="134"/>
        <v/>
      </c>
      <c r="L526" s="222" cm="1">
        <f t="array" ref="L526">_xlfn.IFS(J526=0,0,J526&gt;=0,J526+K526)</f>
        <v>0</v>
      </c>
      <c r="M526" s="222" t="str">
        <f t="shared" si="135"/>
        <v/>
      </c>
      <c r="N526" s="222" t="str">
        <f t="shared" si="136"/>
        <v/>
      </c>
      <c r="O526" s="81"/>
      <c r="P526" s="211" t="str">
        <f t="shared" si="137"/>
        <v/>
      </c>
      <c r="Q526" s="313">
        <f t="shared" si="138"/>
        <v>0</v>
      </c>
      <c r="R526" s="314" t="str">
        <f t="shared" si="139"/>
        <v/>
      </c>
    </row>
    <row r="527" spans="1:18" hidden="1" outlineLevel="1" x14ac:dyDescent="0.3">
      <c r="A527" s="159"/>
      <c r="B527" s="80"/>
      <c r="C527" s="80"/>
      <c r="D527" s="225" t="str">
        <f>IF(ISERROR(VLOOKUP(C527,'[1]Summary and KPIs'!$E$55:$F$58,2,FALSE)),"",(VLOOKUP(C527,'[1]Summary and KPIs'!$E$55:$F$58,2,FALSE)))</f>
        <v/>
      </c>
      <c r="E527" s="69"/>
      <c r="F527" s="81"/>
      <c r="G527" s="81"/>
      <c r="H527" s="222">
        <f t="shared" si="133"/>
        <v>0</v>
      </c>
      <c r="I527" s="222" cm="1">
        <f t="array" ref="I527">_xlfn.IFS(H527&gt;25,0,H527&gt;=24,25-H527,H527&lt;24,1)</f>
        <v>1</v>
      </c>
      <c r="J527" s="222" cm="1">
        <f t="array" ref="J527">_xlfn.IFS(H527=0,0,H527&gt;=0,H527+I527)</f>
        <v>0</v>
      </c>
      <c r="K527" s="222" t="str">
        <f t="shared" si="134"/>
        <v/>
      </c>
      <c r="L527" s="222" cm="1">
        <f t="array" ref="L527">_xlfn.IFS(J527=0,0,J527&gt;=0,J527+K527)</f>
        <v>0</v>
      </c>
      <c r="M527" s="222" t="str">
        <f t="shared" si="135"/>
        <v/>
      </c>
      <c r="N527" s="222" t="str">
        <f t="shared" si="136"/>
        <v/>
      </c>
      <c r="O527" s="81"/>
      <c r="P527" s="211" t="str">
        <f t="shared" si="137"/>
        <v/>
      </c>
      <c r="Q527" s="313">
        <f t="shared" si="138"/>
        <v>0</v>
      </c>
      <c r="R527" s="314" t="str">
        <f t="shared" si="139"/>
        <v/>
      </c>
    </row>
    <row r="528" spans="1:18" hidden="1" outlineLevel="1" x14ac:dyDescent="0.3">
      <c r="A528" s="159"/>
      <c r="B528" s="80"/>
      <c r="C528" s="80"/>
      <c r="D528" s="225" t="str">
        <f>IF(ISERROR(VLOOKUP(C528,'[1]Summary and KPIs'!$E$55:$F$58,2,FALSE)),"",(VLOOKUP(C528,'[1]Summary and KPIs'!$E$55:$F$58,2,FALSE)))</f>
        <v/>
      </c>
      <c r="E528" s="69"/>
      <c r="F528" s="81"/>
      <c r="G528" s="81"/>
      <c r="H528" s="222">
        <f t="shared" si="133"/>
        <v>0</v>
      </c>
      <c r="I528" s="222" cm="1">
        <f t="array" ref="I528">_xlfn.IFS(H528&gt;25,0,H528&gt;=24,25-H528,H528&lt;24,1)</f>
        <v>1</v>
      </c>
      <c r="J528" s="222" cm="1">
        <f t="array" ref="J528">_xlfn.IFS(H528=0,0,H528&gt;=0,H528+I528)</f>
        <v>0</v>
      </c>
      <c r="K528" s="222" t="str">
        <f t="shared" si="134"/>
        <v/>
      </c>
      <c r="L528" s="222" cm="1">
        <f t="array" ref="L528">_xlfn.IFS(J528=0,0,J528&gt;=0,J528+K528)</f>
        <v>0</v>
      </c>
      <c r="M528" s="222" t="str">
        <f t="shared" si="135"/>
        <v/>
      </c>
      <c r="N528" s="222" t="str">
        <f t="shared" si="136"/>
        <v/>
      </c>
      <c r="O528" s="81"/>
      <c r="P528" s="211" t="str">
        <f t="shared" si="137"/>
        <v/>
      </c>
      <c r="Q528" s="313">
        <f t="shared" si="138"/>
        <v>0</v>
      </c>
      <c r="R528" s="314" t="str">
        <f t="shared" si="139"/>
        <v/>
      </c>
    </row>
    <row r="529" spans="1:18" hidden="1" outlineLevel="1" x14ac:dyDescent="0.3">
      <c r="A529" s="159"/>
      <c r="B529" s="80"/>
      <c r="C529" s="80"/>
      <c r="D529" s="225" t="str">
        <f>IF(ISERROR(VLOOKUP(C529,'[1]Summary and KPIs'!$E$55:$F$58,2,FALSE)),"",(VLOOKUP(C529,'[1]Summary and KPIs'!$E$55:$F$58,2,FALSE)))</f>
        <v/>
      </c>
      <c r="E529" s="69"/>
      <c r="F529" s="81"/>
      <c r="G529" s="81"/>
      <c r="H529" s="222">
        <f t="shared" si="133"/>
        <v>0</v>
      </c>
      <c r="I529" s="222" cm="1">
        <f t="array" ref="I529">_xlfn.IFS(H529&gt;25,0,H529&gt;=24,25-H529,H529&lt;24,1)</f>
        <v>1</v>
      </c>
      <c r="J529" s="222" cm="1">
        <f t="array" ref="J529">_xlfn.IFS(H529=0,0,H529&gt;=0,H529+I529)</f>
        <v>0</v>
      </c>
      <c r="K529" s="222" t="str">
        <f t="shared" si="134"/>
        <v/>
      </c>
      <c r="L529" s="222" cm="1">
        <f t="array" ref="L529">_xlfn.IFS(J529=0,0,J529&gt;=0,J529+K529)</f>
        <v>0</v>
      </c>
      <c r="M529" s="222" t="str">
        <f t="shared" si="135"/>
        <v/>
      </c>
      <c r="N529" s="222" t="str">
        <f t="shared" si="136"/>
        <v/>
      </c>
      <c r="O529" s="81"/>
      <c r="P529" s="211" t="str">
        <f t="shared" si="137"/>
        <v/>
      </c>
      <c r="Q529" s="313">
        <f t="shared" si="138"/>
        <v>0</v>
      </c>
      <c r="R529" s="314" t="str">
        <f t="shared" si="139"/>
        <v/>
      </c>
    </row>
    <row r="530" spans="1:18" hidden="1" outlineLevel="1" x14ac:dyDescent="0.3">
      <c r="A530" s="159"/>
      <c r="B530" s="80"/>
      <c r="C530" s="80"/>
      <c r="D530" s="225" t="str">
        <f>IF(ISERROR(VLOOKUP(C530,'[1]Summary and KPIs'!$E$55:$F$58,2,FALSE)),"",(VLOOKUP(C530,'[1]Summary and KPIs'!$E$55:$F$58,2,FALSE)))</f>
        <v/>
      </c>
      <c r="E530" s="69"/>
      <c r="F530" s="81"/>
      <c r="G530" s="81"/>
      <c r="H530" s="222">
        <f t="shared" si="133"/>
        <v>0</v>
      </c>
      <c r="I530" s="222" cm="1">
        <f t="array" ref="I530">_xlfn.IFS(H530&gt;25,0,H530&gt;=24,25-H530,H530&lt;24,1)</f>
        <v>1</v>
      </c>
      <c r="J530" s="222" cm="1">
        <f t="array" ref="J530">_xlfn.IFS(H530=0,0,H530&gt;=0,H530+I530)</f>
        <v>0</v>
      </c>
      <c r="K530" s="222" t="str">
        <f t="shared" si="134"/>
        <v/>
      </c>
      <c r="L530" s="222" cm="1">
        <f t="array" ref="L530">_xlfn.IFS(J530=0,0,J530&gt;=0,J530+K530)</f>
        <v>0</v>
      </c>
      <c r="M530" s="222" t="str">
        <f t="shared" si="135"/>
        <v/>
      </c>
      <c r="N530" s="222" t="str">
        <f t="shared" si="136"/>
        <v/>
      </c>
      <c r="O530" s="81"/>
      <c r="P530" s="211" t="str">
        <f t="shared" si="137"/>
        <v/>
      </c>
      <c r="Q530" s="313">
        <f t="shared" si="138"/>
        <v>0</v>
      </c>
      <c r="R530" s="314" t="str">
        <f t="shared" si="139"/>
        <v/>
      </c>
    </row>
    <row r="531" spans="1:18" hidden="1" outlineLevel="1" x14ac:dyDescent="0.3">
      <c r="A531" s="159"/>
      <c r="B531" s="80"/>
      <c r="C531" s="80"/>
      <c r="D531" s="225" t="str">
        <f>IF(ISERROR(VLOOKUP(C531,'[1]Summary and KPIs'!$E$55:$F$58,2,FALSE)),"",(VLOOKUP(C531,'[1]Summary and KPIs'!$E$55:$F$58,2,FALSE)))</f>
        <v/>
      </c>
      <c r="E531" s="69"/>
      <c r="F531" s="81"/>
      <c r="G531" s="81"/>
      <c r="H531" s="222">
        <f t="shared" si="133"/>
        <v>0</v>
      </c>
      <c r="I531" s="222" cm="1">
        <f t="array" ref="I531">_xlfn.IFS(H531&gt;25,0,H531&gt;=24,25-H531,H531&lt;24,1)</f>
        <v>1</v>
      </c>
      <c r="J531" s="222" cm="1">
        <f t="array" ref="J531">_xlfn.IFS(H531=0,0,H531&gt;=0,H531+I531)</f>
        <v>0</v>
      </c>
      <c r="K531" s="222" t="str">
        <f t="shared" si="134"/>
        <v/>
      </c>
      <c r="L531" s="222" cm="1">
        <f t="array" ref="L531">_xlfn.IFS(J531=0,0,J531&gt;=0,J531+K531)</f>
        <v>0</v>
      </c>
      <c r="M531" s="222" t="str">
        <f t="shared" si="135"/>
        <v/>
      </c>
      <c r="N531" s="222" t="str">
        <f t="shared" si="136"/>
        <v/>
      </c>
      <c r="O531" s="81"/>
      <c r="P531" s="211" t="str">
        <f t="shared" si="137"/>
        <v/>
      </c>
      <c r="Q531" s="313">
        <f t="shared" si="138"/>
        <v>0</v>
      </c>
      <c r="R531" s="314" t="str">
        <f t="shared" si="139"/>
        <v/>
      </c>
    </row>
    <row r="532" spans="1:18" hidden="1" outlineLevel="1" x14ac:dyDescent="0.3">
      <c r="A532" s="159"/>
      <c r="B532" s="80"/>
      <c r="C532" s="80"/>
      <c r="D532" s="225" t="str">
        <f>IF(ISERROR(VLOOKUP(C532,'[1]Summary and KPIs'!$E$55:$F$58,2,FALSE)),"",(VLOOKUP(C532,'[1]Summary and KPIs'!$E$55:$F$58,2,FALSE)))</f>
        <v/>
      </c>
      <c r="E532" s="69"/>
      <c r="F532" s="81"/>
      <c r="G532" s="81"/>
      <c r="H532" s="222">
        <f t="shared" si="133"/>
        <v>0</v>
      </c>
      <c r="I532" s="222" cm="1">
        <f t="array" ref="I532">_xlfn.IFS(H532&gt;25,0,H532&gt;=24,25-H532,H532&lt;24,1)</f>
        <v>1</v>
      </c>
      <c r="J532" s="222" cm="1">
        <f t="array" ref="J532">_xlfn.IFS(H532=0,0,H532&gt;=0,H532+I532)</f>
        <v>0</v>
      </c>
      <c r="K532" s="222" t="str">
        <f t="shared" si="134"/>
        <v/>
      </c>
      <c r="L532" s="222" cm="1">
        <f t="array" ref="L532">_xlfn.IFS(J532=0,0,J532&gt;=0,J532+K532)</f>
        <v>0</v>
      </c>
      <c r="M532" s="222" t="str">
        <f t="shared" si="135"/>
        <v/>
      </c>
      <c r="N532" s="222" t="str">
        <f t="shared" si="136"/>
        <v/>
      </c>
      <c r="O532" s="81"/>
      <c r="P532" s="211" t="str">
        <f t="shared" si="137"/>
        <v/>
      </c>
      <c r="Q532" s="313">
        <f t="shared" si="138"/>
        <v>0</v>
      </c>
      <c r="R532" s="314" t="str">
        <f t="shared" si="139"/>
        <v/>
      </c>
    </row>
    <row r="533" spans="1:18" hidden="1" outlineLevel="1" x14ac:dyDescent="0.3">
      <c r="A533" s="159"/>
      <c r="B533" s="80"/>
      <c r="C533" s="80"/>
      <c r="D533" s="225" t="str">
        <f>IF(ISERROR(VLOOKUP(C533,'[1]Summary and KPIs'!$E$55:$F$58,2,FALSE)),"",(VLOOKUP(C533,'[1]Summary and KPIs'!$E$55:$F$58,2,FALSE)))</f>
        <v/>
      </c>
      <c r="E533" s="69"/>
      <c r="F533" s="81"/>
      <c r="G533" s="81"/>
      <c r="H533" s="222">
        <f t="shared" si="133"/>
        <v>0</v>
      </c>
      <c r="I533" s="222" cm="1">
        <f t="array" ref="I533">_xlfn.IFS(H533&gt;25,0,H533&gt;=24,25-H533,H533&lt;24,1)</f>
        <v>1</v>
      </c>
      <c r="J533" s="222" cm="1">
        <f t="array" ref="J533">_xlfn.IFS(H533=0,0,H533&gt;=0,H533+I533)</f>
        <v>0</v>
      </c>
      <c r="K533" s="222" t="str">
        <f t="shared" si="134"/>
        <v/>
      </c>
      <c r="L533" s="222" cm="1">
        <f t="array" ref="L533">_xlfn.IFS(J533=0,0,J533&gt;=0,J533+K533)</f>
        <v>0</v>
      </c>
      <c r="M533" s="222" t="str">
        <f t="shared" si="135"/>
        <v/>
      </c>
      <c r="N533" s="222" t="str">
        <f t="shared" si="136"/>
        <v/>
      </c>
      <c r="O533" s="81"/>
      <c r="P533" s="211" t="str">
        <f t="shared" si="137"/>
        <v/>
      </c>
      <c r="Q533" s="313">
        <f t="shared" si="138"/>
        <v>0</v>
      </c>
      <c r="R533" s="314" t="str">
        <f t="shared" si="139"/>
        <v/>
      </c>
    </row>
    <row r="534" spans="1:18" hidden="1" outlineLevel="1" x14ac:dyDescent="0.3">
      <c r="A534" s="159"/>
      <c r="B534" s="80"/>
      <c r="C534" s="80"/>
      <c r="D534" s="225" t="str">
        <f>IF(ISERROR(VLOOKUP(C534,'[1]Summary and KPIs'!$E$55:$F$58,2,FALSE)),"",(VLOOKUP(C534,'[1]Summary and KPIs'!$E$55:$F$58,2,FALSE)))</f>
        <v/>
      </c>
      <c r="E534" s="69"/>
      <c r="F534" s="81"/>
      <c r="G534" s="81"/>
      <c r="H534" s="222">
        <f t="shared" si="133"/>
        <v>0</v>
      </c>
      <c r="I534" s="222" cm="1">
        <f t="array" ref="I534">_xlfn.IFS(H534&gt;25,0,H534&gt;=24,25-H534,H534&lt;24,1)</f>
        <v>1</v>
      </c>
      <c r="J534" s="222" cm="1">
        <f t="array" ref="J534">_xlfn.IFS(H534=0,0,H534&gt;=0,H534+I534)</f>
        <v>0</v>
      </c>
      <c r="K534" s="222" t="str">
        <f t="shared" si="134"/>
        <v/>
      </c>
      <c r="L534" s="222" cm="1">
        <f t="array" ref="L534">_xlfn.IFS(J534=0,0,J534&gt;=0,J534+K534)</f>
        <v>0</v>
      </c>
      <c r="M534" s="222" t="str">
        <f t="shared" si="135"/>
        <v/>
      </c>
      <c r="N534" s="222" t="str">
        <f t="shared" si="136"/>
        <v/>
      </c>
      <c r="O534" s="81"/>
      <c r="P534" s="211" t="str">
        <f t="shared" si="137"/>
        <v/>
      </c>
      <c r="Q534" s="313">
        <f t="shared" si="138"/>
        <v>0</v>
      </c>
      <c r="R534" s="314" t="str">
        <f t="shared" si="139"/>
        <v/>
      </c>
    </row>
    <row r="535" spans="1:18" hidden="1" outlineLevel="1" x14ac:dyDescent="0.3">
      <c r="A535" s="159"/>
      <c r="B535" s="80"/>
      <c r="C535" s="80"/>
      <c r="D535" s="225" t="str">
        <f>IF(ISERROR(VLOOKUP(C535,'[1]Summary and KPIs'!$E$55:$F$58,2,FALSE)),"",(VLOOKUP(C535,'[1]Summary and KPIs'!$E$55:$F$58,2,FALSE)))</f>
        <v/>
      </c>
      <c r="E535" s="69"/>
      <c r="F535" s="81"/>
      <c r="G535" s="81"/>
      <c r="H535" s="222">
        <f t="shared" si="133"/>
        <v>0</v>
      </c>
      <c r="I535" s="222" cm="1">
        <f t="array" ref="I535">_xlfn.IFS(H535&gt;25,0,H535&gt;=24,25-H535,H535&lt;24,1)</f>
        <v>1</v>
      </c>
      <c r="J535" s="222" cm="1">
        <f t="array" ref="J535">_xlfn.IFS(H535=0,0,H535&gt;=0,H535+I535)</f>
        <v>0</v>
      </c>
      <c r="K535" s="222" t="str">
        <f t="shared" si="134"/>
        <v/>
      </c>
      <c r="L535" s="222" cm="1">
        <f t="array" ref="L535">_xlfn.IFS(J535=0,0,J535&gt;=0,J535+K535)</f>
        <v>0</v>
      </c>
      <c r="M535" s="222" t="str">
        <f t="shared" si="135"/>
        <v/>
      </c>
      <c r="N535" s="222" t="str">
        <f t="shared" si="136"/>
        <v/>
      </c>
      <c r="O535" s="81"/>
      <c r="P535" s="211" t="str">
        <f t="shared" si="137"/>
        <v/>
      </c>
      <c r="Q535" s="313">
        <f t="shared" si="138"/>
        <v>0</v>
      </c>
      <c r="R535" s="314" t="str">
        <f t="shared" si="139"/>
        <v/>
      </c>
    </row>
    <row r="536" spans="1:18" hidden="1" outlineLevel="1" x14ac:dyDescent="0.3">
      <c r="A536" s="159"/>
      <c r="B536" s="80"/>
      <c r="C536" s="80"/>
      <c r="D536" s="225" t="str">
        <f>IF(ISERROR(VLOOKUP(C536,'[1]Summary and KPIs'!$E$55:$F$58,2,FALSE)),"",(VLOOKUP(C536,'[1]Summary and KPIs'!$E$55:$F$58,2,FALSE)))</f>
        <v/>
      </c>
      <c r="E536" s="69"/>
      <c r="F536" s="81"/>
      <c r="G536" s="81"/>
      <c r="H536" s="222">
        <f t="shared" si="133"/>
        <v>0</v>
      </c>
      <c r="I536" s="222" cm="1">
        <f t="array" ref="I536">_xlfn.IFS(H536&gt;25,0,H536&gt;=24,25-H536,H536&lt;24,1)</f>
        <v>1</v>
      </c>
      <c r="J536" s="222" cm="1">
        <f t="array" ref="J536">_xlfn.IFS(H536=0,0,H536&gt;=0,H536+I536)</f>
        <v>0</v>
      </c>
      <c r="K536" s="222" t="str">
        <f t="shared" si="134"/>
        <v/>
      </c>
      <c r="L536" s="222" cm="1">
        <f t="array" ref="L536">_xlfn.IFS(J536=0,0,J536&gt;=0,J536+K536)</f>
        <v>0</v>
      </c>
      <c r="M536" s="222" t="str">
        <f t="shared" si="135"/>
        <v/>
      </c>
      <c r="N536" s="222" t="str">
        <f t="shared" si="136"/>
        <v/>
      </c>
      <c r="O536" s="81"/>
      <c r="P536" s="211" t="str">
        <f t="shared" si="137"/>
        <v/>
      </c>
      <c r="Q536" s="313">
        <f t="shared" si="138"/>
        <v>0</v>
      </c>
      <c r="R536" s="314" t="str">
        <f t="shared" si="139"/>
        <v/>
      </c>
    </row>
    <row r="537" spans="1:18" hidden="1" outlineLevel="1" x14ac:dyDescent="0.3">
      <c r="A537" s="159"/>
      <c r="B537" s="80"/>
      <c r="C537" s="80"/>
      <c r="D537" s="225" t="str">
        <f>IF(ISERROR(VLOOKUP(C537,'[1]Summary and KPIs'!$E$55:$F$58,2,FALSE)),"",(VLOOKUP(C537,'[1]Summary and KPIs'!$E$55:$F$58,2,FALSE)))</f>
        <v/>
      </c>
      <c r="E537" s="69"/>
      <c r="F537" s="81"/>
      <c r="G537" s="81"/>
      <c r="H537" s="222">
        <f t="shared" si="133"/>
        <v>0</v>
      </c>
      <c r="I537" s="222" cm="1">
        <f t="array" ref="I537">_xlfn.IFS(H537&gt;25,0,H537&gt;=24,25-H537,H537&lt;24,1)</f>
        <v>1</v>
      </c>
      <c r="J537" s="222" cm="1">
        <f t="array" ref="J537">_xlfn.IFS(H537=0,0,H537&gt;=0,H537+I537)</f>
        <v>0</v>
      </c>
      <c r="K537" s="222" t="str">
        <f t="shared" si="134"/>
        <v/>
      </c>
      <c r="L537" s="222" cm="1">
        <f t="array" ref="L537">_xlfn.IFS(J537=0,0,J537&gt;=0,J537+K537)</f>
        <v>0</v>
      </c>
      <c r="M537" s="222" t="str">
        <f t="shared" si="135"/>
        <v/>
      </c>
      <c r="N537" s="222" t="str">
        <f t="shared" si="136"/>
        <v/>
      </c>
      <c r="O537" s="81"/>
      <c r="P537" s="211" t="str">
        <f t="shared" si="137"/>
        <v/>
      </c>
      <c r="Q537" s="313">
        <f t="shared" si="138"/>
        <v>0</v>
      </c>
      <c r="R537" s="314" t="str">
        <f t="shared" si="139"/>
        <v/>
      </c>
    </row>
    <row r="538" spans="1:18" hidden="1" outlineLevel="1" x14ac:dyDescent="0.3">
      <c r="A538" s="159"/>
      <c r="B538" s="80"/>
      <c r="C538" s="80"/>
      <c r="D538" s="225" t="str">
        <f>IF(ISERROR(VLOOKUP(C538,'[1]Summary and KPIs'!$E$55:$F$58,2,FALSE)),"",(VLOOKUP(C538,'[1]Summary and KPIs'!$E$55:$F$58,2,FALSE)))</f>
        <v/>
      </c>
      <c r="E538" s="69"/>
      <c r="F538" s="81"/>
      <c r="G538" s="81"/>
      <c r="H538" s="222">
        <f t="shared" si="133"/>
        <v>0</v>
      </c>
      <c r="I538" s="222" cm="1">
        <f t="array" ref="I538">_xlfn.IFS(H538&gt;25,0,H538&gt;=24,25-H538,H538&lt;24,1)</f>
        <v>1</v>
      </c>
      <c r="J538" s="222" cm="1">
        <f t="array" ref="J538">_xlfn.IFS(H538=0,0,H538&gt;=0,H538+I538)</f>
        <v>0</v>
      </c>
      <c r="K538" s="222" t="str">
        <f t="shared" si="134"/>
        <v/>
      </c>
      <c r="L538" s="222" cm="1">
        <f t="array" ref="L538">_xlfn.IFS(J538=0,0,J538&gt;=0,J538+K538)</f>
        <v>0</v>
      </c>
      <c r="M538" s="222" t="str">
        <f t="shared" si="135"/>
        <v/>
      </c>
      <c r="N538" s="222" t="str">
        <f t="shared" si="136"/>
        <v/>
      </c>
      <c r="O538" s="81"/>
      <c r="P538" s="211" t="str">
        <f t="shared" si="137"/>
        <v/>
      </c>
      <c r="Q538" s="313">
        <f t="shared" si="138"/>
        <v>0</v>
      </c>
      <c r="R538" s="314" t="str">
        <f t="shared" si="139"/>
        <v/>
      </c>
    </row>
    <row r="539" spans="1:18" hidden="1" outlineLevel="1" x14ac:dyDescent="0.3">
      <c r="A539" s="159"/>
      <c r="B539" s="80"/>
      <c r="C539" s="80"/>
      <c r="D539" s="225" t="str">
        <f>IF(ISERROR(VLOOKUP(C539,'[1]Summary and KPIs'!$E$55:$F$58,2,FALSE)),"",(VLOOKUP(C539,'[1]Summary and KPIs'!$E$55:$F$58,2,FALSE)))</f>
        <v/>
      </c>
      <c r="E539" s="69"/>
      <c r="F539" s="81"/>
      <c r="G539" s="81"/>
      <c r="H539" s="222">
        <f t="shared" si="133"/>
        <v>0</v>
      </c>
      <c r="I539" s="222" cm="1">
        <f t="array" ref="I539">_xlfn.IFS(H539&gt;25,0,H539&gt;=24,25-H539,H539&lt;24,1)</f>
        <v>1</v>
      </c>
      <c r="J539" s="222" cm="1">
        <f t="array" ref="J539">_xlfn.IFS(H539=0,0,H539&gt;=0,H539+I539)</f>
        <v>0</v>
      </c>
      <c r="K539" s="222" t="str">
        <f t="shared" si="134"/>
        <v/>
      </c>
      <c r="L539" s="222" cm="1">
        <f t="array" ref="L539">_xlfn.IFS(J539=0,0,J539&gt;=0,J539+K539)</f>
        <v>0</v>
      </c>
      <c r="M539" s="222" t="str">
        <f t="shared" si="135"/>
        <v/>
      </c>
      <c r="N539" s="222" t="str">
        <f t="shared" si="136"/>
        <v/>
      </c>
      <c r="O539" s="81"/>
      <c r="P539" s="211" t="str">
        <f t="shared" si="137"/>
        <v/>
      </c>
      <c r="Q539" s="313">
        <f t="shared" si="138"/>
        <v>0</v>
      </c>
      <c r="R539" s="314" t="str">
        <f t="shared" si="139"/>
        <v/>
      </c>
    </row>
    <row r="540" spans="1:18" hidden="1" outlineLevel="1" x14ac:dyDescent="0.3">
      <c r="A540" s="159"/>
      <c r="B540" s="80"/>
      <c r="C540" s="80"/>
      <c r="D540" s="225" t="str">
        <f>IF(ISERROR(VLOOKUP(C540,'[1]Summary and KPIs'!$E$55:$F$58,2,FALSE)),"",(VLOOKUP(C540,'[1]Summary and KPIs'!$E$55:$F$58,2,FALSE)))</f>
        <v/>
      </c>
      <c r="E540" s="69"/>
      <c r="F540" s="81"/>
      <c r="G540" s="81"/>
      <c r="H540" s="222">
        <f t="shared" si="133"/>
        <v>0</v>
      </c>
      <c r="I540" s="222" cm="1">
        <f t="array" ref="I540">_xlfn.IFS(H540&gt;25,0,H540&gt;=24,25-H540,H540&lt;24,1)</f>
        <v>1</v>
      </c>
      <c r="J540" s="222" cm="1">
        <f t="array" ref="J540">_xlfn.IFS(H540=0,0,H540&gt;=0,H540+I540)</f>
        <v>0</v>
      </c>
      <c r="K540" s="222" t="str">
        <f t="shared" si="134"/>
        <v/>
      </c>
      <c r="L540" s="222" cm="1">
        <f t="array" ref="L540">_xlfn.IFS(J540=0,0,J540&gt;=0,J540+K540)</f>
        <v>0</v>
      </c>
      <c r="M540" s="222" t="str">
        <f t="shared" si="135"/>
        <v/>
      </c>
      <c r="N540" s="222" t="str">
        <f t="shared" si="136"/>
        <v/>
      </c>
      <c r="O540" s="81"/>
      <c r="P540" s="211" t="str">
        <f t="shared" si="137"/>
        <v/>
      </c>
      <c r="Q540" s="313">
        <f t="shared" si="138"/>
        <v>0</v>
      </c>
      <c r="R540" s="314" t="str">
        <f t="shared" si="139"/>
        <v/>
      </c>
    </row>
    <row r="541" spans="1:18" hidden="1" outlineLevel="1" x14ac:dyDescent="0.3">
      <c r="A541" s="159"/>
      <c r="B541" s="80"/>
      <c r="C541" s="80"/>
      <c r="D541" s="225" t="str">
        <f>IF(ISERROR(VLOOKUP(C541,'[1]Summary and KPIs'!$E$55:$F$58,2,FALSE)),"",(VLOOKUP(C541,'[1]Summary and KPIs'!$E$55:$F$58,2,FALSE)))</f>
        <v/>
      </c>
      <c r="E541" s="69"/>
      <c r="F541" s="81"/>
      <c r="G541" s="81"/>
      <c r="H541" s="222">
        <f t="shared" si="133"/>
        <v>0</v>
      </c>
      <c r="I541" s="222" cm="1">
        <f t="array" ref="I541">_xlfn.IFS(H541&gt;25,0,H541&gt;=24,25-H541,H541&lt;24,1)</f>
        <v>1</v>
      </c>
      <c r="J541" s="222" cm="1">
        <f t="array" ref="J541">_xlfn.IFS(H541=0,0,H541&gt;=0,H541+I541)</f>
        <v>0</v>
      </c>
      <c r="K541" s="222" t="str">
        <f t="shared" si="134"/>
        <v/>
      </c>
      <c r="L541" s="222" cm="1">
        <f t="array" ref="L541">_xlfn.IFS(J541=0,0,J541&gt;=0,J541+K541)</f>
        <v>0</v>
      </c>
      <c r="M541" s="222" t="str">
        <f t="shared" si="135"/>
        <v/>
      </c>
      <c r="N541" s="222" t="str">
        <f t="shared" si="136"/>
        <v/>
      </c>
      <c r="O541" s="81"/>
      <c r="P541" s="211" t="str">
        <f t="shared" si="137"/>
        <v/>
      </c>
      <c r="Q541" s="313">
        <f t="shared" si="138"/>
        <v>0</v>
      </c>
      <c r="R541" s="314" t="str">
        <f t="shared" si="139"/>
        <v/>
      </c>
    </row>
    <row r="542" spans="1:18" hidden="1" outlineLevel="1" x14ac:dyDescent="0.3">
      <c r="A542" s="159"/>
      <c r="B542" s="80"/>
      <c r="C542" s="80"/>
      <c r="D542" s="225" t="str">
        <f>IF(ISERROR(VLOOKUP(C542,'[1]Summary and KPIs'!$E$55:$F$58,2,FALSE)),"",(VLOOKUP(C542,'[1]Summary and KPIs'!$E$55:$F$58,2,FALSE)))</f>
        <v/>
      </c>
      <c r="E542" s="69"/>
      <c r="F542" s="81"/>
      <c r="G542" s="81"/>
      <c r="H542" s="222">
        <f t="shared" si="133"/>
        <v>0</v>
      </c>
      <c r="I542" s="222" cm="1">
        <f t="array" ref="I542">_xlfn.IFS(H542&gt;25,0,H542&gt;=24,25-H542,H542&lt;24,1)</f>
        <v>1</v>
      </c>
      <c r="J542" s="222" cm="1">
        <f t="array" ref="J542">_xlfn.IFS(H542=0,0,H542&gt;=0,H542+I542)</f>
        <v>0</v>
      </c>
      <c r="K542" s="222" t="str">
        <f t="shared" si="134"/>
        <v/>
      </c>
      <c r="L542" s="222" cm="1">
        <f t="array" ref="L542">_xlfn.IFS(J542=0,0,J542&gt;=0,J542+K542)</f>
        <v>0</v>
      </c>
      <c r="M542" s="222" t="str">
        <f t="shared" si="135"/>
        <v/>
      </c>
      <c r="N542" s="222" t="str">
        <f t="shared" si="136"/>
        <v/>
      </c>
      <c r="O542" s="81"/>
      <c r="P542" s="211" t="str">
        <f t="shared" si="137"/>
        <v/>
      </c>
      <c r="Q542" s="313">
        <f t="shared" si="138"/>
        <v>0</v>
      </c>
      <c r="R542" s="314" t="str">
        <f t="shared" si="139"/>
        <v/>
      </c>
    </row>
    <row r="543" spans="1:18" hidden="1" outlineLevel="1" x14ac:dyDescent="0.3">
      <c r="A543" s="159"/>
      <c r="B543" s="80"/>
      <c r="C543" s="80"/>
      <c r="D543" s="225" t="str">
        <f>IF(ISERROR(VLOOKUP(C543,'[1]Summary and KPIs'!$E$55:$F$58,2,FALSE)),"",(VLOOKUP(C543,'[1]Summary and KPIs'!$E$55:$F$58,2,FALSE)))</f>
        <v/>
      </c>
      <c r="E543" s="69"/>
      <c r="F543" s="81"/>
      <c r="G543" s="81"/>
      <c r="H543" s="222">
        <f t="shared" si="133"/>
        <v>0</v>
      </c>
      <c r="I543" s="222" cm="1">
        <f t="array" ref="I543">_xlfn.IFS(H543&gt;25,0,H543&gt;=24,25-H543,H543&lt;24,1)</f>
        <v>1</v>
      </c>
      <c r="J543" s="222" cm="1">
        <f t="array" ref="J543">_xlfn.IFS(H543=0,0,H543&gt;=0,H543+I543)</f>
        <v>0</v>
      </c>
      <c r="K543" s="222" t="str">
        <f t="shared" si="134"/>
        <v/>
      </c>
      <c r="L543" s="222" cm="1">
        <f t="array" ref="L543">_xlfn.IFS(J543=0,0,J543&gt;=0,J543+K543)</f>
        <v>0</v>
      </c>
      <c r="M543" s="222" t="str">
        <f t="shared" si="135"/>
        <v/>
      </c>
      <c r="N543" s="222" t="str">
        <f t="shared" si="136"/>
        <v/>
      </c>
      <c r="O543" s="81"/>
      <c r="P543" s="211" t="str">
        <f t="shared" si="137"/>
        <v/>
      </c>
      <c r="Q543" s="313">
        <f t="shared" si="138"/>
        <v>0</v>
      </c>
      <c r="R543" s="314" t="str">
        <f t="shared" si="139"/>
        <v/>
      </c>
    </row>
    <row r="544" spans="1:18" hidden="1" outlineLevel="1" x14ac:dyDescent="0.3">
      <c r="A544" s="159"/>
      <c r="B544" s="80"/>
      <c r="C544" s="80"/>
      <c r="D544" s="225" t="str">
        <f>IF(ISERROR(VLOOKUP(C544,'[1]Summary and KPIs'!$E$55:$F$58,2,FALSE)),"",(VLOOKUP(C544,'[1]Summary and KPIs'!$E$55:$F$58,2,FALSE)))</f>
        <v/>
      </c>
      <c r="E544" s="69"/>
      <c r="F544" s="81"/>
      <c r="G544" s="81"/>
      <c r="H544" s="222">
        <f t="shared" si="133"/>
        <v>0</v>
      </c>
      <c r="I544" s="222" cm="1">
        <f t="array" ref="I544">_xlfn.IFS(H544&gt;25,0,H544&gt;=24,25-H544,H544&lt;24,1)</f>
        <v>1</v>
      </c>
      <c r="J544" s="222" cm="1">
        <f t="array" ref="J544">_xlfn.IFS(H544=0,0,H544&gt;=0,H544+I544)</f>
        <v>0</v>
      </c>
      <c r="K544" s="222" t="str">
        <f t="shared" si="134"/>
        <v/>
      </c>
      <c r="L544" s="222" cm="1">
        <f t="array" ref="L544">_xlfn.IFS(J544=0,0,J544&gt;=0,J544+K544)</f>
        <v>0</v>
      </c>
      <c r="M544" s="222" t="str">
        <f t="shared" si="135"/>
        <v/>
      </c>
      <c r="N544" s="222" t="str">
        <f t="shared" si="136"/>
        <v/>
      </c>
      <c r="O544" s="81"/>
      <c r="P544" s="211" t="str">
        <f t="shared" si="137"/>
        <v/>
      </c>
      <c r="Q544" s="313">
        <f t="shared" si="138"/>
        <v>0</v>
      </c>
      <c r="R544" s="314" t="str">
        <f t="shared" si="139"/>
        <v/>
      </c>
    </row>
    <row r="545" spans="1:18" hidden="1" outlineLevel="1" x14ac:dyDescent="0.3">
      <c r="A545" s="159"/>
      <c r="B545" s="80"/>
      <c r="C545" s="80"/>
      <c r="D545" s="225" t="str">
        <f>IF(ISERROR(VLOOKUP(C545,'[1]Summary and KPIs'!$E$55:$F$58,2,FALSE)),"",(VLOOKUP(C545,'[1]Summary and KPIs'!$E$55:$F$58,2,FALSE)))</f>
        <v/>
      </c>
      <c r="E545" s="69"/>
      <c r="F545" s="81"/>
      <c r="G545" s="81"/>
      <c r="H545" s="222">
        <f t="shared" si="133"/>
        <v>0</v>
      </c>
      <c r="I545" s="222" cm="1">
        <f t="array" ref="I545">_xlfn.IFS(H545&gt;25,0,H545&gt;=24,25-H545,H545&lt;24,1)</f>
        <v>1</v>
      </c>
      <c r="J545" s="222" cm="1">
        <f t="array" ref="J545">_xlfn.IFS(H545=0,0,H545&gt;=0,H545+I545)</f>
        <v>0</v>
      </c>
      <c r="K545" s="222" t="str">
        <f t="shared" si="134"/>
        <v/>
      </c>
      <c r="L545" s="222" cm="1">
        <f t="array" ref="L545">_xlfn.IFS(J545=0,0,J545&gt;=0,J545+K545)</f>
        <v>0</v>
      </c>
      <c r="M545" s="222" t="str">
        <f t="shared" si="135"/>
        <v/>
      </c>
      <c r="N545" s="222" t="str">
        <f t="shared" si="136"/>
        <v/>
      </c>
      <c r="O545" s="81"/>
      <c r="P545" s="211" t="str">
        <f t="shared" si="137"/>
        <v/>
      </c>
      <c r="Q545" s="313">
        <f t="shared" si="138"/>
        <v>0</v>
      </c>
      <c r="R545" s="314" t="str">
        <f t="shared" si="139"/>
        <v/>
      </c>
    </row>
    <row r="546" spans="1:18" hidden="1" outlineLevel="1" x14ac:dyDescent="0.3">
      <c r="A546" s="159"/>
      <c r="B546" s="80"/>
      <c r="C546" s="80"/>
      <c r="D546" s="225" t="str">
        <f>IF(ISERROR(VLOOKUP(C546,'[1]Summary and KPIs'!$E$55:$F$58,2,FALSE)),"",(VLOOKUP(C546,'[1]Summary and KPIs'!$E$55:$F$58,2,FALSE)))</f>
        <v/>
      </c>
      <c r="E546" s="69"/>
      <c r="F546" s="81"/>
      <c r="G546" s="81"/>
      <c r="H546" s="222">
        <f t="shared" ref="H546:H577" si="140">F546+G546</f>
        <v>0</v>
      </c>
      <c r="I546" s="222" cm="1">
        <f t="array" ref="I546">_xlfn.IFS(H546&gt;25,0,H546&gt;=24,25-H546,H546&lt;24,1)</f>
        <v>1</v>
      </c>
      <c r="J546" s="222" cm="1">
        <f t="array" ref="J546">_xlfn.IFS(H546=0,0,H546&gt;=0,H546+I546)</f>
        <v>0</v>
      </c>
      <c r="K546" s="222" t="str">
        <f t="shared" ref="K546:K577" si="141">IF(ISERROR(IF(J546&lt;D546,D546-J546,0)),"",IF(J546&lt;D546,D546-J546,0))</f>
        <v/>
      </c>
      <c r="L546" s="222" cm="1">
        <f t="array" ref="L546">_xlfn.IFS(J546=0,0,J546&gt;=0,J546+K546)</f>
        <v>0</v>
      </c>
      <c r="M546" s="222" t="str">
        <f t="shared" ref="M546:M577" si="142">IFERROR(I546+K546,"")</f>
        <v/>
      </c>
      <c r="N546" s="222" t="str">
        <f t="shared" ref="N546:N577" si="143">IFERROR(M546*E546,"")</f>
        <v/>
      </c>
      <c r="O546" s="81"/>
      <c r="P546" s="211" t="str">
        <f t="shared" ref="P546:P577" si="144">IFERROR(O546/(N546),"")</f>
        <v/>
      </c>
      <c r="Q546" s="313">
        <f t="shared" ref="Q546:Q577" si="145">SUM(N546:O546)</f>
        <v>0</v>
      </c>
      <c r="R546" s="314" t="str">
        <f t="shared" ref="R546:R577" si="146">IF(O546="","",IF(P546&gt;17.5%,"Benefits should not be more than 17.5% ",""))</f>
        <v/>
      </c>
    </row>
    <row r="547" spans="1:18" hidden="1" outlineLevel="1" x14ac:dyDescent="0.3">
      <c r="A547" s="159"/>
      <c r="B547" s="80"/>
      <c r="C547" s="80"/>
      <c r="D547" s="225" t="str">
        <f>IF(ISERROR(VLOOKUP(C547,'[1]Summary and KPIs'!$E$55:$F$58,2,FALSE)),"",(VLOOKUP(C547,'[1]Summary and KPIs'!$E$55:$F$58,2,FALSE)))</f>
        <v/>
      </c>
      <c r="E547" s="69"/>
      <c r="F547" s="81"/>
      <c r="G547" s="81"/>
      <c r="H547" s="222">
        <f t="shared" si="140"/>
        <v>0</v>
      </c>
      <c r="I547" s="222" cm="1">
        <f t="array" ref="I547">_xlfn.IFS(H547&gt;25,0,H547&gt;=24,25-H547,H547&lt;24,1)</f>
        <v>1</v>
      </c>
      <c r="J547" s="222" cm="1">
        <f t="array" ref="J547">_xlfn.IFS(H547=0,0,H547&gt;=0,H547+I547)</f>
        <v>0</v>
      </c>
      <c r="K547" s="222" t="str">
        <f t="shared" si="141"/>
        <v/>
      </c>
      <c r="L547" s="222" cm="1">
        <f t="array" ref="L547">_xlfn.IFS(J547=0,0,J547&gt;=0,J547+K547)</f>
        <v>0</v>
      </c>
      <c r="M547" s="222" t="str">
        <f t="shared" si="142"/>
        <v/>
      </c>
      <c r="N547" s="222" t="str">
        <f t="shared" si="143"/>
        <v/>
      </c>
      <c r="O547" s="81"/>
      <c r="P547" s="211" t="str">
        <f t="shared" si="144"/>
        <v/>
      </c>
      <c r="Q547" s="313">
        <f t="shared" si="145"/>
        <v>0</v>
      </c>
      <c r="R547" s="314" t="str">
        <f t="shared" si="146"/>
        <v/>
      </c>
    </row>
    <row r="548" spans="1:18" hidden="1" outlineLevel="1" x14ac:dyDescent="0.3">
      <c r="A548" s="159"/>
      <c r="B548" s="80"/>
      <c r="C548" s="80"/>
      <c r="D548" s="225" t="str">
        <f>IF(ISERROR(VLOOKUP(C548,'[1]Summary and KPIs'!$E$55:$F$58,2,FALSE)),"",(VLOOKUP(C548,'[1]Summary and KPIs'!$E$55:$F$58,2,FALSE)))</f>
        <v/>
      </c>
      <c r="E548" s="69"/>
      <c r="F548" s="81"/>
      <c r="G548" s="81"/>
      <c r="H548" s="222">
        <f t="shared" si="140"/>
        <v>0</v>
      </c>
      <c r="I548" s="222" cm="1">
        <f t="array" ref="I548">_xlfn.IFS(H548&gt;25,0,H548&gt;=24,25-H548,H548&lt;24,1)</f>
        <v>1</v>
      </c>
      <c r="J548" s="222" cm="1">
        <f t="array" ref="J548">_xlfn.IFS(H548=0,0,H548&gt;=0,H548+I548)</f>
        <v>0</v>
      </c>
      <c r="K548" s="222" t="str">
        <f t="shared" si="141"/>
        <v/>
      </c>
      <c r="L548" s="222" cm="1">
        <f t="array" ref="L548">_xlfn.IFS(J548=0,0,J548&gt;=0,J548+K548)</f>
        <v>0</v>
      </c>
      <c r="M548" s="222" t="str">
        <f t="shared" si="142"/>
        <v/>
      </c>
      <c r="N548" s="222" t="str">
        <f t="shared" si="143"/>
        <v/>
      </c>
      <c r="O548" s="81"/>
      <c r="P548" s="211" t="str">
        <f t="shared" si="144"/>
        <v/>
      </c>
      <c r="Q548" s="313">
        <f t="shared" si="145"/>
        <v>0</v>
      </c>
      <c r="R548" s="314" t="str">
        <f t="shared" si="146"/>
        <v/>
      </c>
    </row>
    <row r="549" spans="1:18" hidden="1" outlineLevel="1" x14ac:dyDescent="0.3">
      <c r="A549" s="159"/>
      <c r="B549" s="80"/>
      <c r="C549" s="80"/>
      <c r="D549" s="225" t="str">
        <f>IF(ISERROR(VLOOKUP(C549,'[1]Summary and KPIs'!$E$55:$F$58,2,FALSE)),"",(VLOOKUP(C549,'[1]Summary and KPIs'!$E$55:$F$58,2,FALSE)))</f>
        <v/>
      </c>
      <c r="E549" s="69"/>
      <c r="F549" s="81"/>
      <c r="G549" s="81"/>
      <c r="H549" s="222">
        <f t="shared" si="140"/>
        <v>0</v>
      </c>
      <c r="I549" s="222" cm="1">
        <f t="array" ref="I549">_xlfn.IFS(H549&gt;25,0,H549&gt;=24,25-H549,H549&lt;24,1)</f>
        <v>1</v>
      </c>
      <c r="J549" s="222" cm="1">
        <f t="array" ref="J549">_xlfn.IFS(H549=0,0,H549&gt;=0,H549+I549)</f>
        <v>0</v>
      </c>
      <c r="K549" s="222" t="str">
        <f t="shared" si="141"/>
        <v/>
      </c>
      <c r="L549" s="222" cm="1">
        <f t="array" ref="L549">_xlfn.IFS(J549=0,0,J549&gt;=0,J549+K549)</f>
        <v>0</v>
      </c>
      <c r="M549" s="222" t="str">
        <f t="shared" si="142"/>
        <v/>
      </c>
      <c r="N549" s="222" t="str">
        <f t="shared" si="143"/>
        <v/>
      </c>
      <c r="O549" s="81"/>
      <c r="P549" s="211" t="str">
        <f t="shared" si="144"/>
        <v/>
      </c>
      <c r="Q549" s="313">
        <f t="shared" si="145"/>
        <v>0</v>
      </c>
      <c r="R549" s="314" t="str">
        <f t="shared" si="146"/>
        <v/>
      </c>
    </row>
    <row r="550" spans="1:18" hidden="1" outlineLevel="1" x14ac:dyDescent="0.3">
      <c r="A550" s="159"/>
      <c r="B550" s="80"/>
      <c r="C550" s="80"/>
      <c r="D550" s="225" t="str">
        <f>IF(ISERROR(VLOOKUP(C550,'[1]Summary and KPIs'!$E$55:$F$58,2,FALSE)),"",(VLOOKUP(C550,'[1]Summary and KPIs'!$E$55:$F$58,2,FALSE)))</f>
        <v/>
      </c>
      <c r="E550" s="69"/>
      <c r="F550" s="81"/>
      <c r="G550" s="81"/>
      <c r="H550" s="222">
        <f t="shared" si="140"/>
        <v>0</v>
      </c>
      <c r="I550" s="222" cm="1">
        <f t="array" ref="I550">_xlfn.IFS(H550&gt;25,0,H550&gt;=24,25-H550,H550&lt;24,1)</f>
        <v>1</v>
      </c>
      <c r="J550" s="222" cm="1">
        <f t="array" ref="J550">_xlfn.IFS(H550=0,0,H550&gt;=0,H550+I550)</f>
        <v>0</v>
      </c>
      <c r="K550" s="222" t="str">
        <f t="shared" si="141"/>
        <v/>
      </c>
      <c r="L550" s="222" cm="1">
        <f t="array" ref="L550">_xlfn.IFS(J550=0,0,J550&gt;=0,J550+K550)</f>
        <v>0</v>
      </c>
      <c r="M550" s="222" t="str">
        <f t="shared" si="142"/>
        <v/>
      </c>
      <c r="N550" s="222" t="str">
        <f t="shared" si="143"/>
        <v/>
      </c>
      <c r="O550" s="81"/>
      <c r="P550" s="211" t="str">
        <f t="shared" si="144"/>
        <v/>
      </c>
      <c r="Q550" s="313">
        <f t="shared" si="145"/>
        <v>0</v>
      </c>
      <c r="R550" s="314" t="str">
        <f t="shared" si="146"/>
        <v/>
      </c>
    </row>
    <row r="551" spans="1:18" hidden="1" outlineLevel="1" x14ac:dyDescent="0.3">
      <c r="A551" s="159"/>
      <c r="B551" s="80"/>
      <c r="C551" s="80"/>
      <c r="D551" s="225" t="str">
        <f>IF(ISERROR(VLOOKUP(C551,'[1]Summary and KPIs'!$E$55:$F$58,2,FALSE)),"",(VLOOKUP(C551,'[1]Summary and KPIs'!$E$55:$F$58,2,FALSE)))</f>
        <v/>
      </c>
      <c r="E551" s="69"/>
      <c r="F551" s="81"/>
      <c r="G551" s="81"/>
      <c r="H551" s="222">
        <f t="shared" si="140"/>
        <v>0</v>
      </c>
      <c r="I551" s="222" cm="1">
        <f t="array" ref="I551">_xlfn.IFS(H551&gt;25,0,H551&gt;=24,25-H551,H551&lt;24,1)</f>
        <v>1</v>
      </c>
      <c r="J551" s="222" cm="1">
        <f t="array" ref="J551">_xlfn.IFS(H551=0,0,H551&gt;=0,H551+I551)</f>
        <v>0</v>
      </c>
      <c r="K551" s="222" t="str">
        <f t="shared" si="141"/>
        <v/>
      </c>
      <c r="L551" s="222" cm="1">
        <f t="array" ref="L551">_xlfn.IFS(J551=0,0,J551&gt;=0,J551+K551)</f>
        <v>0</v>
      </c>
      <c r="M551" s="222" t="str">
        <f t="shared" si="142"/>
        <v/>
      </c>
      <c r="N551" s="222" t="str">
        <f t="shared" si="143"/>
        <v/>
      </c>
      <c r="O551" s="81"/>
      <c r="P551" s="211" t="str">
        <f t="shared" si="144"/>
        <v/>
      </c>
      <c r="Q551" s="313">
        <f t="shared" si="145"/>
        <v>0</v>
      </c>
      <c r="R551" s="314" t="str">
        <f t="shared" si="146"/>
        <v/>
      </c>
    </row>
    <row r="552" spans="1:18" hidden="1" outlineLevel="1" x14ac:dyDescent="0.3">
      <c r="A552" s="159"/>
      <c r="B552" s="80"/>
      <c r="C552" s="80"/>
      <c r="D552" s="225" t="str">
        <f>IF(ISERROR(VLOOKUP(C552,'[1]Summary and KPIs'!$E$55:$F$58,2,FALSE)),"",(VLOOKUP(C552,'[1]Summary and KPIs'!$E$55:$F$58,2,FALSE)))</f>
        <v/>
      </c>
      <c r="E552" s="69"/>
      <c r="F552" s="81"/>
      <c r="G552" s="81"/>
      <c r="H552" s="222">
        <f t="shared" si="140"/>
        <v>0</v>
      </c>
      <c r="I552" s="222" cm="1">
        <f t="array" ref="I552">_xlfn.IFS(H552&gt;25,0,H552&gt;=24,25-H552,H552&lt;24,1)</f>
        <v>1</v>
      </c>
      <c r="J552" s="222" cm="1">
        <f t="array" ref="J552">_xlfn.IFS(H552=0,0,H552&gt;=0,H552+I552)</f>
        <v>0</v>
      </c>
      <c r="K552" s="222" t="str">
        <f t="shared" si="141"/>
        <v/>
      </c>
      <c r="L552" s="222" cm="1">
        <f t="array" ref="L552">_xlfn.IFS(J552=0,0,J552&gt;=0,J552+K552)</f>
        <v>0</v>
      </c>
      <c r="M552" s="222" t="str">
        <f t="shared" si="142"/>
        <v/>
      </c>
      <c r="N552" s="222" t="str">
        <f t="shared" si="143"/>
        <v/>
      </c>
      <c r="O552" s="81"/>
      <c r="P552" s="211" t="str">
        <f t="shared" si="144"/>
        <v/>
      </c>
      <c r="Q552" s="313">
        <f t="shared" si="145"/>
        <v>0</v>
      </c>
      <c r="R552" s="314" t="str">
        <f t="shared" si="146"/>
        <v/>
      </c>
    </row>
    <row r="553" spans="1:18" hidden="1" outlineLevel="1" x14ac:dyDescent="0.3">
      <c r="A553" s="159"/>
      <c r="B553" s="80"/>
      <c r="C553" s="80"/>
      <c r="D553" s="225" t="str">
        <f>IF(ISERROR(VLOOKUP(C553,'[1]Summary and KPIs'!$E$55:$F$58,2,FALSE)),"",(VLOOKUP(C553,'[1]Summary and KPIs'!$E$55:$F$58,2,FALSE)))</f>
        <v/>
      </c>
      <c r="E553" s="69"/>
      <c r="F553" s="81"/>
      <c r="G553" s="81"/>
      <c r="H553" s="222">
        <f t="shared" si="140"/>
        <v>0</v>
      </c>
      <c r="I553" s="222" cm="1">
        <f t="array" ref="I553">_xlfn.IFS(H553&gt;25,0,H553&gt;=24,25-H553,H553&lt;24,1)</f>
        <v>1</v>
      </c>
      <c r="J553" s="222" cm="1">
        <f t="array" ref="J553">_xlfn.IFS(H553=0,0,H553&gt;=0,H553+I553)</f>
        <v>0</v>
      </c>
      <c r="K553" s="222" t="str">
        <f t="shared" si="141"/>
        <v/>
      </c>
      <c r="L553" s="222" cm="1">
        <f t="array" ref="L553">_xlfn.IFS(J553=0,0,J553&gt;=0,J553+K553)</f>
        <v>0</v>
      </c>
      <c r="M553" s="222" t="str">
        <f t="shared" si="142"/>
        <v/>
      </c>
      <c r="N553" s="222" t="str">
        <f t="shared" si="143"/>
        <v/>
      </c>
      <c r="O553" s="81"/>
      <c r="P553" s="211" t="str">
        <f t="shared" si="144"/>
        <v/>
      </c>
      <c r="Q553" s="313">
        <f t="shared" si="145"/>
        <v>0</v>
      </c>
      <c r="R553" s="314" t="str">
        <f t="shared" si="146"/>
        <v/>
      </c>
    </row>
    <row r="554" spans="1:18" hidden="1" outlineLevel="1" x14ac:dyDescent="0.3">
      <c r="A554" s="159"/>
      <c r="B554" s="80"/>
      <c r="C554" s="80"/>
      <c r="D554" s="225" t="str">
        <f>IF(ISERROR(VLOOKUP(C554,'[1]Summary and KPIs'!$E$55:$F$58,2,FALSE)),"",(VLOOKUP(C554,'[1]Summary and KPIs'!$E$55:$F$58,2,FALSE)))</f>
        <v/>
      </c>
      <c r="E554" s="69"/>
      <c r="F554" s="81"/>
      <c r="G554" s="81"/>
      <c r="H554" s="222">
        <f t="shared" si="140"/>
        <v>0</v>
      </c>
      <c r="I554" s="222" cm="1">
        <f t="array" ref="I554">_xlfn.IFS(H554&gt;25,0,H554&gt;=24,25-H554,H554&lt;24,1)</f>
        <v>1</v>
      </c>
      <c r="J554" s="222" cm="1">
        <f t="array" ref="J554">_xlfn.IFS(H554=0,0,H554&gt;=0,H554+I554)</f>
        <v>0</v>
      </c>
      <c r="K554" s="222" t="str">
        <f t="shared" si="141"/>
        <v/>
      </c>
      <c r="L554" s="222" cm="1">
        <f t="array" ref="L554">_xlfn.IFS(J554=0,0,J554&gt;=0,J554+K554)</f>
        <v>0</v>
      </c>
      <c r="M554" s="222" t="str">
        <f t="shared" si="142"/>
        <v/>
      </c>
      <c r="N554" s="222" t="str">
        <f t="shared" si="143"/>
        <v/>
      </c>
      <c r="O554" s="81"/>
      <c r="P554" s="211" t="str">
        <f t="shared" si="144"/>
        <v/>
      </c>
      <c r="Q554" s="313">
        <f t="shared" si="145"/>
        <v>0</v>
      </c>
      <c r="R554" s="314" t="str">
        <f t="shared" si="146"/>
        <v/>
      </c>
    </row>
    <row r="555" spans="1:18" hidden="1" outlineLevel="1" x14ac:dyDescent="0.3">
      <c r="A555" s="159"/>
      <c r="B555" s="80"/>
      <c r="C555" s="80"/>
      <c r="D555" s="225" t="str">
        <f>IF(ISERROR(VLOOKUP(C555,'[1]Summary and KPIs'!$E$55:$F$58,2,FALSE)),"",(VLOOKUP(C555,'[1]Summary and KPIs'!$E$55:$F$58,2,FALSE)))</f>
        <v/>
      </c>
      <c r="E555" s="69"/>
      <c r="F555" s="81"/>
      <c r="G555" s="81"/>
      <c r="H555" s="222">
        <f t="shared" si="140"/>
        <v>0</v>
      </c>
      <c r="I555" s="222" cm="1">
        <f t="array" ref="I555">_xlfn.IFS(H555&gt;25,0,H555&gt;=24,25-H555,H555&lt;24,1)</f>
        <v>1</v>
      </c>
      <c r="J555" s="222" cm="1">
        <f t="array" ref="J555">_xlfn.IFS(H555=0,0,H555&gt;=0,H555+I555)</f>
        <v>0</v>
      </c>
      <c r="K555" s="222" t="str">
        <f t="shared" si="141"/>
        <v/>
      </c>
      <c r="L555" s="222" cm="1">
        <f t="array" ref="L555">_xlfn.IFS(J555=0,0,J555&gt;=0,J555+K555)</f>
        <v>0</v>
      </c>
      <c r="M555" s="222" t="str">
        <f t="shared" si="142"/>
        <v/>
      </c>
      <c r="N555" s="222" t="str">
        <f t="shared" si="143"/>
        <v/>
      </c>
      <c r="O555" s="81"/>
      <c r="P555" s="211" t="str">
        <f t="shared" si="144"/>
        <v/>
      </c>
      <c r="Q555" s="313">
        <f t="shared" si="145"/>
        <v>0</v>
      </c>
      <c r="R555" s="314" t="str">
        <f t="shared" si="146"/>
        <v/>
      </c>
    </row>
    <row r="556" spans="1:18" hidden="1" outlineLevel="1" x14ac:dyDescent="0.3">
      <c r="A556" s="159"/>
      <c r="B556" s="80"/>
      <c r="C556" s="80"/>
      <c r="D556" s="225" t="str">
        <f>IF(ISERROR(VLOOKUP(C556,'[1]Summary and KPIs'!$E$55:$F$58,2,FALSE)),"",(VLOOKUP(C556,'[1]Summary and KPIs'!$E$55:$F$58,2,FALSE)))</f>
        <v/>
      </c>
      <c r="E556" s="69"/>
      <c r="F556" s="81"/>
      <c r="G556" s="81"/>
      <c r="H556" s="222">
        <f t="shared" si="140"/>
        <v>0</v>
      </c>
      <c r="I556" s="222" cm="1">
        <f t="array" ref="I556">_xlfn.IFS(H556&gt;25,0,H556&gt;=24,25-H556,H556&lt;24,1)</f>
        <v>1</v>
      </c>
      <c r="J556" s="222" cm="1">
        <f t="array" ref="J556">_xlfn.IFS(H556=0,0,H556&gt;=0,H556+I556)</f>
        <v>0</v>
      </c>
      <c r="K556" s="222" t="str">
        <f t="shared" si="141"/>
        <v/>
      </c>
      <c r="L556" s="222" cm="1">
        <f t="array" ref="L556">_xlfn.IFS(J556=0,0,J556&gt;=0,J556+K556)</f>
        <v>0</v>
      </c>
      <c r="M556" s="222" t="str">
        <f t="shared" si="142"/>
        <v/>
      </c>
      <c r="N556" s="222" t="str">
        <f t="shared" si="143"/>
        <v/>
      </c>
      <c r="O556" s="81"/>
      <c r="P556" s="211" t="str">
        <f t="shared" si="144"/>
        <v/>
      </c>
      <c r="Q556" s="313">
        <f t="shared" si="145"/>
        <v>0</v>
      </c>
      <c r="R556" s="314" t="str">
        <f t="shared" si="146"/>
        <v/>
      </c>
    </row>
    <row r="557" spans="1:18" hidden="1" outlineLevel="1" x14ac:dyDescent="0.3">
      <c r="A557" s="159"/>
      <c r="B557" s="80"/>
      <c r="C557" s="80"/>
      <c r="D557" s="225" t="str">
        <f>IF(ISERROR(VLOOKUP(C557,'[1]Summary and KPIs'!$E$55:$F$58,2,FALSE)),"",(VLOOKUP(C557,'[1]Summary and KPIs'!$E$55:$F$58,2,FALSE)))</f>
        <v/>
      </c>
      <c r="E557" s="69"/>
      <c r="F557" s="81"/>
      <c r="G557" s="81"/>
      <c r="H557" s="222">
        <f t="shared" si="140"/>
        <v>0</v>
      </c>
      <c r="I557" s="222" cm="1">
        <f t="array" ref="I557">_xlfn.IFS(H557&gt;25,0,H557&gt;=24,25-H557,H557&lt;24,1)</f>
        <v>1</v>
      </c>
      <c r="J557" s="222" cm="1">
        <f t="array" ref="J557">_xlfn.IFS(H557=0,0,H557&gt;=0,H557+I557)</f>
        <v>0</v>
      </c>
      <c r="K557" s="222" t="str">
        <f t="shared" si="141"/>
        <v/>
      </c>
      <c r="L557" s="222" cm="1">
        <f t="array" ref="L557">_xlfn.IFS(J557=0,0,J557&gt;=0,J557+K557)</f>
        <v>0</v>
      </c>
      <c r="M557" s="222" t="str">
        <f t="shared" si="142"/>
        <v/>
      </c>
      <c r="N557" s="222" t="str">
        <f t="shared" si="143"/>
        <v/>
      </c>
      <c r="O557" s="81"/>
      <c r="P557" s="211" t="str">
        <f t="shared" si="144"/>
        <v/>
      </c>
      <c r="Q557" s="313">
        <f t="shared" si="145"/>
        <v>0</v>
      </c>
      <c r="R557" s="314" t="str">
        <f t="shared" si="146"/>
        <v/>
      </c>
    </row>
    <row r="558" spans="1:18" hidden="1" outlineLevel="1" x14ac:dyDescent="0.3">
      <c r="A558" s="159"/>
      <c r="B558" s="80"/>
      <c r="C558" s="80"/>
      <c r="D558" s="225" t="str">
        <f>IF(ISERROR(VLOOKUP(C558,'[1]Summary and KPIs'!$E$55:$F$58,2,FALSE)),"",(VLOOKUP(C558,'[1]Summary and KPIs'!$E$55:$F$58,2,FALSE)))</f>
        <v/>
      </c>
      <c r="E558" s="69"/>
      <c r="F558" s="81"/>
      <c r="G558" s="81"/>
      <c r="H558" s="222">
        <f t="shared" si="140"/>
        <v>0</v>
      </c>
      <c r="I558" s="222" cm="1">
        <f t="array" ref="I558">_xlfn.IFS(H558&gt;25,0,H558&gt;=24,25-H558,H558&lt;24,1)</f>
        <v>1</v>
      </c>
      <c r="J558" s="222" cm="1">
        <f t="array" ref="J558">_xlfn.IFS(H558=0,0,H558&gt;=0,H558+I558)</f>
        <v>0</v>
      </c>
      <c r="K558" s="222" t="str">
        <f t="shared" si="141"/>
        <v/>
      </c>
      <c r="L558" s="222" cm="1">
        <f t="array" ref="L558">_xlfn.IFS(J558=0,0,J558&gt;=0,J558+K558)</f>
        <v>0</v>
      </c>
      <c r="M558" s="222" t="str">
        <f t="shared" si="142"/>
        <v/>
      </c>
      <c r="N558" s="222" t="str">
        <f t="shared" si="143"/>
        <v/>
      </c>
      <c r="O558" s="81"/>
      <c r="P558" s="211" t="str">
        <f t="shared" si="144"/>
        <v/>
      </c>
      <c r="Q558" s="313">
        <f t="shared" si="145"/>
        <v>0</v>
      </c>
      <c r="R558" s="314" t="str">
        <f t="shared" si="146"/>
        <v/>
      </c>
    </row>
    <row r="559" spans="1:18" hidden="1" outlineLevel="1" x14ac:dyDescent="0.3">
      <c r="A559" s="159"/>
      <c r="B559" s="80"/>
      <c r="C559" s="80"/>
      <c r="D559" s="225" t="str">
        <f>IF(ISERROR(VLOOKUP(C559,'[1]Summary and KPIs'!$E$55:$F$58,2,FALSE)),"",(VLOOKUP(C559,'[1]Summary and KPIs'!$E$55:$F$58,2,FALSE)))</f>
        <v/>
      </c>
      <c r="E559" s="69"/>
      <c r="F559" s="81"/>
      <c r="G559" s="81"/>
      <c r="H559" s="222">
        <f t="shared" si="140"/>
        <v>0</v>
      </c>
      <c r="I559" s="222" cm="1">
        <f t="array" ref="I559">_xlfn.IFS(H559&gt;25,0,H559&gt;=24,25-H559,H559&lt;24,1)</f>
        <v>1</v>
      </c>
      <c r="J559" s="222" cm="1">
        <f t="array" ref="J559">_xlfn.IFS(H559=0,0,H559&gt;=0,H559+I559)</f>
        <v>0</v>
      </c>
      <c r="K559" s="222" t="str">
        <f t="shared" si="141"/>
        <v/>
      </c>
      <c r="L559" s="222" cm="1">
        <f t="array" ref="L559">_xlfn.IFS(J559=0,0,J559&gt;=0,J559+K559)</f>
        <v>0</v>
      </c>
      <c r="M559" s="222" t="str">
        <f t="shared" si="142"/>
        <v/>
      </c>
      <c r="N559" s="222" t="str">
        <f t="shared" si="143"/>
        <v/>
      </c>
      <c r="O559" s="81"/>
      <c r="P559" s="211" t="str">
        <f t="shared" si="144"/>
        <v/>
      </c>
      <c r="Q559" s="313">
        <f t="shared" si="145"/>
        <v>0</v>
      </c>
      <c r="R559" s="314" t="str">
        <f t="shared" si="146"/>
        <v/>
      </c>
    </row>
    <row r="560" spans="1:18" hidden="1" outlineLevel="1" x14ac:dyDescent="0.3">
      <c r="A560" s="159"/>
      <c r="B560" s="80"/>
      <c r="C560" s="80"/>
      <c r="D560" s="225" t="str">
        <f>IF(ISERROR(VLOOKUP(C560,'[1]Summary and KPIs'!$E$55:$F$58,2,FALSE)),"",(VLOOKUP(C560,'[1]Summary and KPIs'!$E$55:$F$58,2,FALSE)))</f>
        <v/>
      </c>
      <c r="E560" s="69"/>
      <c r="F560" s="81"/>
      <c r="G560" s="81"/>
      <c r="H560" s="222">
        <f t="shared" si="140"/>
        <v>0</v>
      </c>
      <c r="I560" s="222" cm="1">
        <f t="array" ref="I560">_xlfn.IFS(H560&gt;25,0,H560&gt;=24,25-H560,H560&lt;24,1)</f>
        <v>1</v>
      </c>
      <c r="J560" s="222" cm="1">
        <f t="array" ref="J560">_xlfn.IFS(H560=0,0,H560&gt;=0,H560+I560)</f>
        <v>0</v>
      </c>
      <c r="K560" s="222" t="str">
        <f t="shared" si="141"/>
        <v/>
      </c>
      <c r="L560" s="222" cm="1">
        <f t="array" ref="L560">_xlfn.IFS(J560=0,0,J560&gt;=0,J560+K560)</f>
        <v>0</v>
      </c>
      <c r="M560" s="222" t="str">
        <f t="shared" si="142"/>
        <v/>
      </c>
      <c r="N560" s="222" t="str">
        <f t="shared" si="143"/>
        <v/>
      </c>
      <c r="O560" s="81"/>
      <c r="P560" s="211" t="str">
        <f t="shared" si="144"/>
        <v/>
      </c>
      <c r="Q560" s="313">
        <f t="shared" si="145"/>
        <v>0</v>
      </c>
      <c r="R560" s="314" t="str">
        <f t="shared" si="146"/>
        <v/>
      </c>
    </row>
    <row r="561" spans="1:18" hidden="1" outlineLevel="1" x14ac:dyDescent="0.3">
      <c r="A561" s="159"/>
      <c r="B561" s="80"/>
      <c r="C561" s="80"/>
      <c r="D561" s="225" t="str">
        <f>IF(ISERROR(VLOOKUP(C561,'[1]Summary and KPIs'!$E$55:$F$58,2,FALSE)),"",(VLOOKUP(C561,'[1]Summary and KPIs'!$E$55:$F$58,2,FALSE)))</f>
        <v/>
      </c>
      <c r="E561" s="69"/>
      <c r="F561" s="81"/>
      <c r="G561" s="81"/>
      <c r="H561" s="222">
        <f t="shared" si="140"/>
        <v>0</v>
      </c>
      <c r="I561" s="222" cm="1">
        <f t="array" ref="I561">_xlfn.IFS(H561&gt;25,0,H561&gt;=24,25-H561,H561&lt;24,1)</f>
        <v>1</v>
      </c>
      <c r="J561" s="222" cm="1">
        <f t="array" ref="J561">_xlfn.IFS(H561=0,0,H561&gt;=0,H561+I561)</f>
        <v>0</v>
      </c>
      <c r="K561" s="222" t="str">
        <f t="shared" si="141"/>
        <v/>
      </c>
      <c r="L561" s="222" cm="1">
        <f t="array" ref="L561">_xlfn.IFS(J561=0,0,J561&gt;=0,J561+K561)</f>
        <v>0</v>
      </c>
      <c r="M561" s="222" t="str">
        <f t="shared" si="142"/>
        <v/>
      </c>
      <c r="N561" s="222" t="str">
        <f t="shared" si="143"/>
        <v/>
      </c>
      <c r="O561" s="81"/>
      <c r="P561" s="211" t="str">
        <f t="shared" si="144"/>
        <v/>
      </c>
      <c r="Q561" s="313">
        <f t="shared" si="145"/>
        <v>0</v>
      </c>
      <c r="R561" s="314" t="str">
        <f t="shared" si="146"/>
        <v/>
      </c>
    </row>
    <row r="562" spans="1:18" hidden="1" outlineLevel="1" x14ac:dyDescent="0.3">
      <c r="A562" s="159"/>
      <c r="B562" s="80"/>
      <c r="C562" s="80"/>
      <c r="D562" s="225" t="str">
        <f>IF(ISERROR(VLOOKUP(C562,'[1]Summary and KPIs'!$E$55:$F$58,2,FALSE)),"",(VLOOKUP(C562,'[1]Summary and KPIs'!$E$55:$F$58,2,FALSE)))</f>
        <v/>
      </c>
      <c r="E562" s="69"/>
      <c r="F562" s="81"/>
      <c r="G562" s="81"/>
      <c r="H562" s="222">
        <f t="shared" si="140"/>
        <v>0</v>
      </c>
      <c r="I562" s="222" cm="1">
        <f t="array" ref="I562">_xlfn.IFS(H562&gt;25,0,H562&gt;=24,25-H562,H562&lt;24,1)</f>
        <v>1</v>
      </c>
      <c r="J562" s="222" cm="1">
        <f t="array" ref="J562">_xlfn.IFS(H562=0,0,H562&gt;=0,H562+I562)</f>
        <v>0</v>
      </c>
      <c r="K562" s="222" t="str">
        <f t="shared" si="141"/>
        <v/>
      </c>
      <c r="L562" s="222" cm="1">
        <f t="array" ref="L562">_xlfn.IFS(J562=0,0,J562&gt;=0,J562+K562)</f>
        <v>0</v>
      </c>
      <c r="M562" s="222" t="str">
        <f t="shared" si="142"/>
        <v/>
      </c>
      <c r="N562" s="222" t="str">
        <f t="shared" si="143"/>
        <v/>
      </c>
      <c r="O562" s="81"/>
      <c r="P562" s="211" t="str">
        <f t="shared" si="144"/>
        <v/>
      </c>
      <c r="Q562" s="313">
        <f t="shared" si="145"/>
        <v>0</v>
      </c>
      <c r="R562" s="314" t="str">
        <f t="shared" si="146"/>
        <v/>
      </c>
    </row>
    <row r="563" spans="1:18" hidden="1" outlineLevel="1" x14ac:dyDescent="0.3">
      <c r="A563" s="159"/>
      <c r="B563" s="80"/>
      <c r="C563" s="80"/>
      <c r="D563" s="225" t="str">
        <f>IF(ISERROR(VLOOKUP(C563,'[1]Summary and KPIs'!$E$55:$F$58,2,FALSE)),"",(VLOOKUP(C563,'[1]Summary and KPIs'!$E$55:$F$58,2,FALSE)))</f>
        <v/>
      </c>
      <c r="E563" s="69"/>
      <c r="F563" s="81"/>
      <c r="G563" s="81"/>
      <c r="H563" s="222">
        <f t="shared" si="140"/>
        <v>0</v>
      </c>
      <c r="I563" s="222" cm="1">
        <f t="array" ref="I563">_xlfn.IFS(H563&gt;25,0,H563&gt;=24,25-H563,H563&lt;24,1)</f>
        <v>1</v>
      </c>
      <c r="J563" s="222" cm="1">
        <f t="array" ref="J563">_xlfn.IFS(H563=0,0,H563&gt;=0,H563+I563)</f>
        <v>0</v>
      </c>
      <c r="K563" s="222" t="str">
        <f t="shared" si="141"/>
        <v/>
      </c>
      <c r="L563" s="222" cm="1">
        <f t="array" ref="L563">_xlfn.IFS(J563=0,0,J563&gt;=0,J563+K563)</f>
        <v>0</v>
      </c>
      <c r="M563" s="222" t="str">
        <f t="shared" si="142"/>
        <v/>
      </c>
      <c r="N563" s="222" t="str">
        <f t="shared" si="143"/>
        <v/>
      </c>
      <c r="O563" s="81"/>
      <c r="P563" s="211" t="str">
        <f t="shared" si="144"/>
        <v/>
      </c>
      <c r="Q563" s="313">
        <f t="shared" si="145"/>
        <v>0</v>
      </c>
      <c r="R563" s="314" t="str">
        <f t="shared" si="146"/>
        <v/>
      </c>
    </row>
    <row r="564" spans="1:18" hidden="1" outlineLevel="1" x14ac:dyDescent="0.3">
      <c r="A564" s="159"/>
      <c r="B564" s="80"/>
      <c r="C564" s="80"/>
      <c r="D564" s="225" t="str">
        <f>IF(ISERROR(VLOOKUP(C564,'[1]Summary and KPIs'!$E$55:$F$58,2,FALSE)),"",(VLOOKUP(C564,'[1]Summary and KPIs'!$E$55:$F$58,2,FALSE)))</f>
        <v/>
      </c>
      <c r="E564" s="69"/>
      <c r="F564" s="81"/>
      <c r="G564" s="81"/>
      <c r="H564" s="222">
        <f t="shared" si="140"/>
        <v>0</v>
      </c>
      <c r="I564" s="222" cm="1">
        <f t="array" ref="I564">_xlfn.IFS(H564&gt;25,0,H564&gt;=24,25-H564,H564&lt;24,1)</f>
        <v>1</v>
      </c>
      <c r="J564" s="222" cm="1">
        <f t="array" ref="J564">_xlfn.IFS(H564=0,0,H564&gt;=0,H564+I564)</f>
        <v>0</v>
      </c>
      <c r="K564" s="222" t="str">
        <f t="shared" si="141"/>
        <v/>
      </c>
      <c r="L564" s="222" cm="1">
        <f t="array" ref="L564">_xlfn.IFS(J564=0,0,J564&gt;=0,J564+K564)</f>
        <v>0</v>
      </c>
      <c r="M564" s="222" t="str">
        <f t="shared" si="142"/>
        <v/>
      </c>
      <c r="N564" s="222" t="str">
        <f t="shared" si="143"/>
        <v/>
      </c>
      <c r="O564" s="81"/>
      <c r="P564" s="211" t="str">
        <f t="shared" si="144"/>
        <v/>
      </c>
      <c r="Q564" s="313">
        <f t="shared" si="145"/>
        <v>0</v>
      </c>
      <c r="R564" s="314" t="str">
        <f t="shared" si="146"/>
        <v/>
      </c>
    </row>
    <row r="565" spans="1:18" hidden="1" outlineLevel="1" x14ac:dyDescent="0.3">
      <c r="A565" s="159"/>
      <c r="B565" s="80"/>
      <c r="C565" s="80"/>
      <c r="D565" s="225" t="str">
        <f>IF(ISERROR(VLOOKUP(C565,'[1]Summary and KPIs'!$E$55:$F$58,2,FALSE)),"",(VLOOKUP(C565,'[1]Summary and KPIs'!$E$55:$F$58,2,FALSE)))</f>
        <v/>
      </c>
      <c r="E565" s="69"/>
      <c r="F565" s="81"/>
      <c r="G565" s="81"/>
      <c r="H565" s="222">
        <f t="shared" si="140"/>
        <v>0</v>
      </c>
      <c r="I565" s="222" cm="1">
        <f t="array" ref="I565">_xlfn.IFS(H565&gt;25,0,H565&gt;=24,25-H565,H565&lt;24,1)</f>
        <v>1</v>
      </c>
      <c r="J565" s="222" cm="1">
        <f t="array" ref="J565">_xlfn.IFS(H565=0,0,H565&gt;=0,H565+I565)</f>
        <v>0</v>
      </c>
      <c r="K565" s="222" t="str">
        <f t="shared" si="141"/>
        <v/>
      </c>
      <c r="L565" s="222" cm="1">
        <f t="array" ref="L565">_xlfn.IFS(J565=0,0,J565&gt;=0,J565+K565)</f>
        <v>0</v>
      </c>
      <c r="M565" s="222" t="str">
        <f t="shared" si="142"/>
        <v/>
      </c>
      <c r="N565" s="222" t="str">
        <f t="shared" si="143"/>
        <v/>
      </c>
      <c r="O565" s="81"/>
      <c r="P565" s="211" t="str">
        <f t="shared" si="144"/>
        <v/>
      </c>
      <c r="Q565" s="313">
        <f t="shared" si="145"/>
        <v>0</v>
      </c>
      <c r="R565" s="314" t="str">
        <f t="shared" si="146"/>
        <v/>
      </c>
    </row>
    <row r="566" spans="1:18" hidden="1" outlineLevel="1" x14ac:dyDescent="0.3">
      <c r="A566" s="159"/>
      <c r="B566" s="80"/>
      <c r="C566" s="80"/>
      <c r="D566" s="225" t="str">
        <f>IF(ISERROR(VLOOKUP(C566,'[1]Summary and KPIs'!$E$55:$F$58,2,FALSE)),"",(VLOOKUP(C566,'[1]Summary and KPIs'!$E$55:$F$58,2,FALSE)))</f>
        <v/>
      </c>
      <c r="E566" s="69"/>
      <c r="F566" s="81"/>
      <c r="G566" s="81"/>
      <c r="H566" s="222">
        <f t="shared" si="140"/>
        <v>0</v>
      </c>
      <c r="I566" s="222" cm="1">
        <f t="array" ref="I566">_xlfn.IFS(H566&gt;25,0,H566&gt;=24,25-H566,H566&lt;24,1)</f>
        <v>1</v>
      </c>
      <c r="J566" s="222" cm="1">
        <f t="array" ref="J566">_xlfn.IFS(H566=0,0,H566&gt;=0,H566+I566)</f>
        <v>0</v>
      </c>
      <c r="K566" s="222" t="str">
        <f t="shared" si="141"/>
        <v/>
      </c>
      <c r="L566" s="222" cm="1">
        <f t="array" ref="L566">_xlfn.IFS(J566=0,0,J566&gt;=0,J566+K566)</f>
        <v>0</v>
      </c>
      <c r="M566" s="222" t="str">
        <f t="shared" si="142"/>
        <v/>
      </c>
      <c r="N566" s="222" t="str">
        <f t="shared" si="143"/>
        <v/>
      </c>
      <c r="O566" s="81"/>
      <c r="P566" s="211" t="str">
        <f t="shared" si="144"/>
        <v/>
      </c>
      <c r="Q566" s="313">
        <f t="shared" si="145"/>
        <v>0</v>
      </c>
      <c r="R566" s="314" t="str">
        <f t="shared" si="146"/>
        <v/>
      </c>
    </row>
    <row r="567" spans="1:18" hidden="1" outlineLevel="1" x14ac:dyDescent="0.3">
      <c r="A567" s="159"/>
      <c r="B567" s="80"/>
      <c r="C567" s="80"/>
      <c r="D567" s="225" t="str">
        <f>IF(ISERROR(VLOOKUP(C567,'[1]Summary and KPIs'!$E$55:$F$58,2,FALSE)),"",(VLOOKUP(C567,'[1]Summary and KPIs'!$E$55:$F$58,2,FALSE)))</f>
        <v/>
      </c>
      <c r="E567" s="69"/>
      <c r="F567" s="81"/>
      <c r="G567" s="81"/>
      <c r="H567" s="222">
        <f t="shared" si="140"/>
        <v>0</v>
      </c>
      <c r="I567" s="222" cm="1">
        <f t="array" ref="I567">_xlfn.IFS(H567&gt;25,0,H567&gt;=24,25-H567,H567&lt;24,1)</f>
        <v>1</v>
      </c>
      <c r="J567" s="222" cm="1">
        <f t="array" ref="J567">_xlfn.IFS(H567=0,0,H567&gt;=0,H567+I567)</f>
        <v>0</v>
      </c>
      <c r="K567" s="222" t="str">
        <f t="shared" si="141"/>
        <v/>
      </c>
      <c r="L567" s="222" cm="1">
        <f t="array" ref="L567">_xlfn.IFS(J567=0,0,J567&gt;=0,J567+K567)</f>
        <v>0</v>
      </c>
      <c r="M567" s="222" t="str">
        <f t="shared" si="142"/>
        <v/>
      </c>
      <c r="N567" s="222" t="str">
        <f t="shared" si="143"/>
        <v/>
      </c>
      <c r="O567" s="81"/>
      <c r="P567" s="211" t="str">
        <f t="shared" si="144"/>
        <v/>
      </c>
      <c r="Q567" s="313">
        <f t="shared" si="145"/>
        <v>0</v>
      </c>
      <c r="R567" s="314" t="str">
        <f t="shared" si="146"/>
        <v/>
      </c>
    </row>
    <row r="568" spans="1:18" hidden="1" outlineLevel="1" x14ac:dyDescent="0.3">
      <c r="A568" s="159"/>
      <c r="B568" s="80"/>
      <c r="C568" s="80"/>
      <c r="D568" s="225" t="str">
        <f>IF(ISERROR(VLOOKUP(C568,'[1]Summary and KPIs'!$E$55:$F$58,2,FALSE)),"",(VLOOKUP(C568,'[1]Summary and KPIs'!$E$55:$F$58,2,FALSE)))</f>
        <v/>
      </c>
      <c r="E568" s="69"/>
      <c r="F568" s="81"/>
      <c r="G568" s="81"/>
      <c r="H568" s="222">
        <f t="shared" si="140"/>
        <v>0</v>
      </c>
      <c r="I568" s="222" cm="1">
        <f t="array" ref="I568">_xlfn.IFS(H568&gt;25,0,H568&gt;=24,25-H568,H568&lt;24,1)</f>
        <v>1</v>
      </c>
      <c r="J568" s="222" cm="1">
        <f t="array" ref="J568">_xlfn.IFS(H568=0,0,H568&gt;=0,H568+I568)</f>
        <v>0</v>
      </c>
      <c r="K568" s="222" t="str">
        <f t="shared" si="141"/>
        <v/>
      </c>
      <c r="L568" s="222" cm="1">
        <f t="array" ref="L568">_xlfn.IFS(J568=0,0,J568&gt;=0,J568+K568)</f>
        <v>0</v>
      </c>
      <c r="M568" s="222" t="str">
        <f t="shared" si="142"/>
        <v/>
      </c>
      <c r="N568" s="222" t="str">
        <f t="shared" si="143"/>
        <v/>
      </c>
      <c r="O568" s="81"/>
      <c r="P568" s="211" t="str">
        <f t="shared" si="144"/>
        <v/>
      </c>
      <c r="Q568" s="313">
        <f t="shared" si="145"/>
        <v>0</v>
      </c>
      <c r="R568" s="314" t="str">
        <f t="shared" si="146"/>
        <v/>
      </c>
    </row>
    <row r="569" spans="1:18" hidden="1" outlineLevel="1" x14ac:dyDescent="0.3">
      <c r="A569" s="159"/>
      <c r="B569" s="80"/>
      <c r="C569" s="80"/>
      <c r="D569" s="225" t="str">
        <f>IF(ISERROR(VLOOKUP(C569,'[1]Summary and KPIs'!$E$55:$F$58,2,FALSE)),"",(VLOOKUP(C569,'[1]Summary and KPIs'!$E$55:$F$58,2,FALSE)))</f>
        <v/>
      </c>
      <c r="E569" s="69"/>
      <c r="F569" s="81"/>
      <c r="G569" s="81"/>
      <c r="H569" s="222">
        <f t="shared" si="140"/>
        <v>0</v>
      </c>
      <c r="I569" s="222" cm="1">
        <f t="array" ref="I569">_xlfn.IFS(H569&gt;25,0,H569&gt;=24,25-H569,H569&lt;24,1)</f>
        <v>1</v>
      </c>
      <c r="J569" s="222" cm="1">
        <f t="array" ref="J569">_xlfn.IFS(H569=0,0,H569&gt;=0,H569+I569)</f>
        <v>0</v>
      </c>
      <c r="K569" s="222" t="str">
        <f t="shared" si="141"/>
        <v/>
      </c>
      <c r="L569" s="222" cm="1">
        <f t="array" ref="L569">_xlfn.IFS(J569=0,0,J569&gt;=0,J569+K569)</f>
        <v>0</v>
      </c>
      <c r="M569" s="222" t="str">
        <f t="shared" si="142"/>
        <v/>
      </c>
      <c r="N569" s="222" t="str">
        <f t="shared" si="143"/>
        <v/>
      </c>
      <c r="O569" s="81"/>
      <c r="P569" s="211" t="str">
        <f t="shared" si="144"/>
        <v/>
      </c>
      <c r="Q569" s="313">
        <f t="shared" si="145"/>
        <v>0</v>
      </c>
      <c r="R569" s="314" t="str">
        <f t="shared" si="146"/>
        <v/>
      </c>
    </row>
    <row r="570" spans="1:18" hidden="1" outlineLevel="1" x14ac:dyDescent="0.3">
      <c r="A570" s="159"/>
      <c r="B570" s="80"/>
      <c r="C570" s="80"/>
      <c r="D570" s="225" t="str">
        <f>IF(ISERROR(VLOOKUP(C570,'[1]Summary and KPIs'!$E$55:$F$58,2,FALSE)),"",(VLOOKUP(C570,'[1]Summary and KPIs'!$E$55:$F$58,2,FALSE)))</f>
        <v/>
      </c>
      <c r="E570" s="69"/>
      <c r="F570" s="81"/>
      <c r="G570" s="81"/>
      <c r="H570" s="222">
        <f t="shared" si="140"/>
        <v>0</v>
      </c>
      <c r="I570" s="222" cm="1">
        <f t="array" ref="I570">_xlfn.IFS(H570&gt;25,0,H570&gt;=24,25-H570,H570&lt;24,1)</f>
        <v>1</v>
      </c>
      <c r="J570" s="222" cm="1">
        <f t="array" ref="J570">_xlfn.IFS(H570=0,0,H570&gt;=0,H570+I570)</f>
        <v>0</v>
      </c>
      <c r="K570" s="222" t="str">
        <f t="shared" si="141"/>
        <v/>
      </c>
      <c r="L570" s="222" cm="1">
        <f t="array" ref="L570">_xlfn.IFS(J570=0,0,J570&gt;=0,J570+K570)</f>
        <v>0</v>
      </c>
      <c r="M570" s="222" t="str">
        <f t="shared" si="142"/>
        <v/>
      </c>
      <c r="N570" s="222" t="str">
        <f t="shared" si="143"/>
        <v/>
      </c>
      <c r="O570" s="81"/>
      <c r="P570" s="211" t="str">
        <f t="shared" si="144"/>
        <v/>
      </c>
      <c r="Q570" s="313">
        <f t="shared" si="145"/>
        <v>0</v>
      </c>
      <c r="R570" s="314" t="str">
        <f t="shared" si="146"/>
        <v/>
      </c>
    </row>
    <row r="571" spans="1:18" hidden="1" outlineLevel="1" x14ac:dyDescent="0.3">
      <c r="A571" s="159"/>
      <c r="B571" s="80"/>
      <c r="C571" s="80"/>
      <c r="D571" s="225" t="str">
        <f>IF(ISERROR(VLOOKUP(C571,'[1]Summary and KPIs'!$E$55:$F$58,2,FALSE)),"",(VLOOKUP(C571,'[1]Summary and KPIs'!$E$55:$F$58,2,FALSE)))</f>
        <v/>
      </c>
      <c r="E571" s="69"/>
      <c r="F571" s="81"/>
      <c r="G571" s="81"/>
      <c r="H571" s="222">
        <f t="shared" si="140"/>
        <v>0</v>
      </c>
      <c r="I571" s="222" cm="1">
        <f t="array" ref="I571">_xlfn.IFS(H571&gt;25,0,H571&gt;=24,25-H571,H571&lt;24,1)</f>
        <v>1</v>
      </c>
      <c r="J571" s="222" cm="1">
        <f t="array" ref="J571">_xlfn.IFS(H571=0,0,H571&gt;=0,H571+I571)</f>
        <v>0</v>
      </c>
      <c r="K571" s="222" t="str">
        <f t="shared" si="141"/>
        <v/>
      </c>
      <c r="L571" s="222" cm="1">
        <f t="array" ref="L571">_xlfn.IFS(J571=0,0,J571&gt;=0,J571+K571)</f>
        <v>0</v>
      </c>
      <c r="M571" s="222" t="str">
        <f t="shared" si="142"/>
        <v/>
      </c>
      <c r="N571" s="222" t="str">
        <f t="shared" si="143"/>
        <v/>
      </c>
      <c r="O571" s="81"/>
      <c r="P571" s="211" t="str">
        <f t="shared" si="144"/>
        <v/>
      </c>
      <c r="Q571" s="313">
        <f t="shared" si="145"/>
        <v>0</v>
      </c>
      <c r="R571" s="314" t="str">
        <f t="shared" si="146"/>
        <v/>
      </c>
    </row>
    <row r="572" spans="1:18" hidden="1" outlineLevel="1" x14ac:dyDescent="0.3">
      <c r="A572" s="159"/>
      <c r="B572" s="80"/>
      <c r="C572" s="80"/>
      <c r="D572" s="225" t="str">
        <f>IF(ISERROR(VLOOKUP(C572,'[1]Summary and KPIs'!$E$55:$F$58,2,FALSE)),"",(VLOOKUP(C572,'[1]Summary and KPIs'!$E$55:$F$58,2,FALSE)))</f>
        <v/>
      </c>
      <c r="E572" s="69"/>
      <c r="F572" s="81"/>
      <c r="G572" s="81"/>
      <c r="H572" s="222">
        <f t="shared" si="140"/>
        <v>0</v>
      </c>
      <c r="I572" s="222" cm="1">
        <f t="array" ref="I572">_xlfn.IFS(H572&gt;25,0,H572&gt;=24,25-H572,H572&lt;24,1)</f>
        <v>1</v>
      </c>
      <c r="J572" s="222" cm="1">
        <f t="array" ref="J572">_xlfn.IFS(H572=0,0,H572&gt;=0,H572+I572)</f>
        <v>0</v>
      </c>
      <c r="K572" s="222" t="str">
        <f t="shared" si="141"/>
        <v/>
      </c>
      <c r="L572" s="222" cm="1">
        <f t="array" ref="L572">_xlfn.IFS(J572=0,0,J572&gt;=0,J572+K572)</f>
        <v>0</v>
      </c>
      <c r="M572" s="222" t="str">
        <f t="shared" si="142"/>
        <v/>
      </c>
      <c r="N572" s="222" t="str">
        <f t="shared" si="143"/>
        <v/>
      </c>
      <c r="O572" s="81"/>
      <c r="P572" s="211" t="str">
        <f t="shared" si="144"/>
        <v/>
      </c>
      <c r="Q572" s="313">
        <f t="shared" si="145"/>
        <v>0</v>
      </c>
      <c r="R572" s="314" t="str">
        <f t="shared" si="146"/>
        <v/>
      </c>
    </row>
    <row r="573" spans="1:18" hidden="1" outlineLevel="1" x14ac:dyDescent="0.3">
      <c r="A573" s="159"/>
      <c r="B573" s="80"/>
      <c r="C573" s="80"/>
      <c r="D573" s="225" t="str">
        <f>IF(ISERROR(VLOOKUP(C573,'[1]Summary and KPIs'!$E$55:$F$58,2,FALSE)),"",(VLOOKUP(C573,'[1]Summary and KPIs'!$E$55:$F$58,2,FALSE)))</f>
        <v/>
      </c>
      <c r="E573" s="69"/>
      <c r="F573" s="81"/>
      <c r="G573" s="81"/>
      <c r="H573" s="222">
        <f t="shared" si="140"/>
        <v>0</v>
      </c>
      <c r="I573" s="222" cm="1">
        <f t="array" ref="I573">_xlfn.IFS(H573&gt;25,0,H573&gt;=24,25-H573,H573&lt;24,1)</f>
        <v>1</v>
      </c>
      <c r="J573" s="222" cm="1">
        <f t="array" ref="J573">_xlfn.IFS(H573=0,0,H573&gt;=0,H573+I573)</f>
        <v>0</v>
      </c>
      <c r="K573" s="222" t="str">
        <f t="shared" si="141"/>
        <v/>
      </c>
      <c r="L573" s="222" cm="1">
        <f t="array" ref="L573">_xlfn.IFS(J573=0,0,J573&gt;=0,J573+K573)</f>
        <v>0</v>
      </c>
      <c r="M573" s="222" t="str">
        <f t="shared" si="142"/>
        <v/>
      </c>
      <c r="N573" s="222" t="str">
        <f t="shared" si="143"/>
        <v/>
      </c>
      <c r="O573" s="81"/>
      <c r="P573" s="211" t="str">
        <f t="shared" si="144"/>
        <v/>
      </c>
      <c r="Q573" s="313">
        <f t="shared" si="145"/>
        <v>0</v>
      </c>
      <c r="R573" s="314" t="str">
        <f t="shared" si="146"/>
        <v/>
      </c>
    </row>
    <row r="574" spans="1:18" hidden="1" outlineLevel="1" x14ac:dyDescent="0.3">
      <c r="A574" s="159"/>
      <c r="B574" s="80"/>
      <c r="C574" s="80"/>
      <c r="D574" s="225" t="str">
        <f>IF(ISERROR(VLOOKUP(C574,'[1]Summary and KPIs'!$E$55:$F$58,2,FALSE)),"",(VLOOKUP(C574,'[1]Summary and KPIs'!$E$55:$F$58,2,FALSE)))</f>
        <v/>
      </c>
      <c r="E574" s="69"/>
      <c r="F574" s="81"/>
      <c r="G574" s="81"/>
      <c r="H574" s="222">
        <f t="shared" si="140"/>
        <v>0</v>
      </c>
      <c r="I574" s="222" cm="1">
        <f t="array" ref="I574">_xlfn.IFS(H574&gt;25,0,H574&gt;=24,25-H574,H574&lt;24,1)</f>
        <v>1</v>
      </c>
      <c r="J574" s="222" cm="1">
        <f t="array" ref="J574">_xlfn.IFS(H574=0,0,H574&gt;=0,H574+I574)</f>
        <v>0</v>
      </c>
      <c r="K574" s="222" t="str">
        <f t="shared" si="141"/>
        <v/>
      </c>
      <c r="L574" s="222" cm="1">
        <f t="array" ref="L574">_xlfn.IFS(J574=0,0,J574&gt;=0,J574+K574)</f>
        <v>0</v>
      </c>
      <c r="M574" s="222" t="str">
        <f t="shared" si="142"/>
        <v/>
      </c>
      <c r="N574" s="222" t="str">
        <f t="shared" si="143"/>
        <v/>
      </c>
      <c r="O574" s="81"/>
      <c r="P574" s="211" t="str">
        <f t="shared" si="144"/>
        <v/>
      </c>
      <c r="Q574" s="313">
        <f t="shared" si="145"/>
        <v>0</v>
      </c>
      <c r="R574" s="314" t="str">
        <f t="shared" si="146"/>
        <v/>
      </c>
    </row>
    <row r="575" spans="1:18" hidden="1" outlineLevel="1" x14ac:dyDescent="0.3">
      <c r="A575" s="159"/>
      <c r="B575" s="80"/>
      <c r="C575" s="80"/>
      <c r="D575" s="225" t="str">
        <f>IF(ISERROR(VLOOKUP(C575,'[1]Summary and KPIs'!$E$55:$F$58,2,FALSE)),"",(VLOOKUP(C575,'[1]Summary and KPIs'!$E$55:$F$58,2,FALSE)))</f>
        <v/>
      </c>
      <c r="E575" s="69"/>
      <c r="F575" s="81"/>
      <c r="G575" s="81"/>
      <c r="H575" s="222">
        <f t="shared" si="140"/>
        <v>0</v>
      </c>
      <c r="I575" s="222" cm="1">
        <f t="array" ref="I575">_xlfn.IFS(H575&gt;25,0,H575&gt;=24,25-H575,H575&lt;24,1)</f>
        <v>1</v>
      </c>
      <c r="J575" s="222" cm="1">
        <f t="array" ref="J575">_xlfn.IFS(H575=0,0,H575&gt;=0,H575+I575)</f>
        <v>0</v>
      </c>
      <c r="K575" s="222" t="str">
        <f t="shared" si="141"/>
        <v/>
      </c>
      <c r="L575" s="222" cm="1">
        <f t="array" ref="L575">_xlfn.IFS(J575=0,0,J575&gt;=0,J575+K575)</f>
        <v>0</v>
      </c>
      <c r="M575" s="222" t="str">
        <f t="shared" si="142"/>
        <v/>
      </c>
      <c r="N575" s="222" t="str">
        <f t="shared" si="143"/>
        <v/>
      </c>
      <c r="O575" s="81"/>
      <c r="P575" s="211" t="str">
        <f t="shared" si="144"/>
        <v/>
      </c>
      <c r="Q575" s="313">
        <f t="shared" si="145"/>
        <v>0</v>
      </c>
      <c r="R575" s="314" t="str">
        <f t="shared" si="146"/>
        <v/>
      </c>
    </row>
    <row r="576" spans="1:18" hidden="1" outlineLevel="1" x14ac:dyDescent="0.3">
      <c r="A576" s="159"/>
      <c r="B576" s="80"/>
      <c r="C576" s="80"/>
      <c r="D576" s="225" t="str">
        <f>IF(ISERROR(VLOOKUP(C576,'[1]Summary and KPIs'!$E$55:$F$58,2,FALSE)),"",(VLOOKUP(C576,'[1]Summary and KPIs'!$E$55:$F$58,2,FALSE)))</f>
        <v/>
      </c>
      <c r="E576" s="69"/>
      <c r="F576" s="81"/>
      <c r="G576" s="81"/>
      <c r="H576" s="222">
        <f t="shared" si="140"/>
        <v>0</v>
      </c>
      <c r="I576" s="222" cm="1">
        <f t="array" ref="I576">_xlfn.IFS(H576&gt;25,0,H576&gt;=24,25-H576,H576&lt;24,1)</f>
        <v>1</v>
      </c>
      <c r="J576" s="222" cm="1">
        <f t="array" ref="J576">_xlfn.IFS(H576=0,0,H576&gt;=0,H576+I576)</f>
        <v>0</v>
      </c>
      <c r="K576" s="222" t="str">
        <f t="shared" si="141"/>
        <v/>
      </c>
      <c r="L576" s="222" cm="1">
        <f t="array" ref="L576">_xlfn.IFS(J576=0,0,J576&gt;=0,J576+K576)</f>
        <v>0</v>
      </c>
      <c r="M576" s="222" t="str">
        <f t="shared" si="142"/>
        <v/>
      </c>
      <c r="N576" s="222" t="str">
        <f t="shared" si="143"/>
        <v/>
      </c>
      <c r="O576" s="81"/>
      <c r="P576" s="211" t="str">
        <f t="shared" si="144"/>
        <v/>
      </c>
      <c r="Q576" s="313">
        <f t="shared" si="145"/>
        <v>0</v>
      </c>
      <c r="R576" s="314" t="str">
        <f t="shared" si="146"/>
        <v/>
      </c>
    </row>
    <row r="577" spans="1:18" hidden="1" outlineLevel="1" x14ac:dyDescent="0.3">
      <c r="A577" s="159"/>
      <c r="B577" s="80"/>
      <c r="C577" s="80"/>
      <c r="D577" s="225" t="str">
        <f>IF(ISERROR(VLOOKUP(C577,'[1]Summary and KPIs'!$E$55:$F$58,2,FALSE)),"",(VLOOKUP(C577,'[1]Summary and KPIs'!$E$55:$F$58,2,FALSE)))</f>
        <v/>
      </c>
      <c r="E577" s="69"/>
      <c r="F577" s="81"/>
      <c r="G577" s="81"/>
      <c r="H577" s="222">
        <f t="shared" si="140"/>
        <v>0</v>
      </c>
      <c r="I577" s="222" cm="1">
        <f t="array" ref="I577">_xlfn.IFS(H577&gt;25,0,H577&gt;=24,25-H577,H577&lt;24,1)</f>
        <v>1</v>
      </c>
      <c r="J577" s="222" cm="1">
        <f t="array" ref="J577">_xlfn.IFS(H577=0,0,H577&gt;=0,H577+I577)</f>
        <v>0</v>
      </c>
      <c r="K577" s="222" t="str">
        <f t="shared" si="141"/>
        <v/>
      </c>
      <c r="L577" s="222" cm="1">
        <f t="array" ref="L577">_xlfn.IFS(J577=0,0,J577&gt;=0,J577+K577)</f>
        <v>0</v>
      </c>
      <c r="M577" s="222" t="str">
        <f t="shared" si="142"/>
        <v/>
      </c>
      <c r="N577" s="222" t="str">
        <f t="shared" si="143"/>
        <v/>
      </c>
      <c r="O577" s="81"/>
      <c r="P577" s="211" t="str">
        <f t="shared" si="144"/>
        <v/>
      </c>
      <c r="Q577" s="313">
        <f t="shared" si="145"/>
        <v>0</v>
      </c>
      <c r="R577" s="314" t="str">
        <f t="shared" si="146"/>
        <v/>
      </c>
    </row>
    <row r="578" spans="1:18" hidden="1" outlineLevel="1" x14ac:dyDescent="0.3">
      <c r="A578" s="159"/>
      <c r="B578" s="80"/>
      <c r="C578" s="80"/>
      <c r="D578" s="225" t="str">
        <f>IF(ISERROR(VLOOKUP(C578,'[1]Summary and KPIs'!$E$55:$F$58,2,FALSE)),"",(VLOOKUP(C578,'[1]Summary and KPIs'!$E$55:$F$58,2,FALSE)))</f>
        <v/>
      </c>
      <c r="E578" s="69"/>
      <c r="F578" s="81"/>
      <c r="G578" s="81"/>
      <c r="H578" s="222">
        <f t="shared" ref="H578:H609" si="147">F578+G578</f>
        <v>0</v>
      </c>
      <c r="I578" s="222" cm="1">
        <f t="array" ref="I578">_xlfn.IFS(H578&gt;25,0,H578&gt;=24,25-H578,H578&lt;24,1)</f>
        <v>1</v>
      </c>
      <c r="J578" s="222" cm="1">
        <f t="array" ref="J578">_xlfn.IFS(H578=0,0,H578&gt;=0,H578+I578)</f>
        <v>0</v>
      </c>
      <c r="K578" s="222" t="str">
        <f t="shared" ref="K578:K609" si="148">IF(ISERROR(IF(J578&lt;D578,D578-J578,0)),"",IF(J578&lt;D578,D578-J578,0))</f>
        <v/>
      </c>
      <c r="L578" s="222" cm="1">
        <f t="array" ref="L578">_xlfn.IFS(J578=0,0,J578&gt;=0,J578+K578)</f>
        <v>0</v>
      </c>
      <c r="M578" s="222" t="str">
        <f t="shared" ref="M578:M609" si="149">IFERROR(I578+K578,"")</f>
        <v/>
      </c>
      <c r="N578" s="222" t="str">
        <f t="shared" ref="N578:N609" si="150">IFERROR(M578*E578,"")</f>
        <v/>
      </c>
      <c r="O578" s="81"/>
      <c r="P578" s="211" t="str">
        <f t="shared" ref="P578:P609" si="151">IFERROR(O578/(N578),"")</f>
        <v/>
      </c>
      <c r="Q578" s="313">
        <f t="shared" ref="Q578:Q609" si="152">SUM(N578:O578)</f>
        <v>0</v>
      </c>
      <c r="R578" s="314" t="str">
        <f t="shared" ref="R578:R609" si="153">IF(O578="","",IF(P578&gt;17.5%,"Benefits should not be more than 17.5% ",""))</f>
        <v/>
      </c>
    </row>
    <row r="579" spans="1:18" hidden="1" outlineLevel="1" x14ac:dyDescent="0.3">
      <c r="A579" s="159"/>
      <c r="B579" s="80"/>
      <c r="C579" s="80"/>
      <c r="D579" s="225" t="str">
        <f>IF(ISERROR(VLOOKUP(C579,'[1]Summary and KPIs'!$E$55:$F$58,2,FALSE)),"",(VLOOKUP(C579,'[1]Summary and KPIs'!$E$55:$F$58,2,FALSE)))</f>
        <v/>
      </c>
      <c r="E579" s="69"/>
      <c r="F579" s="81"/>
      <c r="G579" s="81"/>
      <c r="H579" s="222">
        <f t="shared" si="147"/>
        <v>0</v>
      </c>
      <c r="I579" s="222" cm="1">
        <f t="array" ref="I579">_xlfn.IFS(H579&gt;25,0,H579&gt;=24,25-H579,H579&lt;24,1)</f>
        <v>1</v>
      </c>
      <c r="J579" s="222" cm="1">
        <f t="array" ref="J579">_xlfn.IFS(H579=0,0,H579&gt;=0,H579+I579)</f>
        <v>0</v>
      </c>
      <c r="K579" s="222" t="str">
        <f t="shared" si="148"/>
        <v/>
      </c>
      <c r="L579" s="222" cm="1">
        <f t="array" ref="L579">_xlfn.IFS(J579=0,0,J579&gt;=0,J579+K579)</f>
        <v>0</v>
      </c>
      <c r="M579" s="222" t="str">
        <f t="shared" si="149"/>
        <v/>
      </c>
      <c r="N579" s="222" t="str">
        <f t="shared" si="150"/>
        <v/>
      </c>
      <c r="O579" s="81"/>
      <c r="P579" s="211" t="str">
        <f t="shared" si="151"/>
        <v/>
      </c>
      <c r="Q579" s="313">
        <f t="shared" si="152"/>
        <v>0</v>
      </c>
      <c r="R579" s="314" t="str">
        <f t="shared" si="153"/>
        <v/>
      </c>
    </row>
    <row r="580" spans="1:18" hidden="1" outlineLevel="1" x14ac:dyDescent="0.3">
      <c r="A580" s="159"/>
      <c r="B580" s="80"/>
      <c r="C580" s="80"/>
      <c r="D580" s="225" t="str">
        <f>IF(ISERROR(VLOOKUP(C580,'[1]Summary and KPIs'!$E$55:$F$58,2,FALSE)),"",(VLOOKUP(C580,'[1]Summary and KPIs'!$E$55:$F$58,2,FALSE)))</f>
        <v/>
      </c>
      <c r="E580" s="69"/>
      <c r="F580" s="81"/>
      <c r="G580" s="81"/>
      <c r="H580" s="222">
        <f t="shared" si="147"/>
        <v>0</v>
      </c>
      <c r="I580" s="222" cm="1">
        <f t="array" ref="I580">_xlfn.IFS(H580&gt;25,0,H580&gt;=24,25-H580,H580&lt;24,1)</f>
        <v>1</v>
      </c>
      <c r="J580" s="222" cm="1">
        <f t="array" ref="J580">_xlfn.IFS(H580=0,0,H580&gt;=0,H580+I580)</f>
        <v>0</v>
      </c>
      <c r="K580" s="222" t="str">
        <f t="shared" si="148"/>
        <v/>
      </c>
      <c r="L580" s="222" cm="1">
        <f t="array" ref="L580">_xlfn.IFS(J580=0,0,J580&gt;=0,J580+K580)</f>
        <v>0</v>
      </c>
      <c r="M580" s="222" t="str">
        <f t="shared" si="149"/>
        <v/>
      </c>
      <c r="N580" s="222" t="str">
        <f t="shared" si="150"/>
        <v/>
      </c>
      <c r="O580" s="81"/>
      <c r="P580" s="211" t="str">
        <f t="shared" si="151"/>
        <v/>
      </c>
      <c r="Q580" s="313">
        <f t="shared" si="152"/>
        <v>0</v>
      </c>
      <c r="R580" s="314" t="str">
        <f t="shared" si="153"/>
        <v/>
      </c>
    </row>
    <row r="581" spans="1:18" hidden="1" outlineLevel="1" x14ac:dyDescent="0.3">
      <c r="A581" s="159"/>
      <c r="B581" s="80"/>
      <c r="C581" s="80"/>
      <c r="D581" s="225" t="str">
        <f>IF(ISERROR(VLOOKUP(C581,'[1]Summary and KPIs'!$E$55:$F$58,2,FALSE)),"",(VLOOKUP(C581,'[1]Summary and KPIs'!$E$55:$F$58,2,FALSE)))</f>
        <v/>
      </c>
      <c r="E581" s="69"/>
      <c r="F581" s="81"/>
      <c r="G581" s="81"/>
      <c r="H581" s="222">
        <f t="shared" si="147"/>
        <v>0</v>
      </c>
      <c r="I581" s="222" cm="1">
        <f t="array" ref="I581">_xlfn.IFS(H581&gt;25,0,H581&gt;=24,25-H581,H581&lt;24,1)</f>
        <v>1</v>
      </c>
      <c r="J581" s="222" cm="1">
        <f t="array" ref="J581">_xlfn.IFS(H581=0,0,H581&gt;=0,H581+I581)</f>
        <v>0</v>
      </c>
      <c r="K581" s="222" t="str">
        <f t="shared" si="148"/>
        <v/>
      </c>
      <c r="L581" s="222" cm="1">
        <f t="array" ref="L581">_xlfn.IFS(J581=0,0,J581&gt;=0,J581+K581)</f>
        <v>0</v>
      </c>
      <c r="M581" s="222" t="str">
        <f t="shared" si="149"/>
        <v/>
      </c>
      <c r="N581" s="222" t="str">
        <f t="shared" si="150"/>
        <v/>
      </c>
      <c r="O581" s="81"/>
      <c r="P581" s="211" t="str">
        <f t="shared" si="151"/>
        <v/>
      </c>
      <c r="Q581" s="313">
        <f t="shared" si="152"/>
        <v>0</v>
      </c>
      <c r="R581" s="314" t="str">
        <f t="shared" si="153"/>
        <v/>
      </c>
    </row>
    <row r="582" spans="1:18" hidden="1" outlineLevel="1" x14ac:dyDescent="0.3">
      <c r="A582" s="159"/>
      <c r="B582" s="80"/>
      <c r="C582" s="80"/>
      <c r="D582" s="225" t="str">
        <f>IF(ISERROR(VLOOKUP(C582,'[1]Summary and KPIs'!$E$55:$F$58,2,FALSE)),"",(VLOOKUP(C582,'[1]Summary and KPIs'!$E$55:$F$58,2,FALSE)))</f>
        <v/>
      </c>
      <c r="E582" s="69"/>
      <c r="F582" s="81"/>
      <c r="G582" s="81"/>
      <c r="H582" s="222">
        <f t="shared" si="147"/>
        <v>0</v>
      </c>
      <c r="I582" s="222" cm="1">
        <f t="array" ref="I582">_xlfn.IFS(H582&gt;25,0,H582&gt;=24,25-H582,H582&lt;24,1)</f>
        <v>1</v>
      </c>
      <c r="J582" s="222" cm="1">
        <f t="array" ref="J582">_xlfn.IFS(H582=0,0,H582&gt;=0,H582+I582)</f>
        <v>0</v>
      </c>
      <c r="K582" s="222" t="str">
        <f t="shared" si="148"/>
        <v/>
      </c>
      <c r="L582" s="222" cm="1">
        <f t="array" ref="L582">_xlfn.IFS(J582=0,0,J582&gt;=0,J582+K582)</f>
        <v>0</v>
      </c>
      <c r="M582" s="222" t="str">
        <f t="shared" si="149"/>
        <v/>
      </c>
      <c r="N582" s="222" t="str">
        <f t="shared" si="150"/>
        <v/>
      </c>
      <c r="O582" s="81"/>
      <c r="P582" s="211" t="str">
        <f t="shared" si="151"/>
        <v/>
      </c>
      <c r="Q582" s="313">
        <f t="shared" si="152"/>
        <v>0</v>
      </c>
      <c r="R582" s="314" t="str">
        <f t="shared" si="153"/>
        <v/>
      </c>
    </row>
    <row r="583" spans="1:18" hidden="1" outlineLevel="1" x14ac:dyDescent="0.3">
      <c r="A583" s="159"/>
      <c r="B583" s="80"/>
      <c r="C583" s="80"/>
      <c r="D583" s="225" t="str">
        <f>IF(ISERROR(VLOOKUP(C583,'[1]Summary and KPIs'!$E$55:$F$58,2,FALSE)),"",(VLOOKUP(C583,'[1]Summary and KPIs'!$E$55:$F$58,2,FALSE)))</f>
        <v/>
      </c>
      <c r="E583" s="69"/>
      <c r="F583" s="81"/>
      <c r="G583" s="81"/>
      <c r="H583" s="222">
        <f t="shared" si="147"/>
        <v>0</v>
      </c>
      <c r="I583" s="222" cm="1">
        <f t="array" ref="I583">_xlfn.IFS(H583&gt;25,0,H583&gt;=24,25-H583,H583&lt;24,1)</f>
        <v>1</v>
      </c>
      <c r="J583" s="222" cm="1">
        <f t="array" ref="J583">_xlfn.IFS(H583=0,0,H583&gt;=0,H583+I583)</f>
        <v>0</v>
      </c>
      <c r="K583" s="222" t="str">
        <f t="shared" si="148"/>
        <v/>
      </c>
      <c r="L583" s="222" cm="1">
        <f t="array" ref="L583">_xlfn.IFS(J583=0,0,J583&gt;=0,J583+K583)</f>
        <v>0</v>
      </c>
      <c r="M583" s="222" t="str">
        <f t="shared" si="149"/>
        <v/>
      </c>
      <c r="N583" s="222" t="str">
        <f t="shared" si="150"/>
        <v/>
      </c>
      <c r="O583" s="81"/>
      <c r="P583" s="211" t="str">
        <f t="shared" si="151"/>
        <v/>
      </c>
      <c r="Q583" s="313">
        <f t="shared" si="152"/>
        <v>0</v>
      </c>
      <c r="R583" s="314" t="str">
        <f t="shared" si="153"/>
        <v/>
      </c>
    </row>
    <row r="584" spans="1:18" hidden="1" outlineLevel="1" x14ac:dyDescent="0.3">
      <c r="A584" s="159"/>
      <c r="B584" s="80"/>
      <c r="C584" s="80"/>
      <c r="D584" s="225" t="str">
        <f>IF(ISERROR(VLOOKUP(C584,'[1]Summary and KPIs'!$E$55:$F$58,2,FALSE)),"",(VLOOKUP(C584,'[1]Summary and KPIs'!$E$55:$F$58,2,FALSE)))</f>
        <v/>
      </c>
      <c r="E584" s="69"/>
      <c r="F584" s="81"/>
      <c r="G584" s="81"/>
      <c r="H584" s="222">
        <f t="shared" si="147"/>
        <v>0</v>
      </c>
      <c r="I584" s="222" cm="1">
        <f t="array" ref="I584">_xlfn.IFS(H584&gt;25,0,H584&gt;=24,25-H584,H584&lt;24,1)</f>
        <v>1</v>
      </c>
      <c r="J584" s="222" cm="1">
        <f t="array" ref="J584">_xlfn.IFS(H584=0,0,H584&gt;=0,H584+I584)</f>
        <v>0</v>
      </c>
      <c r="K584" s="222" t="str">
        <f t="shared" si="148"/>
        <v/>
      </c>
      <c r="L584" s="222" cm="1">
        <f t="array" ref="L584">_xlfn.IFS(J584=0,0,J584&gt;=0,J584+K584)</f>
        <v>0</v>
      </c>
      <c r="M584" s="222" t="str">
        <f t="shared" si="149"/>
        <v/>
      </c>
      <c r="N584" s="222" t="str">
        <f t="shared" si="150"/>
        <v/>
      </c>
      <c r="O584" s="81"/>
      <c r="P584" s="211" t="str">
        <f t="shared" si="151"/>
        <v/>
      </c>
      <c r="Q584" s="313">
        <f t="shared" si="152"/>
        <v>0</v>
      </c>
      <c r="R584" s="314" t="str">
        <f t="shared" si="153"/>
        <v/>
      </c>
    </row>
    <row r="585" spans="1:18" hidden="1" outlineLevel="1" x14ac:dyDescent="0.3">
      <c r="A585" s="159"/>
      <c r="B585" s="80"/>
      <c r="C585" s="80"/>
      <c r="D585" s="225" t="str">
        <f>IF(ISERROR(VLOOKUP(C585,'[1]Summary and KPIs'!$E$55:$F$58,2,FALSE)),"",(VLOOKUP(C585,'[1]Summary and KPIs'!$E$55:$F$58,2,FALSE)))</f>
        <v/>
      </c>
      <c r="E585" s="69"/>
      <c r="F585" s="81"/>
      <c r="G585" s="81"/>
      <c r="H585" s="222">
        <f t="shared" si="147"/>
        <v>0</v>
      </c>
      <c r="I585" s="222" cm="1">
        <f t="array" ref="I585">_xlfn.IFS(H585&gt;25,0,H585&gt;=24,25-H585,H585&lt;24,1)</f>
        <v>1</v>
      </c>
      <c r="J585" s="222" cm="1">
        <f t="array" ref="J585">_xlfn.IFS(H585=0,0,H585&gt;=0,H585+I585)</f>
        <v>0</v>
      </c>
      <c r="K585" s="222" t="str">
        <f t="shared" si="148"/>
        <v/>
      </c>
      <c r="L585" s="222" cm="1">
        <f t="array" ref="L585">_xlfn.IFS(J585=0,0,J585&gt;=0,J585+K585)</f>
        <v>0</v>
      </c>
      <c r="M585" s="222" t="str">
        <f t="shared" si="149"/>
        <v/>
      </c>
      <c r="N585" s="222" t="str">
        <f t="shared" si="150"/>
        <v/>
      </c>
      <c r="O585" s="81"/>
      <c r="P585" s="211" t="str">
        <f t="shared" si="151"/>
        <v/>
      </c>
      <c r="Q585" s="313">
        <f t="shared" si="152"/>
        <v>0</v>
      </c>
      <c r="R585" s="314" t="str">
        <f t="shared" si="153"/>
        <v/>
      </c>
    </row>
    <row r="586" spans="1:18" hidden="1" outlineLevel="1" x14ac:dyDescent="0.3">
      <c r="A586" s="159"/>
      <c r="B586" s="80"/>
      <c r="C586" s="80"/>
      <c r="D586" s="225" t="str">
        <f>IF(ISERROR(VLOOKUP(C586,'[1]Summary and KPIs'!$E$55:$F$58,2,FALSE)),"",(VLOOKUP(C586,'[1]Summary and KPIs'!$E$55:$F$58,2,FALSE)))</f>
        <v/>
      </c>
      <c r="E586" s="69"/>
      <c r="F586" s="81"/>
      <c r="G586" s="81"/>
      <c r="H586" s="222">
        <f t="shared" si="147"/>
        <v>0</v>
      </c>
      <c r="I586" s="222" cm="1">
        <f t="array" ref="I586">_xlfn.IFS(H586&gt;25,0,H586&gt;=24,25-H586,H586&lt;24,1)</f>
        <v>1</v>
      </c>
      <c r="J586" s="222" cm="1">
        <f t="array" ref="J586">_xlfn.IFS(H586=0,0,H586&gt;=0,H586+I586)</f>
        <v>0</v>
      </c>
      <c r="K586" s="222" t="str">
        <f t="shared" si="148"/>
        <v/>
      </c>
      <c r="L586" s="222" cm="1">
        <f t="array" ref="L586">_xlfn.IFS(J586=0,0,J586&gt;=0,J586+K586)</f>
        <v>0</v>
      </c>
      <c r="M586" s="222" t="str">
        <f t="shared" si="149"/>
        <v/>
      </c>
      <c r="N586" s="222" t="str">
        <f t="shared" si="150"/>
        <v/>
      </c>
      <c r="O586" s="81"/>
      <c r="P586" s="211" t="str">
        <f t="shared" si="151"/>
        <v/>
      </c>
      <c r="Q586" s="313">
        <f t="shared" si="152"/>
        <v>0</v>
      </c>
      <c r="R586" s="314" t="str">
        <f t="shared" si="153"/>
        <v/>
      </c>
    </row>
    <row r="587" spans="1:18" hidden="1" outlineLevel="1" x14ac:dyDescent="0.3">
      <c r="A587" s="159"/>
      <c r="B587" s="80"/>
      <c r="C587" s="80"/>
      <c r="D587" s="225" t="str">
        <f>IF(ISERROR(VLOOKUP(C587,'[1]Summary and KPIs'!$E$55:$F$58,2,FALSE)),"",(VLOOKUP(C587,'[1]Summary and KPIs'!$E$55:$F$58,2,FALSE)))</f>
        <v/>
      </c>
      <c r="E587" s="69"/>
      <c r="F587" s="81"/>
      <c r="G587" s="81"/>
      <c r="H587" s="222">
        <f t="shared" si="147"/>
        <v>0</v>
      </c>
      <c r="I587" s="222" cm="1">
        <f t="array" ref="I587">_xlfn.IFS(H587&gt;25,0,H587&gt;=24,25-H587,H587&lt;24,1)</f>
        <v>1</v>
      </c>
      <c r="J587" s="222" cm="1">
        <f t="array" ref="J587">_xlfn.IFS(H587=0,0,H587&gt;=0,H587+I587)</f>
        <v>0</v>
      </c>
      <c r="K587" s="222" t="str">
        <f t="shared" si="148"/>
        <v/>
      </c>
      <c r="L587" s="222" cm="1">
        <f t="array" ref="L587">_xlfn.IFS(J587=0,0,J587&gt;=0,J587+K587)</f>
        <v>0</v>
      </c>
      <c r="M587" s="222" t="str">
        <f t="shared" si="149"/>
        <v/>
      </c>
      <c r="N587" s="222" t="str">
        <f t="shared" si="150"/>
        <v/>
      </c>
      <c r="O587" s="81"/>
      <c r="P587" s="211" t="str">
        <f t="shared" si="151"/>
        <v/>
      </c>
      <c r="Q587" s="313">
        <f t="shared" si="152"/>
        <v>0</v>
      </c>
      <c r="R587" s="314" t="str">
        <f t="shared" si="153"/>
        <v/>
      </c>
    </row>
    <row r="588" spans="1:18" hidden="1" outlineLevel="1" x14ac:dyDescent="0.3">
      <c r="A588" s="159"/>
      <c r="B588" s="80"/>
      <c r="C588" s="80"/>
      <c r="D588" s="225" t="str">
        <f>IF(ISERROR(VLOOKUP(C588,'[1]Summary and KPIs'!$E$55:$F$58,2,FALSE)),"",(VLOOKUP(C588,'[1]Summary and KPIs'!$E$55:$F$58,2,FALSE)))</f>
        <v/>
      </c>
      <c r="E588" s="69"/>
      <c r="F588" s="81"/>
      <c r="G588" s="81"/>
      <c r="H588" s="222">
        <f t="shared" si="147"/>
        <v>0</v>
      </c>
      <c r="I588" s="222" cm="1">
        <f t="array" ref="I588">_xlfn.IFS(H588&gt;25,0,H588&gt;=24,25-H588,H588&lt;24,1)</f>
        <v>1</v>
      </c>
      <c r="J588" s="222" cm="1">
        <f t="array" ref="J588">_xlfn.IFS(H588=0,0,H588&gt;=0,H588+I588)</f>
        <v>0</v>
      </c>
      <c r="K588" s="222" t="str">
        <f t="shared" si="148"/>
        <v/>
      </c>
      <c r="L588" s="222" cm="1">
        <f t="array" ref="L588">_xlfn.IFS(J588=0,0,J588&gt;=0,J588+K588)</f>
        <v>0</v>
      </c>
      <c r="M588" s="222" t="str">
        <f t="shared" si="149"/>
        <v/>
      </c>
      <c r="N588" s="222" t="str">
        <f t="shared" si="150"/>
        <v/>
      </c>
      <c r="O588" s="81"/>
      <c r="P588" s="211" t="str">
        <f t="shared" si="151"/>
        <v/>
      </c>
      <c r="Q588" s="313">
        <f t="shared" si="152"/>
        <v>0</v>
      </c>
      <c r="R588" s="314" t="str">
        <f t="shared" si="153"/>
        <v/>
      </c>
    </row>
    <row r="589" spans="1:18" hidden="1" outlineLevel="1" x14ac:dyDescent="0.3">
      <c r="A589" s="159"/>
      <c r="B589" s="80"/>
      <c r="C589" s="80"/>
      <c r="D589" s="225" t="str">
        <f>IF(ISERROR(VLOOKUP(C589,'[1]Summary and KPIs'!$E$55:$F$58,2,FALSE)),"",(VLOOKUP(C589,'[1]Summary and KPIs'!$E$55:$F$58,2,FALSE)))</f>
        <v/>
      </c>
      <c r="E589" s="69"/>
      <c r="F589" s="81"/>
      <c r="G589" s="81"/>
      <c r="H589" s="222">
        <f t="shared" si="147"/>
        <v>0</v>
      </c>
      <c r="I589" s="222" cm="1">
        <f t="array" ref="I589">_xlfn.IFS(H589&gt;25,0,H589&gt;=24,25-H589,H589&lt;24,1)</f>
        <v>1</v>
      </c>
      <c r="J589" s="222" cm="1">
        <f t="array" ref="J589">_xlfn.IFS(H589=0,0,H589&gt;=0,H589+I589)</f>
        <v>0</v>
      </c>
      <c r="K589" s="222" t="str">
        <f t="shared" si="148"/>
        <v/>
      </c>
      <c r="L589" s="222" cm="1">
        <f t="array" ref="L589">_xlfn.IFS(J589=0,0,J589&gt;=0,J589+K589)</f>
        <v>0</v>
      </c>
      <c r="M589" s="222" t="str">
        <f t="shared" si="149"/>
        <v/>
      </c>
      <c r="N589" s="222" t="str">
        <f t="shared" si="150"/>
        <v/>
      </c>
      <c r="O589" s="81"/>
      <c r="P589" s="211" t="str">
        <f t="shared" si="151"/>
        <v/>
      </c>
      <c r="Q589" s="313">
        <f t="shared" si="152"/>
        <v>0</v>
      </c>
      <c r="R589" s="314" t="str">
        <f t="shared" si="153"/>
        <v/>
      </c>
    </row>
    <row r="590" spans="1:18" hidden="1" outlineLevel="1" x14ac:dyDescent="0.3">
      <c r="A590" s="159"/>
      <c r="B590" s="80"/>
      <c r="C590" s="80"/>
      <c r="D590" s="225" t="str">
        <f>IF(ISERROR(VLOOKUP(C590,'[1]Summary and KPIs'!$E$55:$F$58,2,FALSE)),"",(VLOOKUP(C590,'[1]Summary and KPIs'!$E$55:$F$58,2,FALSE)))</f>
        <v/>
      </c>
      <c r="E590" s="69"/>
      <c r="F590" s="81"/>
      <c r="G590" s="81"/>
      <c r="H590" s="222">
        <f t="shared" si="147"/>
        <v>0</v>
      </c>
      <c r="I590" s="222" cm="1">
        <f t="array" ref="I590">_xlfn.IFS(H590&gt;25,0,H590&gt;=24,25-H590,H590&lt;24,1)</f>
        <v>1</v>
      </c>
      <c r="J590" s="222" cm="1">
        <f t="array" ref="J590">_xlfn.IFS(H590=0,0,H590&gt;=0,H590+I590)</f>
        <v>0</v>
      </c>
      <c r="K590" s="222" t="str">
        <f t="shared" si="148"/>
        <v/>
      </c>
      <c r="L590" s="222" cm="1">
        <f t="array" ref="L590">_xlfn.IFS(J590=0,0,J590&gt;=0,J590+K590)</f>
        <v>0</v>
      </c>
      <c r="M590" s="222" t="str">
        <f t="shared" si="149"/>
        <v/>
      </c>
      <c r="N590" s="222" t="str">
        <f t="shared" si="150"/>
        <v/>
      </c>
      <c r="O590" s="81"/>
      <c r="P590" s="211" t="str">
        <f t="shared" si="151"/>
        <v/>
      </c>
      <c r="Q590" s="313">
        <f t="shared" si="152"/>
        <v>0</v>
      </c>
      <c r="R590" s="314" t="str">
        <f t="shared" si="153"/>
        <v/>
      </c>
    </row>
    <row r="591" spans="1:18" hidden="1" outlineLevel="1" x14ac:dyDescent="0.3">
      <c r="A591" s="159"/>
      <c r="B591" s="80"/>
      <c r="C591" s="80"/>
      <c r="D591" s="225" t="str">
        <f>IF(ISERROR(VLOOKUP(C591,'[1]Summary and KPIs'!$E$55:$F$58,2,FALSE)),"",(VLOOKUP(C591,'[1]Summary and KPIs'!$E$55:$F$58,2,FALSE)))</f>
        <v/>
      </c>
      <c r="E591" s="69"/>
      <c r="F591" s="81"/>
      <c r="G591" s="81"/>
      <c r="H591" s="222">
        <f t="shared" si="147"/>
        <v>0</v>
      </c>
      <c r="I591" s="222" cm="1">
        <f t="array" ref="I591">_xlfn.IFS(H591&gt;25,0,H591&gt;=24,25-H591,H591&lt;24,1)</f>
        <v>1</v>
      </c>
      <c r="J591" s="222" cm="1">
        <f t="array" ref="J591">_xlfn.IFS(H591=0,0,H591&gt;=0,H591+I591)</f>
        <v>0</v>
      </c>
      <c r="K591" s="222" t="str">
        <f t="shared" si="148"/>
        <v/>
      </c>
      <c r="L591" s="222" cm="1">
        <f t="array" ref="L591">_xlfn.IFS(J591=0,0,J591&gt;=0,J591+K591)</f>
        <v>0</v>
      </c>
      <c r="M591" s="222" t="str">
        <f t="shared" si="149"/>
        <v/>
      </c>
      <c r="N591" s="222" t="str">
        <f t="shared" si="150"/>
        <v/>
      </c>
      <c r="O591" s="81"/>
      <c r="P591" s="211" t="str">
        <f t="shared" si="151"/>
        <v/>
      </c>
      <c r="Q591" s="313">
        <f t="shared" si="152"/>
        <v>0</v>
      </c>
      <c r="R591" s="314" t="str">
        <f t="shared" si="153"/>
        <v/>
      </c>
    </row>
    <row r="592" spans="1:18" hidden="1" outlineLevel="1" x14ac:dyDescent="0.3">
      <c r="A592" s="159"/>
      <c r="B592" s="80"/>
      <c r="C592" s="80"/>
      <c r="D592" s="225" t="str">
        <f>IF(ISERROR(VLOOKUP(C592,'[1]Summary and KPIs'!$E$55:$F$58,2,FALSE)),"",(VLOOKUP(C592,'[1]Summary and KPIs'!$E$55:$F$58,2,FALSE)))</f>
        <v/>
      </c>
      <c r="E592" s="69"/>
      <c r="F592" s="81"/>
      <c r="G592" s="81"/>
      <c r="H592" s="222">
        <f t="shared" si="147"/>
        <v>0</v>
      </c>
      <c r="I592" s="222" cm="1">
        <f t="array" ref="I592">_xlfn.IFS(H592&gt;25,0,H592&gt;=24,25-H592,H592&lt;24,1)</f>
        <v>1</v>
      </c>
      <c r="J592" s="222" cm="1">
        <f t="array" ref="J592">_xlfn.IFS(H592=0,0,H592&gt;=0,H592+I592)</f>
        <v>0</v>
      </c>
      <c r="K592" s="222" t="str">
        <f t="shared" si="148"/>
        <v/>
      </c>
      <c r="L592" s="222" cm="1">
        <f t="array" ref="L592">_xlfn.IFS(J592=0,0,J592&gt;=0,J592+K592)</f>
        <v>0</v>
      </c>
      <c r="M592" s="222" t="str">
        <f t="shared" si="149"/>
        <v/>
      </c>
      <c r="N592" s="222" t="str">
        <f t="shared" si="150"/>
        <v/>
      </c>
      <c r="O592" s="81"/>
      <c r="P592" s="211" t="str">
        <f t="shared" si="151"/>
        <v/>
      </c>
      <c r="Q592" s="313">
        <f t="shared" si="152"/>
        <v>0</v>
      </c>
      <c r="R592" s="314" t="str">
        <f t="shared" si="153"/>
        <v/>
      </c>
    </row>
    <row r="593" spans="1:18" hidden="1" outlineLevel="1" x14ac:dyDescent="0.3">
      <c r="A593" s="159"/>
      <c r="B593" s="80"/>
      <c r="C593" s="80"/>
      <c r="D593" s="225" t="str">
        <f>IF(ISERROR(VLOOKUP(C593,'[1]Summary and KPIs'!$E$55:$F$58,2,FALSE)),"",(VLOOKUP(C593,'[1]Summary and KPIs'!$E$55:$F$58,2,FALSE)))</f>
        <v/>
      </c>
      <c r="E593" s="69"/>
      <c r="F593" s="81"/>
      <c r="G593" s="81"/>
      <c r="H593" s="222">
        <f t="shared" si="147"/>
        <v>0</v>
      </c>
      <c r="I593" s="222" cm="1">
        <f t="array" ref="I593">_xlfn.IFS(H593&gt;25,0,H593&gt;=24,25-H593,H593&lt;24,1)</f>
        <v>1</v>
      </c>
      <c r="J593" s="222" cm="1">
        <f t="array" ref="J593">_xlfn.IFS(H593=0,0,H593&gt;=0,H593+I593)</f>
        <v>0</v>
      </c>
      <c r="K593" s="222" t="str">
        <f t="shared" si="148"/>
        <v/>
      </c>
      <c r="L593" s="222" cm="1">
        <f t="array" ref="L593">_xlfn.IFS(J593=0,0,J593&gt;=0,J593+K593)</f>
        <v>0</v>
      </c>
      <c r="M593" s="222" t="str">
        <f t="shared" si="149"/>
        <v/>
      </c>
      <c r="N593" s="222" t="str">
        <f t="shared" si="150"/>
        <v/>
      </c>
      <c r="O593" s="81"/>
      <c r="P593" s="211" t="str">
        <f t="shared" si="151"/>
        <v/>
      </c>
      <c r="Q593" s="313">
        <f t="shared" si="152"/>
        <v>0</v>
      </c>
      <c r="R593" s="314" t="str">
        <f t="shared" si="153"/>
        <v/>
      </c>
    </row>
    <row r="594" spans="1:18" hidden="1" outlineLevel="1" x14ac:dyDescent="0.3">
      <c r="A594" s="159"/>
      <c r="B594" s="80"/>
      <c r="C594" s="80"/>
      <c r="D594" s="225" t="str">
        <f>IF(ISERROR(VLOOKUP(C594,'[1]Summary and KPIs'!$E$55:$F$58,2,FALSE)),"",(VLOOKUP(C594,'[1]Summary and KPIs'!$E$55:$F$58,2,FALSE)))</f>
        <v/>
      </c>
      <c r="E594" s="69"/>
      <c r="F594" s="81"/>
      <c r="G594" s="81"/>
      <c r="H594" s="222">
        <f t="shared" si="147"/>
        <v>0</v>
      </c>
      <c r="I594" s="222" cm="1">
        <f t="array" ref="I594">_xlfn.IFS(H594&gt;25,0,H594&gt;=24,25-H594,H594&lt;24,1)</f>
        <v>1</v>
      </c>
      <c r="J594" s="222" cm="1">
        <f t="array" ref="J594">_xlfn.IFS(H594=0,0,H594&gt;=0,H594+I594)</f>
        <v>0</v>
      </c>
      <c r="K594" s="222" t="str">
        <f t="shared" si="148"/>
        <v/>
      </c>
      <c r="L594" s="222" cm="1">
        <f t="array" ref="L594">_xlfn.IFS(J594=0,0,J594&gt;=0,J594+K594)</f>
        <v>0</v>
      </c>
      <c r="M594" s="222" t="str">
        <f t="shared" si="149"/>
        <v/>
      </c>
      <c r="N594" s="222" t="str">
        <f t="shared" si="150"/>
        <v/>
      </c>
      <c r="O594" s="81"/>
      <c r="P594" s="211" t="str">
        <f t="shared" si="151"/>
        <v/>
      </c>
      <c r="Q594" s="313">
        <f t="shared" si="152"/>
        <v>0</v>
      </c>
      <c r="R594" s="314" t="str">
        <f t="shared" si="153"/>
        <v/>
      </c>
    </row>
    <row r="595" spans="1:18" hidden="1" outlineLevel="1" x14ac:dyDescent="0.3">
      <c r="A595" s="159"/>
      <c r="B595" s="80"/>
      <c r="C595" s="80"/>
      <c r="D595" s="225" t="str">
        <f>IF(ISERROR(VLOOKUP(C595,'[1]Summary and KPIs'!$E$55:$F$58,2,FALSE)),"",(VLOOKUP(C595,'[1]Summary and KPIs'!$E$55:$F$58,2,FALSE)))</f>
        <v/>
      </c>
      <c r="E595" s="69"/>
      <c r="F595" s="81"/>
      <c r="G595" s="81"/>
      <c r="H595" s="222">
        <f t="shared" si="147"/>
        <v>0</v>
      </c>
      <c r="I595" s="222" cm="1">
        <f t="array" ref="I595">_xlfn.IFS(H595&gt;25,0,H595&gt;=24,25-H595,H595&lt;24,1)</f>
        <v>1</v>
      </c>
      <c r="J595" s="222" cm="1">
        <f t="array" ref="J595">_xlfn.IFS(H595=0,0,H595&gt;=0,H595+I595)</f>
        <v>0</v>
      </c>
      <c r="K595" s="222" t="str">
        <f t="shared" si="148"/>
        <v/>
      </c>
      <c r="L595" s="222" cm="1">
        <f t="array" ref="L595">_xlfn.IFS(J595=0,0,J595&gt;=0,J595+K595)</f>
        <v>0</v>
      </c>
      <c r="M595" s="222" t="str">
        <f t="shared" si="149"/>
        <v/>
      </c>
      <c r="N595" s="222" t="str">
        <f t="shared" si="150"/>
        <v/>
      </c>
      <c r="O595" s="81"/>
      <c r="P595" s="211" t="str">
        <f t="shared" si="151"/>
        <v/>
      </c>
      <c r="Q595" s="313">
        <f t="shared" si="152"/>
        <v>0</v>
      </c>
      <c r="R595" s="314" t="str">
        <f t="shared" si="153"/>
        <v/>
      </c>
    </row>
    <row r="596" spans="1:18" hidden="1" outlineLevel="1" x14ac:dyDescent="0.3">
      <c r="A596" s="159"/>
      <c r="B596" s="80"/>
      <c r="C596" s="80"/>
      <c r="D596" s="225" t="str">
        <f>IF(ISERROR(VLOOKUP(C596,'[1]Summary and KPIs'!$E$55:$F$58,2,FALSE)),"",(VLOOKUP(C596,'[1]Summary and KPIs'!$E$55:$F$58,2,FALSE)))</f>
        <v/>
      </c>
      <c r="E596" s="69"/>
      <c r="F596" s="81"/>
      <c r="G596" s="81"/>
      <c r="H596" s="222">
        <f t="shared" si="147"/>
        <v>0</v>
      </c>
      <c r="I596" s="222" cm="1">
        <f t="array" ref="I596">_xlfn.IFS(H596&gt;25,0,H596&gt;=24,25-H596,H596&lt;24,1)</f>
        <v>1</v>
      </c>
      <c r="J596" s="222" cm="1">
        <f t="array" ref="J596">_xlfn.IFS(H596=0,0,H596&gt;=0,H596+I596)</f>
        <v>0</v>
      </c>
      <c r="K596" s="222" t="str">
        <f t="shared" si="148"/>
        <v/>
      </c>
      <c r="L596" s="222" cm="1">
        <f t="array" ref="L596">_xlfn.IFS(J596=0,0,J596&gt;=0,J596+K596)</f>
        <v>0</v>
      </c>
      <c r="M596" s="222" t="str">
        <f t="shared" si="149"/>
        <v/>
      </c>
      <c r="N596" s="222" t="str">
        <f t="shared" si="150"/>
        <v/>
      </c>
      <c r="O596" s="81"/>
      <c r="P596" s="211" t="str">
        <f t="shared" si="151"/>
        <v/>
      </c>
      <c r="Q596" s="313">
        <f t="shared" si="152"/>
        <v>0</v>
      </c>
      <c r="R596" s="314" t="str">
        <f t="shared" si="153"/>
        <v/>
      </c>
    </row>
    <row r="597" spans="1:18" hidden="1" outlineLevel="1" x14ac:dyDescent="0.3">
      <c r="A597" s="159"/>
      <c r="B597" s="80"/>
      <c r="C597" s="80"/>
      <c r="D597" s="225" t="str">
        <f>IF(ISERROR(VLOOKUP(C597,'[1]Summary and KPIs'!$E$55:$F$58,2,FALSE)),"",(VLOOKUP(C597,'[1]Summary and KPIs'!$E$55:$F$58,2,FALSE)))</f>
        <v/>
      </c>
      <c r="E597" s="69"/>
      <c r="F597" s="81"/>
      <c r="G597" s="81"/>
      <c r="H597" s="222">
        <f t="shared" si="147"/>
        <v>0</v>
      </c>
      <c r="I597" s="222" cm="1">
        <f t="array" ref="I597">_xlfn.IFS(H597&gt;25,0,H597&gt;=24,25-H597,H597&lt;24,1)</f>
        <v>1</v>
      </c>
      <c r="J597" s="222" cm="1">
        <f t="array" ref="J597">_xlfn.IFS(H597=0,0,H597&gt;=0,H597+I597)</f>
        <v>0</v>
      </c>
      <c r="K597" s="222" t="str">
        <f t="shared" si="148"/>
        <v/>
      </c>
      <c r="L597" s="222" cm="1">
        <f t="array" ref="L597">_xlfn.IFS(J597=0,0,J597&gt;=0,J597+K597)</f>
        <v>0</v>
      </c>
      <c r="M597" s="222" t="str">
        <f t="shared" si="149"/>
        <v/>
      </c>
      <c r="N597" s="222" t="str">
        <f t="shared" si="150"/>
        <v/>
      </c>
      <c r="O597" s="81"/>
      <c r="P597" s="211" t="str">
        <f t="shared" si="151"/>
        <v/>
      </c>
      <c r="Q597" s="313">
        <f t="shared" si="152"/>
        <v>0</v>
      </c>
      <c r="R597" s="314" t="str">
        <f t="shared" si="153"/>
        <v/>
      </c>
    </row>
    <row r="598" spans="1:18" hidden="1" outlineLevel="1" x14ac:dyDescent="0.3">
      <c r="A598" s="159"/>
      <c r="B598" s="80"/>
      <c r="C598" s="80"/>
      <c r="D598" s="225" t="str">
        <f>IF(ISERROR(VLOOKUP(C598,'[1]Summary and KPIs'!$E$55:$F$58,2,FALSE)),"",(VLOOKUP(C598,'[1]Summary and KPIs'!$E$55:$F$58,2,FALSE)))</f>
        <v/>
      </c>
      <c r="E598" s="69"/>
      <c r="F598" s="81"/>
      <c r="G598" s="81"/>
      <c r="H598" s="222">
        <f t="shared" si="147"/>
        <v>0</v>
      </c>
      <c r="I598" s="222" cm="1">
        <f t="array" ref="I598">_xlfn.IFS(H598&gt;25,0,H598&gt;=24,25-H598,H598&lt;24,1)</f>
        <v>1</v>
      </c>
      <c r="J598" s="222" cm="1">
        <f t="array" ref="J598">_xlfn.IFS(H598=0,0,H598&gt;=0,H598+I598)</f>
        <v>0</v>
      </c>
      <c r="K598" s="222" t="str">
        <f t="shared" si="148"/>
        <v/>
      </c>
      <c r="L598" s="222" cm="1">
        <f t="array" ref="L598">_xlfn.IFS(J598=0,0,J598&gt;=0,J598+K598)</f>
        <v>0</v>
      </c>
      <c r="M598" s="222" t="str">
        <f t="shared" si="149"/>
        <v/>
      </c>
      <c r="N598" s="222" t="str">
        <f t="shared" si="150"/>
        <v/>
      </c>
      <c r="O598" s="81"/>
      <c r="P598" s="211" t="str">
        <f t="shared" si="151"/>
        <v/>
      </c>
      <c r="Q598" s="313">
        <f t="shared" si="152"/>
        <v>0</v>
      </c>
      <c r="R598" s="314" t="str">
        <f t="shared" si="153"/>
        <v/>
      </c>
    </row>
    <row r="599" spans="1:18" collapsed="1" x14ac:dyDescent="0.3">
      <c r="A599" s="159"/>
      <c r="B599" s="80"/>
      <c r="C599" s="80"/>
      <c r="D599" s="225" t="str">
        <f>IF(ISERROR(VLOOKUP(C599,'[1]Summary and KPIs'!$E$55:$F$58,2,FALSE)),"",(VLOOKUP(C599,'[1]Summary and KPIs'!$E$55:$F$58,2,FALSE)))</f>
        <v/>
      </c>
      <c r="E599" s="69"/>
      <c r="F599" s="81"/>
      <c r="G599" s="81"/>
      <c r="H599" s="222">
        <f t="shared" si="147"/>
        <v>0</v>
      </c>
      <c r="I599" s="222" cm="1">
        <f t="array" ref="I599">_xlfn.IFS(H599&gt;25,0,H599&gt;=24,25-H599,H599&lt;24,1)</f>
        <v>1</v>
      </c>
      <c r="J599" s="222" cm="1">
        <f t="array" ref="J599">_xlfn.IFS(H599=0,0,H599&gt;=0,H599+I599)</f>
        <v>0</v>
      </c>
      <c r="K599" s="222" t="str">
        <f t="shared" si="148"/>
        <v/>
      </c>
      <c r="L599" s="222" cm="1">
        <f t="array" ref="L599">_xlfn.IFS(J599=0,0,J599&gt;=0,J599+K599)</f>
        <v>0</v>
      </c>
      <c r="M599" s="222" t="str">
        <f t="shared" si="149"/>
        <v/>
      </c>
      <c r="N599" s="222" t="str">
        <f t="shared" si="150"/>
        <v/>
      </c>
      <c r="O599" s="81"/>
      <c r="P599" s="211" t="str">
        <f t="shared" si="151"/>
        <v/>
      </c>
      <c r="Q599" s="313">
        <f t="shared" si="152"/>
        <v>0</v>
      </c>
      <c r="R599" s="314" t="str">
        <f t="shared" si="153"/>
        <v/>
      </c>
    </row>
    <row r="600" spans="1:18" hidden="1" outlineLevel="1" x14ac:dyDescent="0.3">
      <c r="A600" s="159"/>
      <c r="B600" s="80"/>
      <c r="C600" s="80"/>
      <c r="D600" s="225" t="str">
        <f>IF(ISERROR(VLOOKUP(C600,'[1]Summary and KPIs'!$E$55:$F$58,2,FALSE)),"",(VLOOKUP(C600,'[1]Summary and KPIs'!$E$55:$F$58,2,FALSE)))</f>
        <v/>
      </c>
      <c r="E600" s="69"/>
      <c r="F600" s="81"/>
      <c r="G600" s="81"/>
      <c r="H600" s="315">
        <f t="shared" si="147"/>
        <v>0</v>
      </c>
      <c r="I600" s="222" cm="1">
        <f t="array" ref="I600">_xlfn.IFS(H600&gt;25,0,H600&gt;=24,25-H600,H600&lt;24,1)</f>
        <v>1</v>
      </c>
      <c r="J600" s="222" cm="1">
        <f t="array" ref="J600">_xlfn.IFS(H600=0,0,H600&gt;=0,H600+I600)</f>
        <v>0</v>
      </c>
      <c r="K600" s="222" t="str">
        <f t="shared" si="148"/>
        <v/>
      </c>
      <c r="L600" s="222" cm="1">
        <f t="array" ref="L600">_xlfn.IFS(J600=0,0,J600&gt;=0,J600+K600)</f>
        <v>0</v>
      </c>
      <c r="M600" s="222" t="str">
        <f t="shared" si="149"/>
        <v/>
      </c>
      <c r="N600" s="222" t="str">
        <f t="shared" si="150"/>
        <v/>
      </c>
      <c r="O600" s="81"/>
      <c r="P600" s="211" t="str">
        <f t="shared" si="151"/>
        <v/>
      </c>
      <c r="Q600" s="313">
        <f t="shared" si="152"/>
        <v>0</v>
      </c>
      <c r="R600" s="314" t="str">
        <f t="shared" si="153"/>
        <v/>
      </c>
    </row>
    <row r="601" spans="1:18" hidden="1" outlineLevel="1" x14ac:dyDescent="0.3">
      <c r="A601" s="159"/>
      <c r="B601" s="80"/>
      <c r="C601" s="80"/>
      <c r="D601" s="225" t="str">
        <f>IF(ISERROR(VLOOKUP(C601,'[1]Summary and KPIs'!$E$55:$F$58,2,FALSE)),"",(VLOOKUP(C601,'[1]Summary and KPIs'!$E$55:$F$58,2,FALSE)))</f>
        <v/>
      </c>
      <c r="E601" s="69"/>
      <c r="F601" s="81"/>
      <c r="G601" s="81"/>
      <c r="H601" s="315">
        <f t="shared" si="147"/>
        <v>0</v>
      </c>
      <c r="I601" s="222" cm="1">
        <f t="array" ref="I601">_xlfn.IFS(H601&gt;25,0,H601&gt;=24,25-H601,H601&lt;24,1)</f>
        <v>1</v>
      </c>
      <c r="J601" s="222" cm="1">
        <f t="array" ref="J601">_xlfn.IFS(H601=0,0,H601&gt;=0,H601+I601)</f>
        <v>0</v>
      </c>
      <c r="K601" s="222" t="str">
        <f t="shared" si="148"/>
        <v/>
      </c>
      <c r="L601" s="222" cm="1">
        <f t="array" ref="L601">_xlfn.IFS(J601=0,0,J601&gt;=0,J601+K601)</f>
        <v>0</v>
      </c>
      <c r="M601" s="222" t="str">
        <f t="shared" si="149"/>
        <v/>
      </c>
      <c r="N601" s="222" t="str">
        <f t="shared" si="150"/>
        <v/>
      </c>
      <c r="O601" s="81"/>
      <c r="P601" s="211" t="str">
        <f t="shared" si="151"/>
        <v/>
      </c>
      <c r="Q601" s="313">
        <f t="shared" si="152"/>
        <v>0</v>
      </c>
      <c r="R601" s="314" t="str">
        <f t="shared" si="153"/>
        <v/>
      </c>
    </row>
    <row r="602" spans="1:18" hidden="1" outlineLevel="1" x14ac:dyDescent="0.3">
      <c r="A602" s="159"/>
      <c r="B602" s="80"/>
      <c r="C602" s="80"/>
      <c r="D602" s="225" t="str">
        <f>IF(ISERROR(VLOOKUP(C602,'[1]Summary and KPIs'!$E$55:$F$58,2,FALSE)),"",(VLOOKUP(C602,'[1]Summary and KPIs'!$E$55:$F$58,2,FALSE)))</f>
        <v/>
      </c>
      <c r="E602" s="69"/>
      <c r="F602" s="81"/>
      <c r="G602" s="81"/>
      <c r="H602" s="315">
        <f t="shared" si="147"/>
        <v>0</v>
      </c>
      <c r="I602" s="222" cm="1">
        <f t="array" ref="I602">_xlfn.IFS(H602&gt;25,0,H602&gt;=24,25-H602,H602&lt;24,1)</f>
        <v>1</v>
      </c>
      <c r="J602" s="222" cm="1">
        <f t="array" ref="J602">_xlfn.IFS(H602=0,0,H602&gt;=0,H602+I602)</f>
        <v>0</v>
      </c>
      <c r="K602" s="222" t="str">
        <f t="shared" si="148"/>
        <v/>
      </c>
      <c r="L602" s="222" cm="1">
        <f t="array" ref="L602">_xlfn.IFS(J602=0,0,J602&gt;=0,J602+K602)</f>
        <v>0</v>
      </c>
      <c r="M602" s="222" t="str">
        <f t="shared" si="149"/>
        <v/>
      </c>
      <c r="N602" s="222" t="str">
        <f t="shared" si="150"/>
        <v/>
      </c>
      <c r="O602" s="81"/>
      <c r="P602" s="211" t="str">
        <f t="shared" si="151"/>
        <v/>
      </c>
      <c r="Q602" s="313">
        <f t="shared" si="152"/>
        <v>0</v>
      </c>
      <c r="R602" s="314" t="str">
        <f t="shared" si="153"/>
        <v/>
      </c>
    </row>
    <row r="603" spans="1:18" hidden="1" outlineLevel="1" x14ac:dyDescent="0.3">
      <c r="A603" s="159"/>
      <c r="B603" s="80"/>
      <c r="C603" s="80"/>
      <c r="D603" s="225" t="str">
        <f>IF(ISERROR(VLOOKUP(C603,'[1]Summary and KPIs'!$E$55:$F$58,2,FALSE)),"",(VLOOKUP(C603,'[1]Summary and KPIs'!$E$55:$F$58,2,FALSE)))</f>
        <v/>
      </c>
      <c r="E603" s="69"/>
      <c r="F603" s="81"/>
      <c r="G603" s="81"/>
      <c r="H603" s="315">
        <f t="shared" si="147"/>
        <v>0</v>
      </c>
      <c r="I603" s="222" cm="1">
        <f t="array" ref="I603">_xlfn.IFS(H603&gt;25,0,H603&gt;=24,25-H603,H603&lt;24,1)</f>
        <v>1</v>
      </c>
      <c r="J603" s="222" cm="1">
        <f t="array" ref="J603">_xlfn.IFS(H603=0,0,H603&gt;=0,H603+I603)</f>
        <v>0</v>
      </c>
      <c r="K603" s="222" t="str">
        <f t="shared" si="148"/>
        <v/>
      </c>
      <c r="L603" s="222" cm="1">
        <f t="array" ref="L603">_xlfn.IFS(J603=0,0,J603&gt;=0,J603+K603)</f>
        <v>0</v>
      </c>
      <c r="M603" s="222" t="str">
        <f t="shared" si="149"/>
        <v/>
      </c>
      <c r="N603" s="222" t="str">
        <f t="shared" si="150"/>
        <v/>
      </c>
      <c r="O603" s="81"/>
      <c r="P603" s="211" t="str">
        <f t="shared" si="151"/>
        <v/>
      </c>
      <c r="Q603" s="313">
        <f t="shared" si="152"/>
        <v>0</v>
      </c>
      <c r="R603" s="314" t="str">
        <f t="shared" si="153"/>
        <v/>
      </c>
    </row>
    <row r="604" spans="1:18" hidden="1" outlineLevel="1" x14ac:dyDescent="0.3">
      <c r="A604" s="159"/>
      <c r="B604" s="80"/>
      <c r="C604" s="80"/>
      <c r="D604" s="225" t="str">
        <f>IF(ISERROR(VLOOKUP(C604,'[1]Summary and KPIs'!$E$55:$F$58,2,FALSE)),"",(VLOOKUP(C604,'[1]Summary and KPIs'!$E$55:$F$58,2,FALSE)))</f>
        <v/>
      </c>
      <c r="E604" s="69"/>
      <c r="F604" s="81"/>
      <c r="G604" s="81"/>
      <c r="H604" s="315">
        <f t="shared" si="147"/>
        <v>0</v>
      </c>
      <c r="I604" s="222" cm="1">
        <f t="array" ref="I604">_xlfn.IFS(H604&gt;25,0,H604&gt;=24,25-H604,H604&lt;24,1)</f>
        <v>1</v>
      </c>
      <c r="J604" s="222" cm="1">
        <f t="array" ref="J604">_xlfn.IFS(H604=0,0,H604&gt;=0,H604+I604)</f>
        <v>0</v>
      </c>
      <c r="K604" s="222" t="str">
        <f t="shared" si="148"/>
        <v/>
      </c>
      <c r="L604" s="222" cm="1">
        <f t="array" ref="L604">_xlfn.IFS(J604=0,0,J604&gt;=0,J604+K604)</f>
        <v>0</v>
      </c>
      <c r="M604" s="222" t="str">
        <f t="shared" si="149"/>
        <v/>
      </c>
      <c r="N604" s="222" t="str">
        <f t="shared" si="150"/>
        <v/>
      </c>
      <c r="O604" s="81"/>
      <c r="P604" s="211" t="str">
        <f t="shared" si="151"/>
        <v/>
      </c>
      <c r="Q604" s="313">
        <f t="shared" si="152"/>
        <v>0</v>
      </c>
      <c r="R604" s="314" t="str">
        <f t="shared" si="153"/>
        <v/>
      </c>
    </row>
    <row r="605" spans="1:18" hidden="1" outlineLevel="1" x14ac:dyDescent="0.3">
      <c r="A605" s="159"/>
      <c r="B605" s="80"/>
      <c r="C605" s="80"/>
      <c r="D605" s="225" t="str">
        <f>IF(ISERROR(VLOOKUP(C605,'[1]Summary and KPIs'!$E$55:$F$58,2,FALSE)),"",(VLOOKUP(C605,'[1]Summary and KPIs'!$E$55:$F$58,2,FALSE)))</f>
        <v/>
      </c>
      <c r="E605" s="69"/>
      <c r="F605" s="81"/>
      <c r="G605" s="81"/>
      <c r="H605" s="315">
        <f t="shared" si="147"/>
        <v>0</v>
      </c>
      <c r="I605" s="222" cm="1">
        <f t="array" ref="I605">_xlfn.IFS(H605&gt;25,0,H605&gt;=24,25-H605,H605&lt;24,1)</f>
        <v>1</v>
      </c>
      <c r="J605" s="222" cm="1">
        <f t="array" ref="J605">_xlfn.IFS(H605=0,0,H605&gt;=0,H605+I605)</f>
        <v>0</v>
      </c>
      <c r="K605" s="222" t="str">
        <f t="shared" si="148"/>
        <v/>
      </c>
      <c r="L605" s="222" cm="1">
        <f t="array" ref="L605">_xlfn.IFS(J605=0,0,J605&gt;=0,J605+K605)</f>
        <v>0</v>
      </c>
      <c r="M605" s="222" t="str">
        <f t="shared" si="149"/>
        <v/>
      </c>
      <c r="N605" s="222" t="str">
        <f t="shared" si="150"/>
        <v/>
      </c>
      <c r="O605" s="81"/>
      <c r="P605" s="211" t="str">
        <f t="shared" si="151"/>
        <v/>
      </c>
      <c r="Q605" s="313">
        <f t="shared" si="152"/>
        <v>0</v>
      </c>
      <c r="R605" s="314" t="str">
        <f t="shared" si="153"/>
        <v/>
      </c>
    </row>
    <row r="606" spans="1:18" hidden="1" outlineLevel="1" x14ac:dyDescent="0.3">
      <c r="A606" s="159"/>
      <c r="B606" s="80"/>
      <c r="C606" s="80"/>
      <c r="D606" s="225" t="str">
        <f>IF(ISERROR(VLOOKUP(C606,'[1]Summary and KPIs'!$E$55:$F$58,2,FALSE)),"",(VLOOKUP(C606,'[1]Summary and KPIs'!$E$55:$F$58,2,FALSE)))</f>
        <v/>
      </c>
      <c r="E606" s="69"/>
      <c r="F606" s="81"/>
      <c r="G606" s="81"/>
      <c r="H606" s="315">
        <f t="shared" si="147"/>
        <v>0</v>
      </c>
      <c r="I606" s="222" cm="1">
        <f t="array" ref="I606">_xlfn.IFS(H606&gt;25,0,H606&gt;=24,25-H606,H606&lt;24,1)</f>
        <v>1</v>
      </c>
      <c r="J606" s="222" cm="1">
        <f t="array" ref="J606">_xlfn.IFS(H606=0,0,H606&gt;=0,H606+I606)</f>
        <v>0</v>
      </c>
      <c r="K606" s="222" t="str">
        <f t="shared" si="148"/>
        <v/>
      </c>
      <c r="L606" s="222" cm="1">
        <f t="array" ref="L606">_xlfn.IFS(J606=0,0,J606&gt;=0,J606+K606)</f>
        <v>0</v>
      </c>
      <c r="M606" s="222" t="str">
        <f t="shared" si="149"/>
        <v/>
      </c>
      <c r="N606" s="222" t="str">
        <f t="shared" si="150"/>
        <v/>
      </c>
      <c r="O606" s="81"/>
      <c r="P606" s="211" t="str">
        <f t="shared" si="151"/>
        <v/>
      </c>
      <c r="Q606" s="313">
        <f t="shared" si="152"/>
        <v>0</v>
      </c>
      <c r="R606" s="314" t="str">
        <f t="shared" si="153"/>
        <v/>
      </c>
    </row>
    <row r="607" spans="1:18" hidden="1" outlineLevel="1" x14ac:dyDescent="0.3">
      <c r="A607" s="159"/>
      <c r="B607" s="80"/>
      <c r="C607" s="80"/>
      <c r="D607" s="225" t="str">
        <f>IF(ISERROR(VLOOKUP(C607,'[1]Summary and KPIs'!$E$55:$F$58,2,FALSE)),"",(VLOOKUP(C607,'[1]Summary and KPIs'!$E$55:$F$58,2,FALSE)))</f>
        <v/>
      </c>
      <c r="E607" s="69"/>
      <c r="F607" s="81"/>
      <c r="G607" s="81"/>
      <c r="H607" s="315">
        <f t="shared" si="147"/>
        <v>0</v>
      </c>
      <c r="I607" s="222" cm="1">
        <f t="array" ref="I607">_xlfn.IFS(H607&gt;25,0,H607&gt;=24,25-H607,H607&lt;24,1)</f>
        <v>1</v>
      </c>
      <c r="J607" s="222" cm="1">
        <f t="array" ref="J607">_xlfn.IFS(H607=0,0,H607&gt;=0,H607+I607)</f>
        <v>0</v>
      </c>
      <c r="K607" s="222" t="str">
        <f t="shared" si="148"/>
        <v/>
      </c>
      <c r="L607" s="222" cm="1">
        <f t="array" ref="L607">_xlfn.IFS(J607=0,0,J607&gt;=0,J607+K607)</f>
        <v>0</v>
      </c>
      <c r="M607" s="222" t="str">
        <f t="shared" si="149"/>
        <v/>
      </c>
      <c r="N607" s="222" t="str">
        <f t="shared" si="150"/>
        <v/>
      </c>
      <c r="O607" s="81"/>
      <c r="P607" s="211" t="str">
        <f t="shared" si="151"/>
        <v/>
      </c>
      <c r="Q607" s="313">
        <f t="shared" si="152"/>
        <v>0</v>
      </c>
      <c r="R607" s="314" t="str">
        <f t="shared" si="153"/>
        <v/>
      </c>
    </row>
    <row r="608" spans="1:18" hidden="1" outlineLevel="1" x14ac:dyDescent="0.3">
      <c r="A608" s="159"/>
      <c r="B608" s="80"/>
      <c r="C608" s="80"/>
      <c r="D608" s="225" t="str">
        <f>IF(ISERROR(VLOOKUP(C608,'[1]Summary and KPIs'!$E$55:$F$58,2,FALSE)),"",(VLOOKUP(C608,'[1]Summary and KPIs'!$E$55:$F$58,2,FALSE)))</f>
        <v/>
      </c>
      <c r="E608" s="69"/>
      <c r="F608" s="81"/>
      <c r="G608" s="81"/>
      <c r="H608" s="315">
        <f t="shared" si="147"/>
        <v>0</v>
      </c>
      <c r="I608" s="222" cm="1">
        <f t="array" ref="I608">_xlfn.IFS(H608&gt;25,0,H608&gt;=24,25-H608,H608&lt;24,1)</f>
        <v>1</v>
      </c>
      <c r="J608" s="222" cm="1">
        <f t="array" ref="J608">_xlfn.IFS(H608=0,0,H608&gt;=0,H608+I608)</f>
        <v>0</v>
      </c>
      <c r="K608" s="222" t="str">
        <f t="shared" si="148"/>
        <v/>
      </c>
      <c r="L608" s="222" cm="1">
        <f t="array" ref="L608">_xlfn.IFS(J608=0,0,J608&gt;=0,J608+K608)</f>
        <v>0</v>
      </c>
      <c r="M608" s="222" t="str">
        <f t="shared" si="149"/>
        <v/>
      </c>
      <c r="N608" s="222" t="str">
        <f t="shared" si="150"/>
        <v/>
      </c>
      <c r="O608" s="81"/>
      <c r="P608" s="211" t="str">
        <f t="shared" si="151"/>
        <v/>
      </c>
      <c r="Q608" s="313">
        <f t="shared" si="152"/>
        <v>0</v>
      </c>
      <c r="R608" s="314" t="str">
        <f t="shared" si="153"/>
        <v/>
      </c>
    </row>
    <row r="609" spans="1:18" hidden="1" outlineLevel="1" x14ac:dyDescent="0.3">
      <c r="A609" s="159"/>
      <c r="B609" s="80"/>
      <c r="C609" s="80"/>
      <c r="D609" s="225" t="str">
        <f>IF(ISERROR(VLOOKUP(C609,'[1]Summary and KPIs'!$E$55:$F$58,2,FALSE)),"",(VLOOKUP(C609,'[1]Summary and KPIs'!$E$55:$F$58,2,FALSE)))</f>
        <v/>
      </c>
      <c r="E609" s="69"/>
      <c r="F609" s="81"/>
      <c r="G609" s="81"/>
      <c r="H609" s="315">
        <f t="shared" si="147"/>
        <v>0</v>
      </c>
      <c r="I609" s="222" cm="1">
        <f t="array" ref="I609">_xlfn.IFS(H609&gt;25,0,H609&gt;=24,25-H609,H609&lt;24,1)</f>
        <v>1</v>
      </c>
      <c r="J609" s="222" cm="1">
        <f t="array" ref="J609">_xlfn.IFS(H609=0,0,H609&gt;=0,H609+I609)</f>
        <v>0</v>
      </c>
      <c r="K609" s="222" t="str">
        <f t="shared" si="148"/>
        <v/>
      </c>
      <c r="L609" s="222" cm="1">
        <f t="array" ref="L609">_xlfn.IFS(J609=0,0,J609&gt;=0,J609+K609)</f>
        <v>0</v>
      </c>
      <c r="M609" s="222" t="str">
        <f t="shared" si="149"/>
        <v/>
      </c>
      <c r="N609" s="222" t="str">
        <f t="shared" si="150"/>
        <v/>
      </c>
      <c r="O609" s="81"/>
      <c r="P609" s="211" t="str">
        <f t="shared" si="151"/>
        <v/>
      </c>
      <c r="Q609" s="313">
        <f t="shared" si="152"/>
        <v>0</v>
      </c>
      <c r="R609" s="314" t="str">
        <f t="shared" si="153"/>
        <v/>
      </c>
    </row>
    <row r="610" spans="1:18" hidden="1" outlineLevel="1" x14ac:dyDescent="0.3">
      <c r="A610" s="159"/>
      <c r="B610" s="80"/>
      <c r="C610" s="80"/>
      <c r="D610" s="225" t="str">
        <f>IF(ISERROR(VLOOKUP(C610,'[1]Summary and KPIs'!$E$55:$F$58,2,FALSE)),"",(VLOOKUP(C610,'[1]Summary and KPIs'!$E$55:$F$58,2,FALSE)))</f>
        <v/>
      </c>
      <c r="E610" s="69"/>
      <c r="F610" s="81"/>
      <c r="G610" s="81"/>
      <c r="H610" s="315">
        <f t="shared" ref="H610:H634" si="154">F610+G610</f>
        <v>0</v>
      </c>
      <c r="I610" s="222" cm="1">
        <f t="array" ref="I610">_xlfn.IFS(H610&gt;25,0,H610&gt;=24,25-H610,H610&lt;24,1)</f>
        <v>1</v>
      </c>
      <c r="J610" s="222" cm="1">
        <f t="array" ref="J610">_xlfn.IFS(H610=0,0,H610&gt;=0,H610+I610)</f>
        <v>0</v>
      </c>
      <c r="K610" s="222" t="str">
        <f t="shared" ref="K610:K634" si="155">IF(ISERROR(IF(J610&lt;D610,D610-J610,0)),"",IF(J610&lt;D610,D610-J610,0))</f>
        <v/>
      </c>
      <c r="L610" s="222" cm="1">
        <f t="array" ref="L610">_xlfn.IFS(J610=0,0,J610&gt;=0,J610+K610)</f>
        <v>0</v>
      </c>
      <c r="M610" s="222" t="str">
        <f t="shared" ref="M610:M634" si="156">IFERROR(I610+K610,"")</f>
        <v/>
      </c>
      <c r="N610" s="222" t="str">
        <f t="shared" ref="N610:N634" si="157">IFERROR(M610*E610,"")</f>
        <v/>
      </c>
      <c r="O610" s="81"/>
      <c r="P610" s="211" t="str">
        <f t="shared" ref="P610:P634" si="158">IFERROR(O610/(N610),"")</f>
        <v/>
      </c>
      <c r="Q610" s="313">
        <f t="shared" ref="Q610:Q634" si="159">SUM(N610:O610)</f>
        <v>0</v>
      </c>
      <c r="R610" s="314" t="str">
        <f t="shared" ref="R610:R634" si="160">IF(O610="","",IF(P610&gt;17.5%,"Benefits should not be more than 17.5% ",""))</f>
        <v/>
      </c>
    </row>
    <row r="611" spans="1:18" hidden="1" outlineLevel="1" x14ac:dyDescent="0.3">
      <c r="A611" s="159"/>
      <c r="B611" s="80"/>
      <c r="C611" s="80"/>
      <c r="D611" s="225" t="str">
        <f>IF(ISERROR(VLOOKUP(C611,'[1]Summary and KPIs'!$E$55:$F$58,2,FALSE)),"",(VLOOKUP(C611,'[1]Summary and KPIs'!$E$55:$F$58,2,FALSE)))</f>
        <v/>
      </c>
      <c r="E611" s="69"/>
      <c r="F611" s="81"/>
      <c r="G611" s="81"/>
      <c r="H611" s="315">
        <f t="shared" si="154"/>
        <v>0</v>
      </c>
      <c r="I611" s="222" cm="1">
        <f t="array" ref="I611">_xlfn.IFS(H611&gt;25,0,H611&gt;=24,25-H611,H611&lt;24,1)</f>
        <v>1</v>
      </c>
      <c r="J611" s="222" cm="1">
        <f t="array" ref="J611">_xlfn.IFS(H611=0,0,H611&gt;=0,H611+I611)</f>
        <v>0</v>
      </c>
      <c r="K611" s="222" t="str">
        <f t="shared" si="155"/>
        <v/>
      </c>
      <c r="L611" s="222" cm="1">
        <f t="array" ref="L611">_xlfn.IFS(J611=0,0,J611&gt;=0,J611+K611)</f>
        <v>0</v>
      </c>
      <c r="M611" s="222" t="str">
        <f t="shared" si="156"/>
        <v/>
      </c>
      <c r="N611" s="222" t="str">
        <f t="shared" si="157"/>
        <v/>
      </c>
      <c r="O611" s="81"/>
      <c r="P611" s="211" t="str">
        <f t="shared" si="158"/>
        <v/>
      </c>
      <c r="Q611" s="313">
        <f t="shared" si="159"/>
        <v>0</v>
      </c>
      <c r="R611" s="314" t="str">
        <f t="shared" si="160"/>
        <v/>
      </c>
    </row>
    <row r="612" spans="1:18" hidden="1" outlineLevel="1" x14ac:dyDescent="0.3">
      <c r="A612" s="159"/>
      <c r="B612" s="80"/>
      <c r="C612" s="80"/>
      <c r="D612" s="225" t="str">
        <f>IF(ISERROR(VLOOKUP(C612,'[1]Summary and KPIs'!$E$55:$F$58,2,FALSE)),"",(VLOOKUP(C612,'[1]Summary and KPIs'!$E$55:$F$58,2,FALSE)))</f>
        <v/>
      </c>
      <c r="E612" s="69"/>
      <c r="F612" s="81"/>
      <c r="G612" s="81"/>
      <c r="H612" s="315">
        <f t="shared" si="154"/>
        <v>0</v>
      </c>
      <c r="I612" s="222" cm="1">
        <f t="array" ref="I612">_xlfn.IFS(H612&gt;25,0,H612&gt;=24,25-H612,H612&lt;24,1)</f>
        <v>1</v>
      </c>
      <c r="J612" s="222" cm="1">
        <f t="array" ref="J612">_xlfn.IFS(H612=0,0,H612&gt;=0,H612+I612)</f>
        <v>0</v>
      </c>
      <c r="K612" s="222" t="str">
        <f t="shared" si="155"/>
        <v/>
      </c>
      <c r="L612" s="222" cm="1">
        <f t="array" ref="L612">_xlfn.IFS(J612=0,0,J612&gt;=0,J612+K612)</f>
        <v>0</v>
      </c>
      <c r="M612" s="222" t="str">
        <f t="shared" si="156"/>
        <v/>
      </c>
      <c r="N612" s="222" t="str">
        <f t="shared" si="157"/>
        <v/>
      </c>
      <c r="O612" s="81"/>
      <c r="P612" s="211" t="str">
        <f t="shared" si="158"/>
        <v/>
      </c>
      <c r="Q612" s="313">
        <f t="shared" si="159"/>
        <v>0</v>
      </c>
      <c r="R612" s="314" t="str">
        <f t="shared" si="160"/>
        <v/>
      </c>
    </row>
    <row r="613" spans="1:18" hidden="1" outlineLevel="1" x14ac:dyDescent="0.3">
      <c r="A613" s="159"/>
      <c r="B613" s="80"/>
      <c r="C613" s="80"/>
      <c r="D613" s="225" t="str">
        <f>IF(ISERROR(VLOOKUP(C613,'[1]Summary and KPIs'!$E$55:$F$58,2,FALSE)),"",(VLOOKUP(C613,'[1]Summary and KPIs'!$E$55:$F$58,2,FALSE)))</f>
        <v/>
      </c>
      <c r="E613" s="69"/>
      <c r="F613" s="81"/>
      <c r="G613" s="81"/>
      <c r="H613" s="315">
        <f t="shared" si="154"/>
        <v>0</v>
      </c>
      <c r="I613" s="222" cm="1">
        <f t="array" ref="I613">_xlfn.IFS(H613&gt;25,0,H613&gt;=24,25-H613,H613&lt;24,1)</f>
        <v>1</v>
      </c>
      <c r="J613" s="222" cm="1">
        <f t="array" ref="J613">_xlfn.IFS(H613=0,0,H613&gt;=0,H613+I613)</f>
        <v>0</v>
      </c>
      <c r="K613" s="222" t="str">
        <f t="shared" si="155"/>
        <v/>
      </c>
      <c r="L613" s="222" cm="1">
        <f t="array" ref="L613">_xlfn.IFS(J613=0,0,J613&gt;=0,J613+K613)</f>
        <v>0</v>
      </c>
      <c r="M613" s="222" t="str">
        <f t="shared" si="156"/>
        <v/>
      </c>
      <c r="N613" s="222" t="str">
        <f t="shared" si="157"/>
        <v/>
      </c>
      <c r="O613" s="81"/>
      <c r="P613" s="211" t="str">
        <f t="shared" si="158"/>
        <v/>
      </c>
      <c r="Q613" s="313">
        <f t="shared" si="159"/>
        <v>0</v>
      </c>
      <c r="R613" s="314" t="str">
        <f t="shared" si="160"/>
        <v/>
      </c>
    </row>
    <row r="614" spans="1:18" hidden="1" outlineLevel="1" x14ac:dyDescent="0.3">
      <c r="A614" s="159"/>
      <c r="B614" s="80"/>
      <c r="C614" s="80"/>
      <c r="D614" s="225" t="str">
        <f>IF(ISERROR(VLOOKUP(C614,'[1]Summary and KPIs'!$E$55:$F$58,2,FALSE)),"",(VLOOKUP(C614,'[1]Summary and KPIs'!$E$55:$F$58,2,FALSE)))</f>
        <v/>
      </c>
      <c r="E614" s="69"/>
      <c r="F614" s="81"/>
      <c r="G614" s="81"/>
      <c r="H614" s="315">
        <f t="shared" si="154"/>
        <v>0</v>
      </c>
      <c r="I614" s="222" cm="1">
        <f t="array" ref="I614">_xlfn.IFS(H614&gt;25,0,H614&gt;=24,25-H614,H614&lt;24,1)</f>
        <v>1</v>
      </c>
      <c r="J614" s="222" cm="1">
        <f t="array" ref="J614">_xlfn.IFS(H614=0,0,H614&gt;=0,H614+I614)</f>
        <v>0</v>
      </c>
      <c r="K614" s="222" t="str">
        <f t="shared" si="155"/>
        <v/>
      </c>
      <c r="L614" s="222" cm="1">
        <f t="array" ref="L614">_xlfn.IFS(J614=0,0,J614&gt;=0,J614+K614)</f>
        <v>0</v>
      </c>
      <c r="M614" s="222" t="str">
        <f t="shared" si="156"/>
        <v/>
      </c>
      <c r="N614" s="222" t="str">
        <f t="shared" si="157"/>
        <v/>
      </c>
      <c r="O614" s="81"/>
      <c r="P614" s="211" t="str">
        <f t="shared" si="158"/>
        <v/>
      </c>
      <c r="Q614" s="313">
        <f t="shared" si="159"/>
        <v>0</v>
      </c>
      <c r="R614" s="314" t="str">
        <f t="shared" si="160"/>
        <v/>
      </c>
    </row>
    <row r="615" spans="1:18" hidden="1" outlineLevel="1" x14ac:dyDescent="0.3">
      <c r="A615" s="159"/>
      <c r="B615" s="80"/>
      <c r="C615" s="80"/>
      <c r="D615" s="225" t="str">
        <f>IF(ISERROR(VLOOKUP(C615,'[1]Summary and KPIs'!$E$55:$F$58,2,FALSE)),"",(VLOOKUP(C615,'[1]Summary and KPIs'!$E$55:$F$58,2,FALSE)))</f>
        <v/>
      </c>
      <c r="E615" s="69"/>
      <c r="F615" s="81"/>
      <c r="G615" s="81"/>
      <c r="H615" s="315">
        <f t="shared" si="154"/>
        <v>0</v>
      </c>
      <c r="I615" s="222" cm="1">
        <f t="array" ref="I615">_xlfn.IFS(H615&gt;25,0,H615&gt;=24,25-H615,H615&lt;24,1)</f>
        <v>1</v>
      </c>
      <c r="J615" s="222" cm="1">
        <f t="array" ref="J615">_xlfn.IFS(H615=0,0,H615&gt;=0,H615+I615)</f>
        <v>0</v>
      </c>
      <c r="K615" s="222" t="str">
        <f t="shared" si="155"/>
        <v/>
      </c>
      <c r="L615" s="222" cm="1">
        <f t="array" ref="L615">_xlfn.IFS(J615=0,0,J615&gt;=0,J615+K615)</f>
        <v>0</v>
      </c>
      <c r="M615" s="222" t="str">
        <f t="shared" si="156"/>
        <v/>
      </c>
      <c r="N615" s="222" t="str">
        <f t="shared" si="157"/>
        <v/>
      </c>
      <c r="O615" s="81"/>
      <c r="P615" s="211" t="str">
        <f t="shared" si="158"/>
        <v/>
      </c>
      <c r="Q615" s="313">
        <f t="shared" si="159"/>
        <v>0</v>
      </c>
      <c r="R615" s="314" t="str">
        <f t="shared" si="160"/>
        <v/>
      </c>
    </row>
    <row r="616" spans="1:18" hidden="1" outlineLevel="1" x14ac:dyDescent="0.3">
      <c r="A616" s="159"/>
      <c r="B616" s="80"/>
      <c r="C616" s="80"/>
      <c r="D616" s="225" t="str">
        <f>IF(ISERROR(VLOOKUP(C616,'[1]Summary and KPIs'!$E$55:$F$58,2,FALSE)),"",(VLOOKUP(C616,'[1]Summary and KPIs'!$E$55:$F$58,2,FALSE)))</f>
        <v/>
      </c>
      <c r="E616" s="69"/>
      <c r="F616" s="81"/>
      <c r="G616" s="81"/>
      <c r="H616" s="315">
        <f t="shared" si="154"/>
        <v>0</v>
      </c>
      <c r="I616" s="222" cm="1">
        <f t="array" ref="I616">_xlfn.IFS(H616&gt;25,0,H616&gt;=24,25-H616,H616&lt;24,1)</f>
        <v>1</v>
      </c>
      <c r="J616" s="222" cm="1">
        <f t="array" ref="J616">_xlfn.IFS(H616=0,0,H616&gt;=0,H616+I616)</f>
        <v>0</v>
      </c>
      <c r="K616" s="222" t="str">
        <f t="shared" si="155"/>
        <v/>
      </c>
      <c r="L616" s="222" cm="1">
        <f t="array" ref="L616">_xlfn.IFS(J616=0,0,J616&gt;=0,J616+K616)</f>
        <v>0</v>
      </c>
      <c r="M616" s="222" t="str">
        <f t="shared" si="156"/>
        <v/>
      </c>
      <c r="N616" s="222" t="str">
        <f t="shared" si="157"/>
        <v/>
      </c>
      <c r="O616" s="81"/>
      <c r="P616" s="211" t="str">
        <f t="shared" si="158"/>
        <v/>
      </c>
      <c r="Q616" s="313">
        <f t="shared" si="159"/>
        <v>0</v>
      </c>
      <c r="R616" s="314" t="str">
        <f t="shared" si="160"/>
        <v/>
      </c>
    </row>
    <row r="617" spans="1:18" hidden="1" outlineLevel="1" x14ac:dyDescent="0.3">
      <c r="A617" s="159"/>
      <c r="B617" s="80"/>
      <c r="C617" s="80"/>
      <c r="D617" s="225" t="str">
        <f>IF(ISERROR(VLOOKUP(C617,'[1]Summary and KPIs'!$E$55:$F$58,2,FALSE)),"",(VLOOKUP(C617,'[1]Summary and KPIs'!$E$55:$F$58,2,FALSE)))</f>
        <v/>
      </c>
      <c r="E617" s="69"/>
      <c r="F617" s="81"/>
      <c r="G617" s="81"/>
      <c r="H617" s="315">
        <f t="shared" si="154"/>
        <v>0</v>
      </c>
      <c r="I617" s="222" cm="1">
        <f t="array" ref="I617">_xlfn.IFS(H617&gt;25,0,H617&gt;=24,25-H617,H617&lt;24,1)</f>
        <v>1</v>
      </c>
      <c r="J617" s="222" cm="1">
        <f t="array" ref="J617">_xlfn.IFS(H617=0,0,H617&gt;=0,H617+I617)</f>
        <v>0</v>
      </c>
      <c r="K617" s="222" t="str">
        <f t="shared" si="155"/>
        <v/>
      </c>
      <c r="L617" s="222" cm="1">
        <f t="array" ref="L617">_xlfn.IFS(J617=0,0,J617&gt;=0,J617+K617)</f>
        <v>0</v>
      </c>
      <c r="M617" s="222" t="str">
        <f t="shared" si="156"/>
        <v/>
      </c>
      <c r="N617" s="222" t="str">
        <f t="shared" si="157"/>
        <v/>
      </c>
      <c r="O617" s="81"/>
      <c r="P617" s="211" t="str">
        <f t="shared" si="158"/>
        <v/>
      </c>
      <c r="Q617" s="313">
        <f t="shared" si="159"/>
        <v>0</v>
      </c>
      <c r="R617" s="314" t="str">
        <f t="shared" si="160"/>
        <v/>
      </c>
    </row>
    <row r="618" spans="1:18" hidden="1" outlineLevel="1" x14ac:dyDescent="0.3">
      <c r="A618" s="159"/>
      <c r="B618" s="80"/>
      <c r="C618" s="80"/>
      <c r="D618" s="225" t="str">
        <f>IF(ISERROR(VLOOKUP(C618,'[1]Summary and KPIs'!$E$55:$F$58,2,FALSE)),"",(VLOOKUP(C618,'[1]Summary and KPIs'!$E$55:$F$58,2,FALSE)))</f>
        <v/>
      </c>
      <c r="E618" s="69"/>
      <c r="F618" s="81"/>
      <c r="G618" s="81"/>
      <c r="H618" s="315">
        <f t="shared" si="154"/>
        <v>0</v>
      </c>
      <c r="I618" s="222" cm="1">
        <f t="array" ref="I618">_xlfn.IFS(H618&gt;25,0,H618&gt;=24,25-H618,H618&lt;24,1)</f>
        <v>1</v>
      </c>
      <c r="J618" s="222" cm="1">
        <f t="array" ref="J618">_xlfn.IFS(H618=0,0,H618&gt;=0,H618+I618)</f>
        <v>0</v>
      </c>
      <c r="K618" s="222" t="str">
        <f t="shared" si="155"/>
        <v/>
      </c>
      <c r="L618" s="222" cm="1">
        <f t="array" ref="L618">_xlfn.IFS(J618=0,0,J618&gt;=0,J618+K618)</f>
        <v>0</v>
      </c>
      <c r="M618" s="222" t="str">
        <f t="shared" si="156"/>
        <v/>
      </c>
      <c r="N618" s="222" t="str">
        <f t="shared" si="157"/>
        <v/>
      </c>
      <c r="O618" s="81"/>
      <c r="P618" s="211" t="str">
        <f t="shared" si="158"/>
        <v/>
      </c>
      <c r="Q618" s="313">
        <f t="shared" si="159"/>
        <v>0</v>
      </c>
      <c r="R618" s="314" t="str">
        <f t="shared" si="160"/>
        <v/>
      </c>
    </row>
    <row r="619" spans="1:18" hidden="1" outlineLevel="1" x14ac:dyDescent="0.3">
      <c r="A619" s="159"/>
      <c r="B619" s="80"/>
      <c r="C619" s="80"/>
      <c r="D619" s="225" t="str">
        <f>IF(ISERROR(VLOOKUP(C619,'[1]Summary and KPIs'!$E$55:$F$58,2,FALSE)),"",(VLOOKUP(C619,'[1]Summary and KPIs'!$E$55:$F$58,2,FALSE)))</f>
        <v/>
      </c>
      <c r="E619" s="69"/>
      <c r="F619" s="81"/>
      <c r="G619" s="81"/>
      <c r="H619" s="315">
        <f t="shared" si="154"/>
        <v>0</v>
      </c>
      <c r="I619" s="222" cm="1">
        <f t="array" ref="I619">_xlfn.IFS(H619&gt;25,0,H619&gt;=24,25-H619,H619&lt;24,1)</f>
        <v>1</v>
      </c>
      <c r="J619" s="222" cm="1">
        <f t="array" ref="J619">_xlfn.IFS(H619=0,0,H619&gt;=0,H619+I619)</f>
        <v>0</v>
      </c>
      <c r="K619" s="222" t="str">
        <f t="shared" si="155"/>
        <v/>
      </c>
      <c r="L619" s="222" cm="1">
        <f t="array" ref="L619">_xlfn.IFS(J619=0,0,J619&gt;=0,J619+K619)</f>
        <v>0</v>
      </c>
      <c r="M619" s="222" t="str">
        <f t="shared" si="156"/>
        <v/>
      </c>
      <c r="N619" s="222" t="str">
        <f t="shared" si="157"/>
        <v/>
      </c>
      <c r="O619" s="81"/>
      <c r="P619" s="211" t="str">
        <f t="shared" si="158"/>
        <v/>
      </c>
      <c r="Q619" s="313">
        <f t="shared" si="159"/>
        <v>0</v>
      </c>
      <c r="R619" s="314" t="str">
        <f t="shared" si="160"/>
        <v/>
      </c>
    </row>
    <row r="620" spans="1:18" hidden="1" outlineLevel="1" x14ac:dyDescent="0.3">
      <c r="A620" s="159"/>
      <c r="B620" s="80"/>
      <c r="C620" s="80"/>
      <c r="D620" s="225" t="str">
        <f>IF(ISERROR(VLOOKUP(C620,'[1]Summary and KPIs'!$E$55:$F$58,2,FALSE)),"",(VLOOKUP(C620,'[1]Summary and KPIs'!$E$55:$F$58,2,FALSE)))</f>
        <v/>
      </c>
      <c r="E620" s="69"/>
      <c r="F620" s="81"/>
      <c r="G620" s="81"/>
      <c r="H620" s="315">
        <f t="shared" si="154"/>
        <v>0</v>
      </c>
      <c r="I620" s="222" cm="1">
        <f t="array" ref="I620">_xlfn.IFS(H620&gt;25,0,H620&gt;=24,25-H620,H620&lt;24,1)</f>
        <v>1</v>
      </c>
      <c r="J620" s="222" cm="1">
        <f t="array" ref="J620">_xlfn.IFS(H620=0,0,H620&gt;=0,H620+I620)</f>
        <v>0</v>
      </c>
      <c r="K620" s="222" t="str">
        <f t="shared" si="155"/>
        <v/>
      </c>
      <c r="L620" s="222" cm="1">
        <f t="array" ref="L620">_xlfn.IFS(J620=0,0,J620&gt;=0,J620+K620)</f>
        <v>0</v>
      </c>
      <c r="M620" s="222" t="str">
        <f t="shared" si="156"/>
        <v/>
      </c>
      <c r="N620" s="222" t="str">
        <f t="shared" si="157"/>
        <v/>
      </c>
      <c r="O620" s="81"/>
      <c r="P620" s="211" t="str">
        <f t="shared" si="158"/>
        <v/>
      </c>
      <c r="Q620" s="313">
        <f t="shared" si="159"/>
        <v>0</v>
      </c>
      <c r="R620" s="314" t="str">
        <f t="shared" si="160"/>
        <v/>
      </c>
    </row>
    <row r="621" spans="1:18" hidden="1" outlineLevel="1" x14ac:dyDescent="0.3">
      <c r="A621" s="159"/>
      <c r="B621" s="80"/>
      <c r="C621" s="80"/>
      <c r="D621" s="225" t="str">
        <f>IF(ISERROR(VLOOKUP(C621,'[1]Summary and KPIs'!$E$55:$F$58,2,FALSE)),"",(VLOOKUP(C621,'[1]Summary and KPIs'!$E$55:$F$58,2,FALSE)))</f>
        <v/>
      </c>
      <c r="E621" s="69"/>
      <c r="F621" s="81"/>
      <c r="G621" s="81"/>
      <c r="H621" s="315">
        <f t="shared" si="154"/>
        <v>0</v>
      </c>
      <c r="I621" s="222" cm="1">
        <f t="array" ref="I621">_xlfn.IFS(H621&gt;25,0,H621&gt;=24,25-H621,H621&lt;24,1)</f>
        <v>1</v>
      </c>
      <c r="J621" s="222" cm="1">
        <f t="array" ref="J621">_xlfn.IFS(H621=0,0,H621&gt;=0,H621+I621)</f>
        <v>0</v>
      </c>
      <c r="K621" s="222" t="str">
        <f t="shared" si="155"/>
        <v/>
      </c>
      <c r="L621" s="222" cm="1">
        <f t="array" ref="L621">_xlfn.IFS(J621=0,0,J621&gt;=0,J621+K621)</f>
        <v>0</v>
      </c>
      <c r="M621" s="222" t="str">
        <f t="shared" si="156"/>
        <v/>
      </c>
      <c r="N621" s="222" t="str">
        <f t="shared" si="157"/>
        <v/>
      </c>
      <c r="O621" s="81"/>
      <c r="P621" s="211" t="str">
        <f t="shared" si="158"/>
        <v/>
      </c>
      <c r="Q621" s="313">
        <f t="shared" si="159"/>
        <v>0</v>
      </c>
      <c r="R621" s="314" t="str">
        <f t="shared" si="160"/>
        <v/>
      </c>
    </row>
    <row r="622" spans="1:18" hidden="1" outlineLevel="1" x14ac:dyDescent="0.3">
      <c r="A622" s="159"/>
      <c r="B622" s="80"/>
      <c r="C622" s="80"/>
      <c r="D622" s="225" t="str">
        <f>IF(ISERROR(VLOOKUP(C622,'[1]Summary and KPIs'!$E$55:$F$58,2,FALSE)),"",(VLOOKUP(C622,'[1]Summary and KPIs'!$E$55:$F$58,2,FALSE)))</f>
        <v/>
      </c>
      <c r="E622" s="69"/>
      <c r="F622" s="81"/>
      <c r="G622" s="81"/>
      <c r="H622" s="315">
        <f t="shared" si="154"/>
        <v>0</v>
      </c>
      <c r="I622" s="222" cm="1">
        <f t="array" ref="I622">_xlfn.IFS(H622&gt;25,0,H622&gt;=24,25-H622,H622&lt;24,1)</f>
        <v>1</v>
      </c>
      <c r="J622" s="222" cm="1">
        <f t="array" ref="J622">_xlfn.IFS(H622=0,0,H622&gt;=0,H622+I622)</f>
        <v>0</v>
      </c>
      <c r="K622" s="222" t="str">
        <f t="shared" si="155"/>
        <v/>
      </c>
      <c r="L622" s="222" cm="1">
        <f t="array" ref="L622">_xlfn.IFS(J622=0,0,J622&gt;=0,J622+K622)</f>
        <v>0</v>
      </c>
      <c r="M622" s="222" t="str">
        <f t="shared" si="156"/>
        <v/>
      </c>
      <c r="N622" s="222" t="str">
        <f t="shared" si="157"/>
        <v/>
      </c>
      <c r="O622" s="81"/>
      <c r="P622" s="211" t="str">
        <f t="shared" si="158"/>
        <v/>
      </c>
      <c r="Q622" s="313">
        <f t="shared" si="159"/>
        <v>0</v>
      </c>
      <c r="R622" s="314" t="str">
        <f t="shared" si="160"/>
        <v/>
      </c>
    </row>
    <row r="623" spans="1:18" hidden="1" outlineLevel="1" x14ac:dyDescent="0.3">
      <c r="A623" s="159"/>
      <c r="B623" s="80"/>
      <c r="C623" s="80"/>
      <c r="D623" s="225" t="str">
        <f>IF(ISERROR(VLOOKUP(C623,'[1]Summary and KPIs'!$E$55:$F$58,2,FALSE)),"",(VLOOKUP(C623,'[1]Summary and KPIs'!$E$55:$F$58,2,FALSE)))</f>
        <v/>
      </c>
      <c r="E623" s="69"/>
      <c r="F623" s="81"/>
      <c r="G623" s="81"/>
      <c r="H623" s="315">
        <f t="shared" si="154"/>
        <v>0</v>
      </c>
      <c r="I623" s="222" cm="1">
        <f t="array" ref="I623">_xlfn.IFS(H623&gt;25,0,H623&gt;=24,25-H623,H623&lt;24,1)</f>
        <v>1</v>
      </c>
      <c r="J623" s="222" cm="1">
        <f t="array" ref="J623">_xlfn.IFS(H623=0,0,H623&gt;=0,H623+I623)</f>
        <v>0</v>
      </c>
      <c r="K623" s="222" t="str">
        <f t="shared" si="155"/>
        <v/>
      </c>
      <c r="L623" s="222" cm="1">
        <f t="array" ref="L623">_xlfn.IFS(J623=0,0,J623&gt;=0,J623+K623)</f>
        <v>0</v>
      </c>
      <c r="M623" s="222" t="str">
        <f t="shared" si="156"/>
        <v/>
      </c>
      <c r="N623" s="222" t="str">
        <f t="shared" si="157"/>
        <v/>
      </c>
      <c r="O623" s="81"/>
      <c r="P623" s="211" t="str">
        <f t="shared" si="158"/>
        <v/>
      </c>
      <c r="Q623" s="313">
        <f t="shared" si="159"/>
        <v>0</v>
      </c>
      <c r="R623" s="314" t="str">
        <f t="shared" si="160"/>
        <v/>
      </c>
    </row>
    <row r="624" spans="1:18" hidden="1" outlineLevel="1" x14ac:dyDescent="0.3">
      <c r="A624" s="159"/>
      <c r="B624" s="80"/>
      <c r="C624" s="80"/>
      <c r="D624" s="225" t="str">
        <f>IF(ISERROR(VLOOKUP(C624,'[1]Summary and KPIs'!$E$55:$F$58,2,FALSE)),"",(VLOOKUP(C624,'[1]Summary and KPIs'!$E$55:$F$58,2,FALSE)))</f>
        <v/>
      </c>
      <c r="E624" s="69"/>
      <c r="F624" s="81"/>
      <c r="G624" s="81"/>
      <c r="H624" s="315">
        <f t="shared" si="154"/>
        <v>0</v>
      </c>
      <c r="I624" s="222" cm="1">
        <f t="array" ref="I624">_xlfn.IFS(H624&gt;25,0,H624&gt;=24,25-H624,H624&lt;24,1)</f>
        <v>1</v>
      </c>
      <c r="J624" s="222" cm="1">
        <f t="array" ref="J624">_xlfn.IFS(H624=0,0,H624&gt;=0,H624+I624)</f>
        <v>0</v>
      </c>
      <c r="K624" s="222" t="str">
        <f t="shared" si="155"/>
        <v/>
      </c>
      <c r="L624" s="222" cm="1">
        <f t="array" ref="L624">_xlfn.IFS(J624=0,0,J624&gt;=0,J624+K624)</f>
        <v>0</v>
      </c>
      <c r="M624" s="222" t="str">
        <f t="shared" si="156"/>
        <v/>
      </c>
      <c r="N624" s="222" t="str">
        <f t="shared" si="157"/>
        <v/>
      </c>
      <c r="O624" s="81"/>
      <c r="P624" s="211" t="str">
        <f t="shared" si="158"/>
        <v/>
      </c>
      <c r="Q624" s="313">
        <f t="shared" si="159"/>
        <v>0</v>
      </c>
      <c r="R624" s="314" t="str">
        <f t="shared" si="160"/>
        <v/>
      </c>
    </row>
    <row r="625" spans="1:18" hidden="1" outlineLevel="1" x14ac:dyDescent="0.3">
      <c r="A625" s="159"/>
      <c r="B625" s="80"/>
      <c r="C625" s="80"/>
      <c r="D625" s="225" t="str">
        <f>IF(ISERROR(VLOOKUP(C625,'[1]Summary and KPIs'!$E$55:$F$58,2,FALSE)),"",(VLOOKUP(C625,'[1]Summary and KPIs'!$E$55:$F$58,2,FALSE)))</f>
        <v/>
      </c>
      <c r="E625" s="69"/>
      <c r="F625" s="81"/>
      <c r="G625" s="81"/>
      <c r="H625" s="315">
        <f t="shared" si="154"/>
        <v>0</v>
      </c>
      <c r="I625" s="222" cm="1">
        <f t="array" ref="I625">_xlfn.IFS(H625&gt;25,0,H625&gt;=24,25-H625,H625&lt;24,1)</f>
        <v>1</v>
      </c>
      <c r="J625" s="222" cm="1">
        <f t="array" ref="J625">_xlfn.IFS(H625=0,0,H625&gt;=0,H625+I625)</f>
        <v>0</v>
      </c>
      <c r="K625" s="222" t="str">
        <f t="shared" si="155"/>
        <v/>
      </c>
      <c r="L625" s="222" cm="1">
        <f t="array" ref="L625">_xlfn.IFS(J625=0,0,J625&gt;=0,J625+K625)</f>
        <v>0</v>
      </c>
      <c r="M625" s="222" t="str">
        <f t="shared" si="156"/>
        <v/>
      </c>
      <c r="N625" s="222" t="str">
        <f t="shared" si="157"/>
        <v/>
      </c>
      <c r="O625" s="81"/>
      <c r="P625" s="211" t="str">
        <f t="shared" si="158"/>
        <v/>
      </c>
      <c r="Q625" s="313">
        <f t="shared" si="159"/>
        <v>0</v>
      </c>
      <c r="R625" s="314" t="str">
        <f t="shared" si="160"/>
        <v/>
      </c>
    </row>
    <row r="626" spans="1:18" hidden="1" outlineLevel="1" x14ac:dyDescent="0.3">
      <c r="A626" s="159"/>
      <c r="B626" s="80"/>
      <c r="C626" s="80"/>
      <c r="D626" s="225" t="str">
        <f>IF(ISERROR(VLOOKUP(C626,'[1]Summary and KPIs'!$E$55:$F$58,2,FALSE)),"",(VLOOKUP(C626,'[1]Summary and KPIs'!$E$55:$F$58,2,FALSE)))</f>
        <v/>
      </c>
      <c r="E626" s="69"/>
      <c r="F626" s="81"/>
      <c r="G626" s="81"/>
      <c r="H626" s="315">
        <f t="shared" si="154"/>
        <v>0</v>
      </c>
      <c r="I626" s="222" cm="1">
        <f t="array" ref="I626">_xlfn.IFS(H626&gt;25,0,H626&gt;=24,25-H626,H626&lt;24,1)</f>
        <v>1</v>
      </c>
      <c r="J626" s="222" cm="1">
        <f t="array" ref="J626">_xlfn.IFS(H626=0,0,H626&gt;=0,H626+I626)</f>
        <v>0</v>
      </c>
      <c r="K626" s="222" t="str">
        <f t="shared" si="155"/>
        <v/>
      </c>
      <c r="L626" s="222" cm="1">
        <f t="array" ref="L626">_xlfn.IFS(J626=0,0,J626&gt;=0,J626+K626)</f>
        <v>0</v>
      </c>
      <c r="M626" s="222" t="str">
        <f t="shared" si="156"/>
        <v/>
      </c>
      <c r="N626" s="222" t="str">
        <f t="shared" si="157"/>
        <v/>
      </c>
      <c r="O626" s="81"/>
      <c r="P626" s="211" t="str">
        <f t="shared" si="158"/>
        <v/>
      </c>
      <c r="Q626" s="313">
        <f t="shared" si="159"/>
        <v>0</v>
      </c>
      <c r="R626" s="314" t="str">
        <f t="shared" si="160"/>
        <v/>
      </c>
    </row>
    <row r="627" spans="1:18" hidden="1" outlineLevel="1" x14ac:dyDescent="0.3">
      <c r="A627" s="159"/>
      <c r="B627" s="80"/>
      <c r="C627" s="80"/>
      <c r="D627" s="225" t="str">
        <f>IF(ISERROR(VLOOKUP(C627,'[1]Summary and KPIs'!$E$55:$F$58,2,FALSE)),"",(VLOOKUP(C627,'[1]Summary and KPIs'!$E$55:$F$58,2,FALSE)))</f>
        <v/>
      </c>
      <c r="E627" s="69"/>
      <c r="F627" s="81"/>
      <c r="G627" s="81"/>
      <c r="H627" s="315">
        <f t="shared" si="154"/>
        <v>0</v>
      </c>
      <c r="I627" s="222" cm="1">
        <f t="array" ref="I627">_xlfn.IFS(H627&gt;25,0,H627&gt;=24,25-H627,H627&lt;24,1)</f>
        <v>1</v>
      </c>
      <c r="J627" s="222" cm="1">
        <f t="array" ref="J627">_xlfn.IFS(H627=0,0,H627&gt;=0,H627+I627)</f>
        <v>0</v>
      </c>
      <c r="K627" s="222" t="str">
        <f t="shared" si="155"/>
        <v/>
      </c>
      <c r="L627" s="222" cm="1">
        <f t="array" ref="L627">_xlfn.IFS(J627=0,0,J627&gt;=0,J627+K627)</f>
        <v>0</v>
      </c>
      <c r="M627" s="222" t="str">
        <f t="shared" si="156"/>
        <v/>
      </c>
      <c r="N627" s="222" t="str">
        <f t="shared" si="157"/>
        <v/>
      </c>
      <c r="O627" s="81"/>
      <c r="P627" s="211" t="str">
        <f t="shared" si="158"/>
        <v/>
      </c>
      <c r="Q627" s="313">
        <f t="shared" si="159"/>
        <v>0</v>
      </c>
      <c r="R627" s="314" t="str">
        <f t="shared" si="160"/>
        <v/>
      </c>
    </row>
    <row r="628" spans="1:18" hidden="1" outlineLevel="1" x14ac:dyDescent="0.3">
      <c r="A628" s="159"/>
      <c r="B628" s="80"/>
      <c r="C628" s="80"/>
      <c r="D628" s="225" t="str">
        <f>IF(ISERROR(VLOOKUP(C628,'[1]Summary and KPIs'!$E$55:$F$58,2,FALSE)),"",(VLOOKUP(C628,'[1]Summary and KPIs'!$E$55:$F$58,2,FALSE)))</f>
        <v/>
      </c>
      <c r="E628" s="69"/>
      <c r="F628" s="81"/>
      <c r="G628" s="81"/>
      <c r="H628" s="315">
        <f t="shared" si="154"/>
        <v>0</v>
      </c>
      <c r="I628" s="222" cm="1">
        <f t="array" ref="I628">_xlfn.IFS(H628&gt;25,0,H628&gt;=24,25-H628,H628&lt;24,1)</f>
        <v>1</v>
      </c>
      <c r="J628" s="222" cm="1">
        <f t="array" ref="J628">_xlfn.IFS(H628=0,0,H628&gt;=0,H628+I628)</f>
        <v>0</v>
      </c>
      <c r="K628" s="222" t="str">
        <f t="shared" si="155"/>
        <v/>
      </c>
      <c r="L628" s="222" cm="1">
        <f t="array" ref="L628">_xlfn.IFS(J628=0,0,J628&gt;=0,J628+K628)</f>
        <v>0</v>
      </c>
      <c r="M628" s="222" t="str">
        <f t="shared" si="156"/>
        <v/>
      </c>
      <c r="N628" s="222" t="str">
        <f t="shared" si="157"/>
        <v/>
      </c>
      <c r="O628" s="81"/>
      <c r="P628" s="211" t="str">
        <f t="shared" si="158"/>
        <v/>
      </c>
      <c r="Q628" s="313">
        <f t="shared" si="159"/>
        <v>0</v>
      </c>
      <c r="R628" s="314" t="str">
        <f t="shared" si="160"/>
        <v/>
      </c>
    </row>
    <row r="629" spans="1:18" hidden="1" outlineLevel="1" x14ac:dyDescent="0.3">
      <c r="A629" s="159"/>
      <c r="B629" s="80"/>
      <c r="C629" s="80"/>
      <c r="D629" s="225" t="str">
        <f>IF(ISERROR(VLOOKUP(C629,'[1]Summary and KPIs'!$E$55:$F$58,2,FALSE)),"",(VLOOKUP(C629,'[1]Summary and KPIs'!$E$55:$F$58,2,FALSE)))</f>
        <v/>
      </c>
      <c r="E629" s="69"/>
      <c r="F629" s="81"/>
      <c r="G629" s="81"/>
      <c r="H629" s="315">
        <f t="shared" si="154"/>
        <v>0</v>
      </c>
      <c r="I629" s="222" cm="1">
        <f t="array" ref="I629">_xlfn.IFS(H629&gt;25,0,H629&gt;=24,25-H629,H629&lt;24,1)</f>
        <v>1</v>
      </c>
      <c r="J629" s="222" cm="1">
        <f t="array" ref="J629">_xlfn.IFS(H629=0,0,H629&gt;=0,H629+I629)</f>
        <v>0</v>
      </c>
      <c r="K629" s="222" t="str">
        <f t="shared" si="155"/>
        <v/>
      </c>
      <c r="L629" s="222" cm="1">
        <f t="array" ref="L629">_xlfn.IFS(J629=0,0,J629&gt;=0,J629+K629)</f>
        <v>0</v>
      </c>
      <c r="M629" s="222" t="str">
        <f t="shared" si="156"/>
        <v/>
      </c>
      <c r="N629" s="222" t="str">
        <f t="shared" si="157"/>
        <v/>
      </c>
      <c r="O629" s="81"/>
      <c r="P629" s="211" t="str">
        <f t="shared" si="158"/>
        <v/>
      </c>
      <c r="Q629" s="313">
        <f t="shared" si="159"/>
        <v>0</v>
      </c>
      <c r="R629" s="314" t="str">
        <f t="shared" si="160"/>
        <v/>
      </c>
    </row>
    <row r="630" spans="1:18" hidden="1" outlineLevel="1" x14ac:dyDescent="0.3">
      <c r="A630" s="159"/>
      <c r="B630" s="80"/>
      <c r="C630" s="80"/>
      <c r="D630" s="225" t="str">
        <f>IF(ISERROR(VLOOKUP(C630,'[1]Summary and KPIs'!$E$55:$F$58,2,FALSE)),"",(VLOOKUP(C630,'[1]Summary and KPIs'!$E$55:$F$58,2,FALSE)))</f>
        <v/>
      </c>
      <c r="E630" s="69"/>
      <c r="F630" s="81"/>
      <c r="G630" s="81"/>
      <c r="H630" s="315">
        <f t="shared" si="154"/>
        <v>0</v>
      </c>
      <c r="I630" s="222" cm="1">
        <f t="array" ref="I630">_xlfn.IFS(H630&gt;25,0,H630&gt;=24,25-H630,H630&lt;24,1)</f>
        <v>1</v>
      </c>
      <c r="J630" s="222" cm="1">
        <f t="array" ref="J630">_xlfn.IFS(H630=0,0,H630&gt;=0,H630+I630)</f>
        <v>0</v>
      </c>
      <c r="K630" s="222" t="str">
        <f t="shared" si="155"/>
        <v/>
      </c>
      <c r="L630" s="222" cm="1">
        <f t="array" ref="L630">_xlfn.IFS(J630=0,0,J630&gt;=0,J630+K630)</f>
        <v>0</v>
      </c>
      <c r="M630" s="222" t="str">
        <f t="shared" si="156"/>
        <v/>
      </c>
      <c r="N630" s="222" t="str">
        <f t="shared" si="157"/>
        <v/>
      </c>
      <c r="O630" s="81"/>
      <c r="P630" s="211" t="str">
        <f t="shared" si="158"/>
        <v/>
      </c>
      <c r="Q630" s="313">
        <f t="shared" si="159"/>
        <v>0</v>
      </c>
      <c r="R630" s="314" t="str">
        <f t="shared" si="160"/>
        <v/>
      </c>
    </row>
    <row r="631" spans="1:18" hidden="1" outlineLevel="1" x14ac:dyDescent="0.3">
      <c r="A631" s="159"/>
      <c r="B631" s="80"/>
      <c r="C631" s="80"/>
      <c r="D631" s="225" t="str">
        <f>IF(ISERROR(VLOOKUP(C631,'[1]Summary and KPIs'!$E$55:$F$58,2,FALSE)),"",(VLOOKUP(C631,'[1]Summary and KPIs'!$E$55:$F$58,2,FALSE)))</f>
        <v/>
      </c>
      <c r="E631" s="69"/>
      <c r="F631" s="81"/>
      <c r="G631" s="81"/>
      <c r="H631" s="315">
        <f t="shared" si="154"/>
        <v>0</v>
      </c>
      <c r="I631" s="222" cm="1">
        <f t="array" ref="I631">_xlfn.IFS(H631&gt;25,0,H631&gt;=24,25-H631,H631&lt;24,1)</f>
        <v>1</v>
      </c>
      <c r="J631" s="222" cm="1">
        <f t="array" ref="J631">_xlfn.IFS(H631=0,0,H631&gt;=0,H631+I631)</f>
        <v>0</v>
      </c>
      <c r="K631" s="222" t="str">
        <f t="shared" si="155"/>
        <v/>
      </c>
      <c r="L631" s="222" cm="1">
        <f t="array" ref="L631">_xlfn.IFS(J631=0,0,J631&gt;=0,J631+K631)</f>
        <v>0</v>
      </c>
      <c r="M631" s="222" t="str">
        <f t="shared" si="156"/>
        <v/>
      </c>
      <c r="N631" s="222" t="str">
        <f t="shared" si="157"/>
        <v/>
      </c>
      <c r="O631" s="81"/>
      <c r="P631" s="211" t="str">
        <f t="shared" si="158"/>
        <v/>
      </c>
      <c r="Q631" s="313">
        <f t="shared" si="159"/>
        <v>0</v>
      </c>
      <c r="R631" s="314" t="str">
        <f t="shared" si="160"/>
        <v/>
      </c>
    </row>
    <row r="632" spans="1:18" hidden="1" outlineLevel="1" x14ac:dyDescent="0.3">
      <c r="A632" s="159"/>
      <c r="B632" s="80"/>
      <c r="C632" s="80"/>
      <c r="D632" s="225" t="str">
        <f>IF(ISERROR(VLOOKUP(C632,'[1]Summary and KPIs'!$E$55:$F$58,2,FALSE)),"",(VLOOKUP(C632,'[1]Summary and KPIs'!$E$55:$F$58,2,FALSE)))</f>
        <v/>
      </c>
      <c r="E632" s="69"/>
      <c r="F632" s="81"/>
      <c r="G632" s="81"/>
      <c r="H632" s="315">
        <f t="shared" si="154"/>
        <v>0</v>
      </c>
      <c r="I632" s="222" cm="1">
        <f t="array" ref="I632">_xlfn.IFS(H632&gt;25,0,H632&gt;=24,25-H632,H632&lt;24,1)</f>
        <v>1</v>
      </c>
      <c r="J632" s="222" cm="1">
        <f t="array" ref="J632">_xlfn.IFS(H632=0,0,H632&gt;=0,H632+I632)</f>
        <v>0</v>
      </c>
      <c r="K632" s="222" t="str">
        <f t="shared" si="155"/>
        <v/>
      </c>
      <c r="L632" s="222" cm="1">
        <f t="array" ref="L632">_xlfn.IFS(J632=0,0,J632&gt;=0,J632+K632)</f>
        <v>0</v>
      </c>
      <c r="M632" s="222" t="str">
        <f t="shared" si="156"/>
        <v/>
      </c>
      <c r="N632" s="222" t="str">
        <f t="shared" si="157"/>
        <v/>
      </c>
      <c r="O632" s="81"/>
      <c r="P632" s="211" t="str">
        <f t="shared" si="158"/>
        <v/>
      </c>
      <c r="Q632" s="313">
        <f t="shared" si="159"/>
        <v>0</v>
      </c>
      <c r="R632" s="314" t="str">
        <f t="shared" si="160"/>
        <v/>
      </c>
    </row>
    <row r="633" spans="1:18" hidden="1" outlineLevel="1" x14ac:dyDescent="0.3">
      <c r="A633" s="159"/>
      <c r="B633" s="80"/>
      <c r="C633" s="80"/>
      <c r="D633" s="225" t="str">
        <f>IF(ISERROR(VLOOKUP(C633,'[1]Summary and KPIs'!$E$55:$F$58,2,FALSE)),"",(VLOOKUP(C633,'[1]Summary and KPIs'!$E$55:$F$58,2,FALSE)))</f>
        <v/>
      </c>
      <c r="E633" s="69"/>
      <c r="F633" s="81"/>
      <c r="G633" s="81"/>
      <c r="H633" s="315">
        <f t="shared" si="154"/>
        <v>0</v>
      </c>
      <c r="I633" s="222" cm="1">
        <f t="array" ref="I633">_xlfn.IFS(H633&gt;25,0,H633&gt;=24,25-H633,H633&lt;24,1)</f>
        <v>1</v>
      </c>
      <c r="J633" s="222" cm="1">
        <f t="array" ref="J633">_xlfn.IFS(H633=0,0,H633&gt;=0,H633+I633)</f>
        <v>0</v>
      </c>
      <c r="K633" s="222" t="str">
        <f t="shared" si="155"/>
        <v/>
      </c>
      <c r="L633" s="222" cm="1">
        <f t="array" ref="L633">_xlfn.IFS(J633=0,0,J633&gt;=0,J633+K633)</f>
        <v>0</v>
      </c>
      <c r="M633" s="222" t="str">
        <f t="shared" si="156"/>
        <v/>
      </c>
      <c r="N633" s="222" t="str">
        <f t="shared" si="157"/>
        <v/>
      </c>
      <c r="O633" s="81"/>
      <c r="P633" s="211" t="str">
        <f t="shared" si="158"/>
        <v/>
      </c>
      <c r="Q633" s="313">
        <f t="shared" si="159"/>
        <v>0</v>
      </c>
      <c r="R633" s="314" t="str">
        <f t="shared" si="160"/>
        <v/>
      </c>
    </row>
    <row r="634" spans="1:18" hidden="1" outlineLevel="1" x14ac:dyDescent="0.3">
      <c r="A634" s="159"/>
      <c r="B634" s="80"/>
      <c r="C634" s="80"/>
      <c r="D634" s="225" t="str">
        <f>IF(ISERROR(VLOOKUP(C634,'[1]Summary and KPIs'!$E$55:$F$58,2,FALSE)),"",(VLOOKUP(C634,'[1]Summary and KPIs'!$E$55:$F$58,2,FALSE)))</f>
        <v/>
      </c>
      <c r="E634" s="69"/>
      <c r="F634" s="81"/>
      <c r="G634" s="81"/>
      <c r="H634" s="315">
        <f t="shared" si="154"/>
        <v>0</v>
      </c>
      <c r="I634" s="222" cm="1">
        <f t="array" ref="I634">_xlfn.IFS(H634&gt;25,0,H634&gt;=24,25-H634,H634&lt;24,1)</f>
        <v>1</v>
      </c>
      <c r="J634" s="222" cm="1">
        <f t="array" ref="J634">_xlfn.IFS(H634=0,0,H634&gt;=0,H634+I634)</f>
        <v>0</v>
      </c>
      <c r="K634" s="222" t="str">
        <f t="shared" si="155"/>
        <v/>
      </c>
      <c r="L634" s="222" cm="1">
        <f t="array" ref="L634">_xlfn.IFS(J634=0,0,J634&gt;=0,J634+K634)</f>
        <v>0</v>
      </c>
      <c r="M634" s="222" t="str">
        <f t="shared" si="156"/>
        <v/>
      </c>
      <c r="N634" s="222" t="str">
        <f t="shared" si="157"/>
        <v/>
      </c>
      <c r="O634" s="81"/>
      <c r="P634" s="211" t="str">
        <f t="shared" si="158"/>
        <v/>
      </c>
      <c r="Q634" s="313">
        <f t="shared" si="159"/>
        <v>0</v>
      </c>
      <c r="R634" s="314" t="str">
        <f t="shared" si="160"/>
        <v/>
      </c>
    </row>
    <row r="635" spans="1:18" hidden="1" outlineLevel="1" x14ac:dyDescent="0.3">
      <c r="A635" s="159"/>
      <c r="B635" s="80"/>
      <c r="C635" s="80"/>
      <c r="D635" s="225" t="str">
        <f>IF(ISERROR(VLOOKUP(C635,'[1]Summary and KPIs'!$E$55:$F$58,2,FALSE)),"",(VLOOKUP(C635,'[1]Summary and KPIs'!$E$55:$F$58,2,FALSE)))</f>
        <v/>
      </c>
      <c r="E635" s="69"/>
      <c r="F635" s="81"/>
      <c r="G635" s="81"/>
      <c r="H635" s="315">
        <f t="shared" si="28"/>
        <v>0</v>
      </c>
      <c r="I635" s="222" cm="1">
        <f t="array" ref="I635">_xlfn.IFS(H635&gt;25,0,H635&gt;=24,25-H635,H635&lt;24,1)</f>
        <v>1</v>
      </c>
      <c r="J635" s="222" cm="1">
        <f t="array" ref="J635">_xlfn.IFS(H635=0,0,H635&gt;=0,H635+I635)</f>
        <v>0</v>
      </c>
      <c r="K635" s="222" t="str">
        <f t="shared" si="29"/>
        <v/>
      </c>
      <c r="L635" s="222" cm="1">
        <f t="array" ref="L635">_xlfn.IFS(J635=0,0,J635&gt;=0,J635+K635)</f>
        <v>0</v>
      </c>
      <c r="M635" s="222" t="str">
        <f t="shared" si="30"/>
        <v/>
      </c>
      <c r="N635" s="222" t="str">
        <f t="shared" si="31"/>
        <v/>
      </c>
      <c r="O635" s="81"/>
      <c r="P635" s="211" t="str">
        <f t="shared" si="32"/>
        <v/>
      </c>
      <c r="Q635" s="313">
        <f t="shared" si="33"/>
        <v>0</v>
      </c>
      <c r="R635" s="314" t="str">
        <f t="shared" si="34"/>
        <v/>
      </c>
    </row>
    <row r="636" spans="1:18" hidden="1" outlineLevel="1" x14ac:dyDescent="0.3">
      <c r="A636" s="159"/>
      <c r="B636" s="80"/>
      <c r="C636" s="80"/>
      <c r="D636" s="225" t="str">
        <f>IF(ISERROR(VLOOKUP(C636,'[1]Summary and KPIs'!$E$55:$F$58,2,FALSE)),"",(VLOOKUP(C636,'[1]Summary and KPIs'!$E$55:$F$58,2,FALSE)))</f>
        <v/>
      </c>
      <c r="E636" s="69"/>
      <c r="F636" s="81"/>
      <c r="G636" s="81"/>
      <c r="H636" s="315">
        <f t="shared" ref="H636:H679" si="161">F636+G636</f>
        <v>0</v>
      </c>
      <c r="I636" s="222" cm="1">
        <f t="array" ref="I636">_xlfn.IFS(H636&gt;25,0,H636&gt;=24,25-H636,H636&lt;24,1)</f>
        <v>1</v>
      </c>
      <c r="J636" s="222" cm="1">
        <f t="array" ref="J636">_xlfn.IFS(H636=0,0,H636&gt;=0,H636+I636)</f>
        <v>0</v>
      </c>
      <c r="K636" s="222" t="str">
        <f t="shared" ref="K636:K679" si="162">IF(ISERROR(IF(J636&lt;D636,D636-J636,0)),"",IF(J636&lt;D636,D636-J636,0))</f>
        <v/>
      </c>
      <c r="L636" s="222" cm="1">
        <f t="array" ref="L636">_xlfn.IFS(J636=0,0,J636&gt;=0,J636+K636)</f>
        <v>0</v>
      </c>
      <c r="M636" s="222" t="str">
        <f t="shared" ref="M636:M679" si="163">IFERROR(I636+K636,"")</f>
        <v/>
      </c>
      <c r="N636" s="222" t="str">
        <f t="shared" ref="N636:N679" si="164">IFERROR(M636*E636,"")</f>
        <v/>
      </c>
      <c r="O636" s="81"/>
      <c r="P636" s="211" t="str">
        <f t="shared" ref="P636:P679" si="165">IFERROR(O636/(N636),"")</f>
        <v/>
      </c>
      <c r="Q636" s="313">
        <f t="shared" ref="Q636:Q679" si="166">SUM(N636:O636)</f>
        <v>0</v>
      </c>
      <c r="R636" s="314" t="str">
        <f t="shared" ref="R636:R679" si="167">IF(O636="","",IF(P636&gt;17.5%,"Benefits should not be more than 17.5% ",""))</f>
        <v/>
      </c>
    </row>
    <row r="637" spans="1:18" hidden="1" outlineLevel="1" x14ac:dyDescent="0.3">
      <c r="A637" s="159"/>
      <c r="B637" s="80"/>
      <c r="C637" s="80"/>
      <c r="D637" s="225" t="str">
        <f>IF(ISERROR(VLOOKUP(C637,'[1]Summary and KPIs'!$E$55:$F$58,2,FALSE)),"",(VLOOKUP(C637,'[1]Summary and KPIs'!$E$55:$F$58,2,FALSE)))</f>
        <v/>
      </c>
      <c r="E637" s="69"/>
      <c r="F637" s="81"/>
      <c r="G637" s="81"/>
      <c r="H637" s="315">
        <f t="shared" si="161"/>
        <v>0</v>
      </c>
      <c r="I637" s="222" cm="1">
        <f t="array" ref="I637">_xlfn.IFS(H637&gt;25,0,H637&gt;=24,25-H637,H637&lt;24,1)</f>
        <v>1</v>
      </c>
      <c r="J637" s="222" cm="1">
        <f t="array" ref="J637">_xlfn.IFS(H637=0,0,H637&gt;=0,H637+I637)</f>
        <v>0</v>
      </c>
      <c r="K637" s="222" t="str">
        <f t="shared" si="162"/>
        <v/>
      </c>
      <c r="L637" s="222" cm="1">
        <f t="array" ref="L637">_xlfn.IFS(J637=0,0,J637&gt;=0,J637+K637)</f>
        <v>0</v>
      </c>
      <c r="M637" s="222" t="str">
        <f t="shared" si="163"/>
        <v/>
      </c>
      <c r="N637" s="222" t="str">
        <f t="shared" si="164"/>
        <v/>
      </c>
      <c r="O637" s="81"/>
      <c r="P637" s="211" t="str">
        <f t="shared" si="165"/>
        <v/>
      </c>
      <c r="Q637" s="313">
        <f t="shared" si="166"/>
        <v>0</v>
      </c>
      <c r="R637" s="314" t="str">
        <f t="shared" si="167"/>
        <v/>
      </c>
    </row>
    <row r="638" spans="1:18" hidden="1" outlineLevel="1" x14ac:dyDescent="0.3">
      <c r="A638" s="159"/>
      <c r="B638" s="80"/>
      <c r="C638" s="80"/>
      <c r="D638" s="225" t="str">
        <f>IF(ISERROR(VLOOKUP(C638,'[1]Summary and KPIs'!$E$55:$F$58,2,FALSE)),"",(VLOOKUP(C638,'[1]Summary and KPIs'!$E$55:$F$58,2,FALSE)))</f>
        <v/>
      </c>
      <c r="E638" s="69"/>
      <c r="F638" s="81"/>
      <c r="G638" s="81"/>
      <c r="H638" s="315">
        <f t="shared" si="161"/>
        <v>0</v>
      </c>
      <c r="I638" s="222" cm="1">
        <f t="array" ref="I638">_xlfn.IFS(H638&gt;25,0,H638&gt;=24,25-H638,H638&lt;24,1)</f>
        <v>1</v>
      </c>
      <c r="J638" s="222" cm="1">
        <f t="array" ref="J638">_xlfn.IFS(H638=0,0,H638&gt;=0,H638+I638)</f>
        <v>0</v>
      </c>
      <c r="K638" s="222" t="str">
        <f t="shared" si="162"/>
        <v/>
      </c>
      <c r="L638" s="222" cm="1">
        <f t="array" ref="L638">_xlfn.IFS(J638=0,0,J638&gt;=0,J638+K638)</f>
        <v>0</v>
      </c>
      <c r="M638" s="222" t="str">
        <f t="shared" si="163"/>
        <v/>
      </c>
      <c r="N638" s="222" t="str">
        <f t="shared" si="164"/>
        <v/>
      </c>
      <c r="O638" s="81"/>
      <c r="P638" s="211" t="str">
        <f t="shared" si="165"/>
        <v/>
      </c>
      <c r="Q638" s="313">
        <f t="shared" si="166"/>
        <v>0</v>
      </c>
      <c r="R638" s="314" t="str">
        <f t="shared" si="167"/>
        <v/>
      </c>
    </row>
    <row r="639" spans="1:18" hidden="1" outlineLevel="1" x14ac:dyDescent="0.3">
      <c r="A639" s="159"/>
      <c r="B639" s="80"/>
      <c r="C639" s="80"/>
      <c r="D639" s="225" t="str">
        <f>IF(ISERROR(VLOOKUP(C639,'[1]Summary and KPIs'!$E$55:$F$58,2,FALSE)),"",(VLOOKUP(C639,'[1]Summary and KPIs'!$E$55:$F$58,2,FALSE)))</f>
        <v/>
      </c>
      <c r="E639" s="69"/>
      <c r="F639" s="81"/>
      <c r="G639" s="81"/>
      <c r="H639" s="315">
        <f t="shared" si="161"/>
        <v>0</v>
      </c>
      <c r="I639" s="222" cm="1">
        <f t="array" ref="I639">_xlfn.IFS(H639&gt;25,0,H639&gt;=24,25-H639,H639&lt;24,1)</f>
        <v>1</v>
      </c>
      <c r="J639" s="222" cm="1">
        <f t="array" ref="J639">_xlfn.IFS(H639=0,0,H639&gt;=0,H639+I639)</f>
        <v>0</v>
      </c>
      <c r="K639" s="222" t="str">
        <f t="shared" si="162"/>
        <v/>
      </c>
      <c r="L639" s="222" cm="1">
        <f t="array" ref="L639">_xlfn.IFS(J639=0,0,J639&gt;=0,J639+K639)</f>
        <v>0</v>
      </c>
      <c r="M639" s="222" t="str">
        <f t="shared" si="163"/>
        <v/>
      </c>
      <c r="N639" s="222" t="str">
        <f t="shared" si="164"/>
        <v/>
      </c>
      <c r="O639" s="81"/>
      <c r="P639" s="211" t="str">
        <f t="shared" si="165"/>
        <v/>
      </c>
      <c r="Q639" s="313">
        <f t="shared" si="166"/>
        <v>0</v>
      </c>
      <c r="R639" s="314" t="str">
        <f t="shared" si="167"/>
        <v/>
      </c>
    </row>
    <row r="640" spans="1:18" hidden="1" outlineLevel="1" x14ac:dyDescent="0.3">
      <c r="A640" s="159"/>
      <c r="B640" s="80"/>
      <c r="C640" s="80"/>
      <c r="D640" s="225" t="str">
        <f>IF(ISERROR(VLOOKUP(C640,'[1]Summary and KPIs'!$E$55:$F$58,2,FALSE)),"",(VLOOKUP(C640,'[1]Summary and KPIs'!$E$55:$F$58,2,FALSE)))</f>
        <v/>
      </c>
      <c r="E640" s="69"/>
      <c r="F640" s="81"/>
      <c r="G640" s="81"/>
      <c r="H640" s="315">
        <f t="shared" si="161"/>
        <v>0</v>
      </c>
      <c r="I640" s="222" cm="1">
        <f t="array" ref="I640">_xlfn.IFS(H640&gt;25,0,H640&gt;=24,25-H640,H640&lt;24,1)</f>
        <v>1</v>
      </c>
      <c r="J640" s="222" cm="1">
        <f t="array" ref="J640">_xlfn.IFS(H640=0,0,H640&gt;=0,H640+I640)</f>
        <v>0</v>
      </c>
      <c r="K640" s="222" t="str">
        <f t="shared" si="162"/>
        <v/>
      </c>
      <c r="L640" s="222" cm="1">
        <f t="array" ref="L640">_xlfn.IFS(J640=0,0,J640&gt;=0,J640+K640)</f>
        <v>0</v>
      </c>
      <c r="M640" s="222" t="str">
        <f t="shared" si="163"/>
        <v/>
      </c>
      <c r="N640" s="222" t="str">
        <f t="shared" si="164"/>
        <v/>
      </c>
      <c r="O640" s="81"/>
      <c r="P640" s="211" t="str">
        <f t="shared" si="165"/>
        <v/>
      </c>
      <c r="Q640" s="313">
        <f t="shared" si="166"/>
        <v>0</v>
      </c>
      <c r="R640" s="314" t="str">
        <f t="shared" si="167"/>
        <v/>
      </c>
    </row>
    <row r="641" spans="1:18" hidden="1" outlineLevel="1" x14ac:dyDescent="0.3">
      <c r="A641" s="159"/>
      <c r="B641" s="80"/>
      <c r="C641" s="80"/>
      <c r="D641" s="225" t="str">
        <f>IF(ISERROR(VLOOKUP(C641,'[1]Summary and KPIs'!$E$55:$F$58,2,FALSE)),"",(VLOOKUP(C641,'[1]Summary and KPIs'!$E$55:$F$58,2,FALSE)))</f>
        <v/>
      </c>
      <c r="E641" s="69"/>
      <c r="F641" s="81"/>
      <c r="G641" s="81"/>
      <c r="H641" s="315">
        <f t="shared" si="161"/>
        <v>0</v>
      </c>
      <c r="I641" s="222" cm="1">
        <f t="array" ref="I641">_xlfn.IFS(H641&gt;25,0,H641&gt;=24,25-H641,H641&lt;24,1)</f>
        <v>1</v>
      </c>
      <c r="J641" s="222" cm="1">
        <f t="array" ref="J641">_xlfn.IFS(H641=0,0,H641&gt;=0,H641+I641)</f>
        <v>0</v>
      </c>
      <c r="K641" s="222" t="str">
        <f t="shared" si="162"/>
        <v/>
      </c>
      <c r="L641" s="222" cm="1">
        <f t="array" ref="L641">_xlfn.IFS(J641=0,0,J641&gt;=0,J641+K641)</f>
        <v>0</v>
      </c>
      <c r="M641" s="222" t="str">
        <f t="shared" si="163"/>
        <v/>
      </c>
      <c r="N641" s="222" t="str">
        <f t="shared" si="164"/>
        <v/>
      </c>
      <c r="O641" s="81"/>
      <c r="P641" s="211" t="str">
        <f t="shared" si="165"/>
        <v/>
      </c>
      <c r="Q641" s="313">
        <f t="shared" si="166"/>
        <v>0</v>
      </c>
      <c r="R641" s="314" t="str">
        <f t="shared" si="167"/>
        <v/>
      </c>
    </row>
    <row r="642" spans="1:18" hidden="1" outlineLevel="1" x14ac:dyDescent="0.3">
      <c r="A642" s="159"/>
      <c r="B642" s="80"/>
      <c r="C642" s="80"/>
      <c r="D642" s="225" t="str">
        <f>IF(ISERROR(VLOOKUP(C642,'[1]Summary and KPIs'!$E$55:$F$58,2,FALSE)),"",(VLOOKUP(C642,'[1]Summary and KPIs'!$E$55:$F$58,2,FALSE)))</f>
        <v/>
      </c>
      <c r="E642" s="69"/>
      <c r="F642" s="81"/>
      <c r="G642" s="81"/>
      <c r="H642" s="315">
        <f t="shared" si="161"/>
        <v>0</v>
      </c>
      <c r="I642" s="222" cm="1">
        <f t="array" ref="I642">_xlfn.IFS(H642&gt;25,0,H642&gt;=24,25-H642,H642&lt;24,1)</f>
        <v>1</v>
      </c>
      <c r="J642" s="222" cm="1">
        <f t="array" ref="J642">_xlfn.IFS(H642=0,0,H642&gt;=0,H642+I642)</f>
        <v>0</v>
      </c>
      <c r="K642" s="222" t="str">
        <f t="shared" si="162"/>
        <v/>
      </c>
      <c r="L642" s="222" cm="1">
        <f t="array" ref="L642">_xlfn.IFS(J642=0,0,J642&gt;=0,J642+K642)</f>
        <v>0</v>
      </c>
      <c r="M642" s="222" t="str">
        <f t="shared" si="163"/>
        <v/>
      </c>
      <c r="N642" s="222" t="str">
        <f t="shared" si="164"/>
        <v/>
      </c>
      <c r="O642" s="81"/>
      <c r="P642" s="211" t="str">
        <f t="shared" si="165"/>
        <v/>
      </c>
      <c r="Q642" s="313">
        <f t="shared" si="166"/>
        <v>0</v>
      </c>
      <c r="R642" s="314" t="str">
        <f t="shared" si="167"/>
        <v/>
      </c>
    </row>
    <row r="643" spans="1:18" hidden="1" outlineLevel="1" x14ac:dyDescent="0.3">
      <c r="A643" s="159"/>
      <c r="B643" s="80"/>
      <c r="C643" s="80"/>
      <c r="D643" s="225" t="str">
        <f>IF(ISERROR(VLOOKUP(C643,'[1]Summary and KPIs'!$E$55:$F$58,2,FALSE)),"",(VLOOKUP(C643,'[1]Summary and KPIs'!$E$55:$F$58,2,FALSE)))</f>
        <v/>
      </c>
      <c r="E643" s="69"/>
      <c r="F643" s="81"/>
      <c r="G643" s="81"/>
      <c r="H643" s="315">
        <f t="shared" si="161"/>
        <v>0</v>
      </c>
      <c r="I643" s="222" cm="1">
        <f t="array" ref="I643">_xlfn.IFS(H643&gt;25,0,H643&gt;=24,25-H643,H643&lt;24,1)</f>
        <v>1</v>
      </c>
      <c r="J643" s="222" cm="1">
        <f t="array" ref="J643">_xlfn.IFS(H643=0,0,H643&gt;=0,H643+I643)</f>
        <v>0</v>
      </c>
      <c r="K643" s="222" t="str">
        <f t="shared" si="162"/>
        <v/>
      </c>
      <c r="L643" s="222" cm="1">
        <f t="array" ref="L643">_xlfn.IFS(J643=0,0,J643&gt;=0,J643+K643)</f>
        <v>0</v>
      </c>
      <c r="M643" s="222" t="str">
        <f t="shared" si="163"/>
        <v/>
      </c>
      <c r="N643" s="222" t="str">
        <f t="shared" si="164"/>
        <v/>
      </c>
      <c r="O643" s="81"/>
      <c r="P643" s="211" t="str">
        <f t="shared" si="165"/>
        <v/>
      </c>
      <c r="Q643" s="313">
        <f t="shared" si="166"/>
        <v>0</v>
      </c>
      <c r="R643" s="314" t="str">
        <f t="shared" si="167"/>
        <v/>
      </c>
    </row>
    <row r="644" spans="1:18" hidden="1" outlineLevel="1" x14ac:dyDescent="0.3">
      <c r="A644" s="159"/>
      <c r="B644" s="80"/>
      <c r="C644" s="80"/>
      <c r="D644" s="225" t="str">
        <f>IF(ISERROR(VLOOKUP(C644,'[1]Summary and KPIs'!$E$55:$F$58,2,FALSE)),"",(VLOOKUP(C644,'[1]Summary and KPIs'!$E$55:$F$58,2,FALSE)))</f>
        <v/>
      </c>
      <c r="E644" s="69"/>
      <c r="F644" s="81"/>
      <c r="G644" s="81"/>
      <c r="H644" s="315">
        <f t="shared" si="161"/>
        <v>0</v>
      </c>
      <c r="I644" s="222" cm="1">
        <f t="array" ref="I644">_xlfn.IFS(H644&gt;25,0,H644&gt;=24,25-H644,H644&lt;24,1)</f>
        <v>1</v>
      </c>
      <c r="J644" s="222" cm="1">
        <f t="array" ref="J644">_xlfn.IFS(H644=0,0,H644&gt;=0,H644+I644)</f>
        <v>0</v>
      </c>
      <c r="K644" s="222" t="str">
        <f t="shared" si="162"/>
        <v/>
      </c>
      <c r="L644" s="222" cm="1">
        <f t="array" ref="L644">_xlfn.IFS(J644=0,0,J644&gt;=0,J644+K644)</f>
        <v>0</v>
      </c>
      <c r="M644" s="222" t="str">
        <f t="shared" si="163"/>
        <v/>
      </c>
      <c r="N644" s="222" t="str">
        <f t="shared" si="164"/>
        <v/>
      </c>
      <c r="O644" s="81"/>
      <c r="P644" s="211" t="str">
        <f t="shared" si="165"/>
        <v/>
      </c>
      <c r="Q644" s="313">
        <f t="shared" si="166"/>
        <v>0</v>
      </c>
      <c r="R644" s="314" t="str">
        <f t="shared" si="167"/>
        <v/>
      </c>
    </row>
    <row r="645" spans="1:18" hidden="1" outlineLevel="1" x14ac:dyDescent="0.3">
      <c r="A645" s="159"/>
      <c r="B645" s="80"/>
      <c r="C645" s="80"/>
      <c r="D645" s="225" t="str">
        <f>IF(ISERROR(VLOOKUP(C645,'[1]Summary and KPIs'!$E$55:$F$58,2,FALSE)),"",(VLOOKUP(C645,'[1]Summary and KPIs'!$E$55:$F$58,2,FALSE)))</f>
        <v/>
      </c>
      <c r="E645" s="69"/>
      <c r="F645" s="81"/>
      <c r="G645" s="81"/>
      <c r="H645" s="315">
        <f t="shared" si="161"/>
        <v>0</v>
      </c>
      <c r="I645" s="222" cm="1">
        <f t="array" ref="I645">_xlfn.IFS(H645&gt;25,0,H645&gt;=24,25-H645,H645&lt;24,1)</f>
        <v>1</v>
      </c>
      <c r="J645" s="222" cm="1">
        <f t="array" ref="J645">_xlfn.IFS(H645=0,0,H645&gt;=0,H645+I645)</f>
        <v>0</v>
      </c>
      <c r="K645" s="222" t="str">
        <f t="shared" si="162"/>
        <v/>
      </c>
      <c r="L645" s="222" cm="1">
        <f t="array" ref="L645">_xlfn.IFS(J645=0,0,J645&gt;=0,J645+K645)</f>
        <v>0</v>
      </c>
      <c r="M645" s="222" t="str">
        <f t="shared" si="163"/>
        <v/>
      </c>
      <c r="N645" s="222" t="str">
        <f t="shared" si="164"/>
        <v/>
      </c>
      <c r="O645" s="81"/>
      <c r="P645" s="211" t="str">
        <f t="shared" si="165"/>
        <v/>
      </c>
      <c r="Q645" s="313">
        <f t="shared" si="166"/>
        <v>0</v>
      </c>
      <c r="R645" s="314" t="str">
        <f t="shared" si="167"/>
        <v/>
      </c>
    </row>
    <row r="646" spans="1:18" hidden="1" outlineLevel="1" x14ac:dyDescent="0.3">
      <c r="A646" s="159"/>
      <c r="B646" s="80"/>
      <c r="C646" s="80"/>
      <c r="D646" s="225" t="str">
        <f>IF(ISERROR(VLOOKUP(C646,'[1]Summary and KPIs'!$E$55:$F$58,2,FALSE)),"",(VLOOKUP(C646,'[1]Summary and KPIs'!$E$55:$F$58,2,FALSE)))</f>
        <v/>
      </c>
      <c r="E646" s="69"/>
      <c r="F646" s="81"/>
      <c r="G646" s="81"/>
      <c r="H646" s="315">
        <f t="shared" si="161"/>
        <v>0</v>
      </c>
      <c r="I646" s="222" cm="1">
        <f t="array" ref="I646">_xlfn.IFS(H646&gt;25,0,H646&gt;=24,25-H646,H646&lt;24,1)</f>
        <v>1</v>
      </c>
      <c r="J646" s="222" cm="1">
        <f t="array" ref="J646">_xlfn.IFS(H646=0,0,H646&gt;=0,H646+I646)</f>
        <v>0</v>
      </c>
      <c r="K646" s="222" t="str">
        <f t="shared" si="162"/>
        <v/>
      </c>
      <c r="L646" s="222" cm="1">
        <f t="array" ref="L646">_xlfn.IFS(J646=0,0,J646&gt;=0,J646+K646)</f>
        <v>0</v>
      </c>
      <c r="M646" s="222" t="str">
        <f t="shared" si="163"/>
        <v/>
      </c>
      <c r="N646" s="222" t="str">
        <f t="shared" si="164"/>
        <v/>
      </c>
      <c r="O646" s="81"/>
      <c r="P646" s="211" t="str">
        <f t="shared" si="165"/>
        <v/>
      </c>
      <c r="Q646" s="313">
        <f t="shared" si="166"/>
        <v>0</v>
      </c>
      <c r="R646" s="314" t="str">
        <f t="shared" si="167"/>
        <v/>
      </c>
    </row>
    <row r="647" spans="1:18" hidden="1" outlineLevel="1" x14ac:dyDescent="0.3">
      <c r="A647" s="159"/>
      <c r="B647" s="80"/>
      <c r="C647" s="80"/>
      <c r="D647" s="225" t="str">
        <f>IF(ISERROR(VLOOKUP(C647,'[1]Summary and KPIs'!$E$55:$F$58,2,FALSE)),"",(VLOOKUP(C647,'[1]Summary and KPIs'!$E$55:$F$58,2,FALSE)))</f>
        <v/>
      </c>
      <c r="E647" s="69"/>
      <c r="F647" s="81"/>
      <c r="G647" s="81"/>
      <c r="H647" s="315">
        <f t="shared" si="161"/>
        <v>0</v>
      </c>
      <c r="I647" s="222" cm="1">
        <f t="array" ref="I647">_xlfn.IFS(H647&gt;25,0,H647&gt;=24,25-H647,H647&lt;24,1)</f>
        <v>1</v>
      </c>
      <c r="J647" s="222" cm="1">
        <f t="array" ref="J647">_xlfn.IFS(H647=0,0,H647&gt;=0,H647+I647)</f>
        <v>0</v>
      </c>
      <c r="K647" s="222" t="str">
        <f t="shared" si="162"/>
        <v/>
      </c>
      <c r="L647" s="222" cm="1">
        <f t="array" ref="L647">_xlfn.IFS(J647=0,0,J647&gt;=0,J647+K647)</f>
        <v>0</v>
      </c>
      <c r="M647" s="222" t="str">
        <f t="shared" si="163"/>
        <v/>
      </c>
      <c r="N647" s="222" t="str">
        <f t="shared" si="164"/>
        <v/>
      </c>
      <c r="O647" s="81"/>
      <c r="P647" s="211" t="str">
        <f t="shared" si="165"/>
        <v/>
      </c>
      <c r="Q647" s="313">
        <f t="shared" si="166"/>
        <v>0</v>
      </c>
      <c r="R647" s="314" t="str">
        <f t="shared" si="167"/>
        <v/>
      </c>
    </row>
    <row r="648" spans="1:18" hidden="1" outlineLevel="1" x14ac:dyDescent="0.3">
      <c r="A648" s="159"/>
      <c r="B648" s="80"/>
      <c r="C648" s="80"/>
      <c r="D648" s="225" t="str">
        <f>IF(ISERROR(VLOOKUP(C648,'[1]Summary and KPIs'!$E$55:$F$58,2,FALSE)),"",(VLOOKUP(C648,'[1]Summary and KPIs'!$E$55:$F$58,2,FALSE)))</f>
        <v/>
      </c>
      <c r="E648" s="69"/>
      <c r="F648" s="81"/>
      <c r="G648" s="81"/>
      <c r="H648" s="315">
        <f t="shared" si="161"/>
        <v>0</v>
      </c>
      <c r="I648" s="222" cm="1">
        <f t="array" ref="I648">_xlfn.IFS(H648&gt;25,0,H648&gt;=24,25-H648,H648&lt;24,1)</f>
        <v>1</v>
      </c>
      <c r="J648" s="222" cm="1">
        <f t="array" ref="J648">_xlfn.IFS(H648=0,0,H648&gt;=0,H648+I648)</f>
        <v>0</v>
      </c>
      <c r="K648" s="222" t="str">
        <f t="shared" si="162"/>
        <v/>
      </c>
      <c r="L648" s="222" cm="1">
        <f t="array" ref="L648">_xlfn.IFS(J648=0,0,J648&gt;=0,J648+K648)</f>
        <v>0</v>
      </c>
      <c r="M648" s="222" t="str">
        <f t="shared" si="163"/>
        <v/>
      </c>
      <c r="N648" s="222" t="str">
        <f t="shared" si="164"/>
        <v/>
      </c>
      <c r="O648" s="81"/>
      <c r="P648" s="211" t="str">
        <f t="shared" si="165"/>
        <v/>
      </c>
      <c r="Q648" s="313">
        <f t="shared" si="166"/>
        <v>0</v>
      </c>
      <c r="R648" s="314" t="str">
        <f t="shared" si="167"/>
        <v/>
      </c>
    </row>
    <row r="649" spans="1:18" hidden="1" outlineLevel="1" x14ac:dyDescent="0.3">
      <c r="A649" s="159"/>
      <c r="B649" s="80"/>
      <c r="C649" s="80"/>
      <c r="D649" s="225" t="str">
        <f>IF(ISERROR(VLOOKUP(C649,'[1]Summary and KPIs'!$E$55:$F$58,2,FALSE)),"",(VLOOKUP(C649,'[1]Summary and KPIs'!$E$55:$F$58,2,FALSE)))</f>
        <v/>
      </c>
      <c r="E649" s="69"/>
      <c r="F649" s="81"/>
      <c r="G649" s="81"/>
      <c r="H649" s="315">
        <f t="shared" si="161"/>
        <v>0</v>
      </c>
      <c r="I649" s="222" cm="1">
        <f t="array" ref="I649">_xlfn.IFS(H649&gt;25,0,H649&gt;=24,25-H649,H649&lt;24,1)</f>
        <v>1</v>
      </c>
      <c r="J649" s="222" cm="1">
        <f t="array" ref="J649">_xlfn.IFS(H649=0,0,H649&gt;=0,H649+I649)</f>
        <v>0</v>
      </c>
      <c r="K649" s="222" t="str">
        <f t="shared" si="162"/>
        <v/>
      </c>
      <c r="L649" s="222" cm="1">
        <f t="array" ref="L649">_xlfn.IFS(J649=0,0,J649&gt;=0,J649+K649)</f>
        <v>0</v>
      </c>
      <c r="M649" s="222" t="str">
        <f t="shared" si="163"/>
        <v/>
      </c>
      <c r="N649" s="222" t="str">
        <f t="shared" si="164"/>
        <v/>
      </c>
      <c r="O649" s="81"/>
      <c r="P649" s="211" t="str">
        <f t="shared" si="165"/>
        <v/>
      </c>
      <c r="Q649" s="313">
        <f t="shared" si="166"/>
        <v>0</v>
      </c>
      <c r="R649" s="314" t="str">
        <f t="shared" si="167"/>
        <v/>
      </c>
    </row>
    <row r="650" spans="1:18" hidden="1" outlineLevel="1" x14ac:dyDescent="0.3">
      <c r="A650" s="159"/>
      <c r="B650" s="80"/>
      <c r="C650" s="80"/>
      <c r="D650" s="225" t="str">
        <f>IF(ISERROR(VLOOKUP(C650,'[1]Summary and KPIs'!$E$55:$F$58,2,FALSE)),"",(VLOOKUP(C650,'[1]Summary and KPIs'!$E$55:$F$58,2,FALSE)))</f>
        <v/>
      </c>
      <c r="E650" s="69"/>
      <c r="F650" s="81"/>
      <c r="G650" s="81"/>
      <c r="H650" s="315">
        <f t="shared" si="161"/>
        <v>0</v>
      </c>
      <c r="I650" s="222" cm="1">
        <f t="array" ref="I650">_xlfn.IFS(H650&gt;25,0,H650&gt;=24,25-H650,H650&lt;24,1)</f>
        <v>1</v>
      </c>
      <c r="J650" s="222" cm="1">
        <f t="array" ref="J650">_xlfn.IFS(H650=0,0,H650&gt;=0,H650+I650)</f>
        <v>0</v>
      </c>
      <c r="K650" s="222" t="str">
        <f t="shared" si="162"/>
        <v/>
      </c>
      <c r="L650" s="222" cm="1">
        <f t="array" ref="L650">_xlfn.IFS(J650=0,0,J650&gt;=0,J650+K650)</f>
        <v>0</v>
      </c>
      <c r="M650" s="222" t="str">
        <f t="shared" si="163"/>
        <v/>
      </c>
      <c r="N650" s="222" t="str">
        <f t="shared" si="164"/>
        <v/>
      </c>
      <c r="O650" s="81"/>
      <c r="P650" s="211" t="str">
        <f t="shared" si="165"/>
        <v/>
      </c>
      <c r="Q650" s="313">
        <f t="shared" si="166"/>
        <v>0</v>
      </c>
      <c r="R650" s="314" t="str">
        <f t="shared" si="167"/>
        <v/>
      </c>
    </row>
    <row r="651" spans="1:18" hidden="1" outlineLevel="1" x14ac:dyDescent="0.3">
      <c r="A651" s="159"/>
      <c r="B651" s="80"/>
      <c r="C651" s="80"/>
      <c r="D651" s="225" t="str">
        <f>IF(ISERROR(VLOOKUP(C651,'[1]Summary and KPIs'!$E$55:$F$58,2,FALSE)),"",(VLOOKUP(C651,'[1]Summary and KPIs'!$E$55:$F$58,2,FALSE)))</f>
        <v/>
      </c>
      <c r="E651" s="69"/>
      <c r="F651" s="81"/>
      <c r="G651" s="81"/>
      <c r="H651" s="315">
        <f t="shared" si="161"/>
        <v>0</v>
      </c>
      <c r="I651" s="222" cm="1">
        <f t="array" ref="I651">_xlfn.IFS(H651&gt;25,0,H651&gt;=24,25-H651,H651&lt;24,1)</f>
        <v>1</v>
      </c>
      <c r="J651" s="222" cm="1">
        <f t="array" ref="J651">_xlfn.IFS(H651=0,0,H651&gt;=0,H651+I651)</f>
        <v>0</v>
      </c>
      <c r="K651" s="222" t="str">
        <f t="shared" si="162"/>
        <v/>
      </c>
      <c r="L651" s="222" cm="1">
        <f t="array" ref="L651">_xlfn.IFS(J651=0,0,J651&gt;=0,J651+K651)</f>
        <v>0</v>
      </c>
      <c r="M651" s="222" t="str">
        <f t="shared" si="163"/>
        <v/>
      </c>
      <c r="N651" s="222" t="str">
        <f t="shared" si="164"/>
        <v/>
      </c>
      <c r="O651" s="81"/>
      <c r="P651" s="211" t="str">
        <f t="shared" si="165"/>
        <v/>
      </c>
      <c r="Q651" s="313">
        <f t="shared" si="166"/>
        <v>0</v>
      </c>
      <c r="R651" s="314" t="str">
        <f t="shared" si="167"/>
        <v/>
      </c>
    </row>
    <row r="652" spans="1:18" hidden="1" outlineLevel="1" x14ac:dyDescent="0.3">
      <c r="A652" s="159"/>
      <c r="B652" s="80"/>
      <c r="C652" s="80"/>
      <c r="D652" s="225" t="str">
        <f>IF(ISERROR(VLOOKUP(C652,'[1]Summary and KPIs'!$E$55:$F$58,2,FALSE)),"",(VLOOKUP(C652,'[1]Summary and KPIs'!$E$55:$F$58,2,FALSE)))</f>
        <v/>
      </c>
      <c r="E652" s="69"/>
      <c r="F652" s="81"/>
      <c r="G652" s="81"/>
      <c r="H652" s="315">
        <f t="shared" si="161"/>
        <v>0</v>
      </c>
      <c r="I652" s="222" cm="1">
        <f t="array" ref="I652">_xlfn.IFS(H652&gt;25,0,H652&gt;=24,25-H652,H652&lt;24,1)</f>
        <v>1</v>
      </c>
      <c r="J652" s="222" cm="1">
        <f t="array" ref="J652">_xlfn.IFS(H652=0,0,H652&gt;=0,H652+I652)</f>
        <v>0</v>
      </c>
      <c r="K652" s="222" t="str">
        <f t="shared" si="162"/>
        <v/>
      </c>
      <c r="L652" s="222" cm="1">
        <f t="array" ref="L652">_xlfn.IFS(J652=0,0,J652&gt;=0,J652+K652)</f>
        <v>0</v>
      </c>
      <c r="M652" s="222" t="str">
        <f t="shared" si="163"/>
        <v/>
      </c>
      <c r="N652" s="222" t="str">
        <f t="shared" si="164"/>
        <v/>
      </c>
      <c r="O652" s="81"/>
      <c r="P652" s="211" t="str">
        <f t="shared" si="165"/>
        <v/>
      </c>
      <c r="Q652" s="313">
        <f t="shared" si="166"/>
        <v>0</v>
      </c>
      <c r="R652" s="314" t="str">
        <f t="shared" si="167"/>
        <v/>
      </c>
    </row>
    <row r="653" spans="1:18" hidden="1" outlineLevel="1" x14ac:dyDescent="0.3">
      <c r="A653" s="159"/>
      <c r="B653" s="80"/>
      <c r="C653" s="80"/>
      <c r="D653" s="225" t="str">
        <f>IF(ISERROR(VLOOKUP(C653,'[1]Summary and KPIs'!$E$55:$F$58,2,FALSE)),"",(VLOOKUP(C653,'[1]Summary and KPIs'!$E$55:$F$58,2,FALSE)))</f>
        <v/>
      </c>
      <c r="E653" s="69"/>
      <c r="F653" s="81"/>
      <c r="G653" s="81"/>
      <c r="H653" s="315">
        <f t="shared" si="161"/>
        <v>0</v>
      </c>
      <c r="I653" s="222" cm="1">
        <f t="array" ref="I653">_xlfn.IFS(H653&gt;25,0,H653&gt;=24,25-H653,H653&lt;24,1)</f>
        <v>1</v>
      </c>
      <c r="J653" s="222" cm="1">
        <f t="array" ref="J653">_xlfn.IFS(H653=0,0,H653&gt;=0,H653+I653)</f>
        <v>0</v>
      </c>
      <c r="K653" s="222" t="str">
        <f t="shared" si="162"/>
        <v/>
      </c>
      <c r="L653" s="222" cm="1">
        <f t="array" ref="L653">_xlfn.IFS(J653=0,0,J653&gt;=0,J653+K653)</f>
        <v>0</v>
      </c>
      <c r="M653" s="222" t="str">
        <f t="shared" si="163"/>
        <v/>
      </c>
      <c r="N653" s="222" t="str">
        <f t="shared" si="164"/>
        <v/>
      </c>
      <c r="O653" s="81"/>
      <c r="P653" s="211" t="str">
        <f t="shared" si="165"/>
        <v/>
      </c>
      <c r="Q653" s="313">
        <f t="shared" si="166"/>
        <v>0</v>
      </c>
      <c r="R653" s="314" t="str">
        <f t="shared" si="167"/>
        <v/>
      </c>
    </row>
    <row r="654" spans="1:18" hidden="1" outlineLevel="1" x14ac:dyDescent="0.3">
      <c r="A654" s="159"/>
      <c r="B654" s="80"/>
      <c r="C654" s="80"/>
      <c r="D654" s="225" t="str">
        <f>IF(ISERROR(VLOOKUP(C654,'[1]Summary and KPIs'!$E$55:$F$58,2,FALSE)),"",(VLOOKUP(C654,'[1]Summary and KPIs'!$E$55:$F$58,2,FALSE)))</f>
        <v/>
      </c>
      <c r="E654" s="69"/>
      <c r="F654" s="81"/>
      <c r="G654" s="81"/>
      <c r="H654" s="315">
        <f t="shared" si="161"/>
        <v>0</v>
      </c>
      <c r="I654" s="222" cm="1">
        <f t="array" ref="I654">_xlfn.IFS(H654&gt;25,0,H654&gt;=24,25-H654,H654&lt;24,1)</f>
        <v>1</v>
      </c>
      <c r="J654" s="222" cm="1">
        <f t="array" ref="J654">_xlfn.IFS(H654=0,0,H654&gt;=0,H654+I654)</f>
        <v>0</v>
      </c>
      <c r="K654" s="222" t="str">
        <f t="shared" si="162"/>
        <v/>
      </c>
      <c r="L654" s="222" cm="1">
        <f t="array" ref="L654">_xlfn.IFS(J654=0,0,J654&gt;=0,J654+K654)</f>
        <v>0</v>
      </c>
      <c r="M654" s="222" t="str">
        <f t="shared" si="163"/>
        <v/>
      </c>
      <c r="N654" s="222" t="str">
        <f t="shared" si="164"/>
        <v/>
      </c>
      <c r="O654" s="81"/>
      <c r="P654" s="211" t="str">
        <f t="shared" si="165"/>
        <v/>
      </c>
      <c r="Q654" s="313">
        <f t="shared" si="166"/>
        <v>0</v>
      </c>
      <c r="R654" s="314" t="str">
        <f t="shared" si="167"/>
        <v/>
      </c>
    </row>
    <row r="655" spans="1:18" hidden="1" outlineLevel="1" x14ac:dyDescent="0.3">
      <c r="A655" s="159"/>
      <c r="B655" s="80"/>
      <c r="C655" s="80"/>
      <c r="D655" s="225" t="str">
        <f>IF(ISERROR(VLOOKUP(C655,'[1]Summary and KPIs'!$E$55:$F$58,2,FALSE)),"",(VLOOKUP(C655,'[1]Summary and KPIs'!$E$55:$F$58,2,FALSE)))</f>
        <v/>
      </c>
      <c r="E655" s="69"/>
      <c r="F655" s="81"/>
      <c r="G655" s="81"/>
      <c r="H655" s="315">
        <f t="shared" si="161"/>
        <v>0</v>
      </c>
      <c r="I655" s="222" cm="1">
        <f t="array" ref="I655">_xlfn.IFS(H655&gt;25,0,H655&gt;=24,25-H655,H655&lt;24,1)</f>
        <v>1</v>
      </c>
      <c r="J655" s="222" cm="1">
        <f t="array" ref="J655">_xlfn.IFS(H655=0,0,H655&gt;=0,H655+I655)</f>
        <v>0</v>
      </c>
      <c r="K655" s="222" t="str">
        <f t="shared" si="162"/>
        <v/>
      </c>
      <c r="L655" s="222" cm="1">
        <f t="array" ref="L655">_xlfn.IFS(J655=0,0,J655&gt;=0,J655+K655)</f>
        <v>0</v>
      </c>
      <c r="M655" s="222" t="str">
        <f t="shared" si="163"/>
        <v/>
      </c>
      <c r="N655" s="222" t="str">
        <f t="shared" si="164"/>
        <v/>
      </c>
      <c r="O655" s="81"/>
      <c r="P655" s="211" t="str">
        <f t="shared" si="165"/>
        <v/>
      </c>
      <c r="Q655" s="313">
        <f t="shared" si="166"/>
        <v>0</v>
      </c>
      <c r="R655" s="314" t="str">
        <f t="shared" si="167"/>
        <v/>
      </c>
    </row>
    <row r="656" spans="1:18" hidden="1" outlineLevel="1" x14ac:dyDescent="0.3">
      <c r="A656" s="159"/>
      <c r="B656" s="80"/>
      <c r="C656" s="80"/>
      <c r="D656" s="225" t="str">
        <f>IF(ISERROR(VLOOKUP(C656,'[1]Summary and KPIs'!$E$55:$F$58,2,FALSE)),"",(VLOOKUP(C656,'[1]Summary and KPIs'!$E$55:$F$58,2,FALSE)))</f>
        <v/>
      </c>
      <c r="E656" s="69"/>
      <c r="F656" s="81"/>
      <c r="G656" s="81"/>
      <c r="H656" s="315">
        <f t="shared" si="161"/>
        <v>0</v>
      </c>
      <c r="I656" s="222" cm="1">
        <f t="array" ref="I656">_xlfn.IFS(H656&gt;25,0,H656&gt;=24,25-H656,H656&lt;24,1)</f>
        <v>1</v>
      </c>
      <c r="J656" s="222" cm="1">
        <f t="array" ref="J656">_xlfn.IFS(H656=0,0,H656&gt;=0,H656+I656)</f>
        <v>0</v>
      </c>
      <c r="K656" s="222" t="str">
        <f t="shared" si="162"/>
        <v/>
      </c>
      <c r="L656" s="222" cm="1">
        <f t="array" ref="L656">_xlfn.IFS(J656=0,0,J656&gt;=0,J656+K656)</f>
        <v>0</v>
      </c>
      <c r="M656" s="222" t="str">
        <f t="shared" si="163"/>
        <v/>
      </c>
      <c r="N656" s="222" t="str">
        <f t="shared" si="164"/>
        <v/>
      </c>
      <c r="O656" s="81"/>
      <c r="P656" s="211" t="str">
        <f t="shared" si="165"/>
        <v/>
      </c>
      <c r="Q656" s="313">
        <f t="shared" si="166"/>
        <v>0</v>
      </c>
      <c r="R656" s="314" t="str">
        <f t="shared" si="167"/>
        <v/>
      </c>
    </row>
    <row r="657" spans="1:18" hidden="1" outlineLevel="1" x14ac:dyDescent="0.3">
      <c r="A657" s="159"/>
      <c r="B657" s="80"/>
      <c r="C657" s="80"/>
      <c r="D657" s="225" t="str">
        <f>IF(ISERROR(VLOOKUP(C657,'[1]Summary and KPIs'!$E$55:$F$58,2,FALSE)),"",(VLOOKUP(C657,'[1]Summary and KPIs'!$E$55:$F$58,2,FALSE)))</f>
        <v/>
      </c>
      <c r="E657" s="69"/>
      <c r="F657" s="81"/>
      <c r="G657" s="81"/>
      <c r="H657" s="315">
        <f t="shared" si="161"/>
        <v>0</v>
      </c>
      <c r="I657" s="222" cm="1">
        <f t="array" ref="I657">_xlfn.IFS(H657&gt;25,0,H657&gt;=24,25-H657,H657&lt;24,1)</f>
        <v>1</v>
      </c>
      <c r="J657" s="222" cm="1">
        <f t="array" ref="J657">_xlfn.IFS(H657=0,0,H657&gt;=0,H657+I657)</f>
        <v>0</v>
      </c>
      <c r="K657" s="222" t="str">
        <f t="shared" si="162"/>
        <v/>
      </c>
      <c r="L657" s="222" cm="1">
        <f t="array" ref="L657">_xlfn.IFS(J657=0,0,J657&gt;=0,J657+K657)</f>
        <v>0</v>
      </c>
      <c r="M657" s="222" t="str">
        <f t="shared" si="163"/>
        <v/>
      </c>
      <c r="N657" s="222" t="str">
        <f t="shared" si="164"/>
        <v/>
      </c>
      <c r="O657" s="81"/>
      <c r="P657" s="211" t="str">
        <f t="shared" si="165"/>
        <v/>
      </c>
      <c r="Q657" s="313">
        <f t="shared" si="166"/>
        <v>0</v>
      </c>
      <c r="R657" s="314" t="str">
        <f t="shared" si="167"/>
        <v/>
      </c>
    </row>
    <row r="658" spans="1:18" hidden="1" outlineLevel="1" x14ac:dyDescent="0.3">
      <c r="A658" s="159"/>
      <c r="B658" s="80"/>
      <c r="C658" s="80"/>
      <c r="D658" s="225" t="str">
        <f>IF(ISERROR(VLOOKUP(C658,'[1]Summary and KPIs'!$E$55:$F$58,2,FALSE)),"",(VLOOKUP(C658,'[1]Summary and KPIs'!$E$55:$F$58,2,FALSE)))</f>
        <v/>
      </c>
      <c r="E658" s="69"/>
      <c r="F658" s="81"/>
      <c r="G658" s="81"/>
      <c r="H658" s="315">
        <f t="shared" si="161"/>
        <v>0</v>
      </c>
      <c r="I658" s="222" cm="1">
        <f t="array" ref="I658">_xlfn.IFS(H658&gt;25,0,H658&gt;=24,25-H658,H658&lt;24,1)</f>
        <v>1</v>
      </c>
      <c r="J658" s="222" cm="1">
        <f t="array" ref="J658">_xlfn.IFS(H658=0,0,H658&gt;=0,H658+I658)</f>
        <v>0</v>
      </c>
      <c r="K658" s="222" t="str">
        <f t="shared" si="162"/>
        <v/>
      </c>
      <c r="L658" s="222" cm="1">
        <f t="array" ref="L658">_xlfn.IFS(J658=0,0,J658&gt;=0,J658+K658)</f>
        <v>0</v>
      </c>
      <c r="M658" s="222" t="str">
        <f t="shared" si="163"/>
        <v/>
      </c>
      <c r="N658" s="222" t="str">
        <f t="shared" si="164"/>
        <v/>
      </c>
      <c r="O658" s="81"/>
      <c r="P658" s="211" t="str">
        <f t="shared" si="165"/>
        <v/>
      </c>
      <c r="Q658" s="313">
        <f t="shared" si="166"/>
        <v>0</v>
      </c>
      <c r="R658" s="314" t="str">
        <f t="shared" si="167"/>
        <v/>
      </c>
    </row>
    <row r="659" spans="1:18" hidden="1" outlineLevel="1" x14ac:dyDescent="0.3">
      <c r="A659" s="159"/>
      <c r="B659" s="80"/>
      <c r="C659" s="80"/>
      <c r="D659" s="225" t="str">
        <f>IF(ISERROR(VLOOKUP(C659,'[1]Summary and KPIs'!$E$55:$F$58,2,FALSE)),"",(VLOOKUP(C659,'[1]Summary and KPIs'!$E$55:$F$58,2,FALSE)))</f>
        <v/>
      </c>
      <c r="E659" s="69"/>
      <c r="F659" s="81"/>
      <c r="G659" s="81"/>
      <c r="H659" s="315">
        <f t="shared" si="161"/>
        <v>0</v>
      </c>
      <c r="I659" s="222" cm="1">
        <f t="array" ref="I659">_xlfn.IFS(H659&gt;25,0,H659&gt;=24,25-H659,H659&lt;24,1)</f>
        <v>1</v>
      </c>
      <c r="J659" s="222" cm="1">
        <f t="array" ref="J659">_xlfn.IFS(H659=0,0,H659&gt;=0,H659+I659)</f>
        <v>0</v>
      </c>
      <c r="K659" s="222" t="str">
        <f t="shared" si="162"/>
        <v/>
      </c>
      <c r="L659" s="222" cm="1">
        <f t="array" ref="L659">_xlfn.IFS(J659=0,0,J659&gt;=0,J659+K659)</f>
        <v>0</v>
      </c>
      <c r="M659" s="222" t="str">
        <f t="shared" si="163"/>
        <v/>
      </c>
      <c r="N659" s="222" t="str">
        <f t="shared" si="164"/>
        <v/>
      </c>
      <c r="O659" s="81"/>
      <c r="P659" s="211" t="str">
        <f t="shared" si="165"/>
        <v/>
      </c>
      <c r="Q659" s="313">
        <f t="shared" si="166"/>
        <v>0</v>
      </c>
      <c r="R659" s="314" t="str">
        <f t="shared" si="167"/>
        <v/>
      </c>
    </row>
    <row r="660" spans="1:18" hidden="1" outlineLevel="1" x14ac:dyDescent="0.3">
      <c r="A660" s="159"/>
      <c r="B660" s="80"/>
      <c r="C660" s="80"/>
      <c r="D660" s="225" t="str">
        <f>IF(ISERROR(VLOOKUP(C660,'[1]Summary and KPIs'!$E$55:$F$58,2,FALSE)),"",(VLOOKUP(C660,'[1]Summary and KPIs'!$E$55:$F$58,2,FALSE)))</f>
        <v/>
      </c>
      <c r="E660" s="69"/>
      <c r="F660" s="81"/>
      <c r="G660" s="81"/>
      <c r="H660" s="315">
        <f t="shared" si="161"/>
        <v>0</v>
      </c>
      <c r="I660" s="222" cm="1">
        <f t="array" ref="I660">_xlfn.IFS(H660&gt;25,0,H660&gt;=24,25-H660,H660&lt;24,1)</f>
        <v>1</v>
      </c>
      <c r="J660" s="222" cm="1">
        <f t="array" ref="J660">_xlfn.IFS(H660=0,0,H660&gt;=0,H660+I660)</f>
        <v>0</v>
      </c>
      <c r="K660" s="222" t="str">
        <f t="shared" si="162"/>
        <v/>
      </c>
      <c r="L660" s="222" cm="1">
        <f t="array" ref="L660">_xlfn.IFS(J660=0,0,J660&gt;=0,J660+K660)</f>
        <v>0</v>
      </c>
      <c r="M660" s="222" t="str">
        <f t="shared" si="163"/>
        <v/>
      </c>
      <c r="N660" s="222" t="str">
        <f t="shared" si="164"/>
        <v/>
      </c>
      <c r="O660" s="81"/>
      <c r="P660" s="211" t="str">
        <f t="shared" si="165"/>
        <v/>
      </c>
      <c r="Q660" s="313">
        <f t="shared" si="166"/>
        <v>0</v>
      </c>
      <c r="R660" s="314" t="str">
        <f t="shared" si="167"/>
        <v/>
      </c>
    </row>
    <row r="661" spans="1:18" hidden="1" outlineLevel="1" x14ac:dyDescent="0.3">
      <c r="A661" s="159"/>
      <c r="B661" s="80"/>
      <c r="C661" s="80"/>
      <c r="D661" s="225" t="str">
        <f>IF(ISERROR(VLOOKUP(C661,'[1]Summary and KPIs'!$E$55:$F$58,2,FALSE)),"",(VLOOKUP(C661,'[1]Summary and KPIs'!$E$55:$F$58,2,FALSE)))</f>
        <v/>
      </c>
      <c r="E661" s="69"/>
      <c r="F661" s="81"/>
      <c r="G661" s="81"/>
      <c r="H661" s="315">
        <f t="shared" si="161"/>
        <v>0</v>
      </c>
      <c r="I661" s="222" cm="1">
        <f t="array" ref="I661">_xlfn.IFS(H661&gt;25,0,H661&gt;=24,25-H661,H661&lt;24,1)</f>
        <v>1</v>
      </c>
      <c r="J661" s="222" cm="1">
        <f t="array" ref="J661">_xlfn.IFS(H661=0,0,H661&gt;=0,H661+I661)</f>
        <v>0</v>
      </c>
      <c r="K661" s="222" t="str">
        <f t="shared" si="162"/>
        <v/>
      </c>
      <c r="L661" s="222" cm="1">
        <f t="array" ref="L661">_xlfn.IFS(J661=0,0,J661&gt;=0,J661+K661)</f>
        <v>0</v>
      </c>
      <c r="M661" s="222" t="str">
        <f t="shared" si="163"/>
        <v/>
      </c>
      <c r="N661" s="222" t="str">
        <f t="shared" si="164"/>
        <v/>
      </c>
      <c r="O661" s="81"/>
      <c r="P661" s="211" t="str">
        <f t="shared" si="165"/>
        <v/>
      </c>
      <c r="Q661" s="313">
        <f t="shared" si="166"/>
        <v>0</v>
      </c>
      <c r="R661" s="314" t="str">
        <f t="shared" si="167"/>
        <v/>
      </c>
    </row>
    <row r="662" spans="1:18" hidden="1" outlineLevel="1" x14ac:dyDescent="0.3">
      <c r="A662" s="159"/>
      <c r="B662" s="80"/>
      <c r="C662" s="80"/>
      <c r="D662" s="225" t="str">
        <f>IF(ISERROR(VLOOKUP(C662,'[1]Summary and KPIs'!$E$55:$F$58,2,FALSE)),"",(VLOOKUP(C662,'[1]Summary and KPIs'!$E$55:$F$58,2,FALSE)))</f>
        <v/>
      </c>
      <c r="E662" s="69"/>
      <c r="F662" s="81"/>
      <c r="G662" s="81"/>
      <c r="H662" s="315">
        <f t="shared" si="161"/>
        <v>0</v>
      </c>
      <c r="I662" s="222" cm="1">
        <f t="array" ref="I662">_xlfn.IFS(H662&gt;25,0,H662&gt;=24,25-H662,H662&lt;24,1)</f>
        <v>1</v>
      </c>
      <c r="J662" s="222" cm="1">
        <f t="array" ref="J662">_xlfn.IFS(H662=0,0,H662&gt;=0,H662+I662)</f>
        <v>0</v>
      </c>
      <c r="K662" s="222" t="str">
        <f t="shared" si="162"/>
        <v/>
      </c>
      <c r="L662" s="222" cm="1">
        <f t="array" ref="L662">_xlfn.IFS(J662=0,0,J662&gt;=0,J662+K662)</f>
        <v>0</v>
      </c>
      <c r="M662" s="222" t="str">
        <f t="shared" si="163"/>
        <v/>
      </c>
      <c r="N662" s="222" t="str">
        <f t="shared" si="164"/>
        <v/>
      </c>
      <c r="O662" s="81"/>
      <c r="P662" s="211" t="str">
        <f t="shared" si="165"/>
        <v/>
      </c>
      <c r="Q662" s="313">
        <f t="shared" si="166"/>
        <v>0</v>
      </c>
      <c r="R662" s="314" t="str">
        <f t="shared" si="167"/>
        <v/>
      </c>
    </row>
    <row r="663" spans="1:18" hidden="1" outlineLevel="1" x14ac:dyDescent="0.3">
      <c r="A663" s="159"/>
      <c r="B663" s="80"/>
      <c r="C663" s="80"/>
      <c r="D663" s="225" t="str">
        <f>IF(ISERROR(VLOOKUP(C663,'[1]Summary and KPIs'!$E$55:$F$58,2,FALSE)),"",(VLOOKUP(C663,'[1]Summary and KPIs'!$E$55:$F$58,2,FALSE)))</f>
        <v/>
      </c>
      <c r="E663" s="69"/>
      <c r="F663" s="81"/>
      <c r="G663" s="81"/>
      <c r="H663" s="315">
        <f t="shared" si="161"/>
        <v>0</v>
      </c>
      <c r="I663" s="222" cm="1">
        <f t="array" ref="I663">_xlfn.IFS(H663&gt;25,0,H663&gt;=24,25-H663,H663&lt;24,1)</f>
        <v>1</v>
      </c>
      <c r="J663" s="222" cm="1">
        <f t="array" ref="J663">_xlfn.IFS(H663=0,0,H663&gt;=0,H663+I663)</f>
        <v>0</v>
      </c>
      <c r="K663" s="222" t="str">
        <f t="shared" si="162"/>
        <v/>
      </c>
      <c r="L663" s="222" cm="1">
        <f t="array" ref="L663">_xlfn.IFS(J663=0,0,J663&gt;=0,J663+K663)</f>
        <v>0</v>
      </c>
      <c r="M663" s="222" t="str">
        <f t="shared" si="163"/>
        <v/>
      </c>
      <c r="N663" s="222" t="str">
        <f t="shared" si="164"/>
        <v/>
      </c>
      <c r="O663" s="81"/>
      <c r="P663" s="211" t="str">
        <f t="shared" si="165"/>
        <v/>
      </c>
      <c r="Q663" s="313">
        <f t="shared" si="166"/>
        <v>0</v>
      </c>
      <c r="R663" s="314" t="str">
        <f t="shared" si="167"/>
        <v/>
      </c>
    </row>
    <row r="664" spans="1:18" hidden="1" outlineLevel="1" x14ac:dyDescent="0.3">
      <c r="A664" s="159"/>
      <c r="B664" s="80"/>
      <c r="C664" s="80"/>
      <c r="D664" s="225" t="str">
        <f>IF(ISERROR(VLOOKUP(C664,'[1]Summary and KPIs'!$E$55:$F$58,2,FALSE)),"",(VLOOKUP(C664,'[1]Summary and KPIs'!$E$55:$F$58,2,FALSE)))</f>
        <v/>
      </c>
      <c r="E664" s="69"/>
      <c r="F664" s="81"/>
      <c r="G664" s="81"/>
      <c r="H664" s="315">
        <f t="shared" si="161"/>
        <v>0</v>
      </c>
      <c r="I664" s="222" cm="1">
        <f t="array" ref="I664">_xlfn.IFS(H664&gt;25,0,H664&gt;=24,25-H664,H664&lt;24,1)</f>
        <v>1</v>
      </c>
      <c r="J664" s="222" cm="1">
        <f t="array" ref="J664">_xlfn.IFS(H664=0,0,H664&gt;=0,H664+I664)</f>
        <v>0</v>
      </c>
      <c r="K664" s="222" t="str">
        <f t="shared" si="162"/>
        <v/>
      </c>
      <c r="L664" s="222" cm="1">
        <f t="array" ref="L664">_xlfn.IFS(J664=0,0,J664&gt;=0,J664+K664)</f>
        <v>0</v>
      </c>
      <c r="M664" s="222" t="str">
        <f t="shared" si="163"/>
        <v/>
      </c>
      <c r="N664" s="222" t="str">
        <f t="shared" si="164"/>
        <v/>
      </c>
      <c r="O664" s="81"/>
      <c r="P664" s="211" t="str">
        <f t="shared" si="165"/>
        <v/>
      </c>
      <c r="Q664" s="313">
        <f t="shared" si="166"/>
        <v>0</v>
      </c>
      <c r="R664" s="314" t="str">
        <f t="shared" si="167"/>
        <v/>
      </c>
    </row>
    <row r="665" spans="1:18" hidden="1" outlineLevel="1" x14ac:dyDescent="0.3">
      <c r="A665" s="159"/>
      <c r="B665" s="80"/>
      <c r="C665" s="80"/>
      <c r="D665" s="225" t="str">
        <f>IF(ISERROR(VLOOKUP(C665,'[1]Summary and KPIs'!$E$55:$F$58,2,FALSE)),"",(VLOOKUP(C665,'[1]Summary and KPIs'!$E$55:$F$58,2,FALSE)))</f>
        <v/>
      </c>
      <c r="E665" s="69"/>
      <c r="F665" s="81"/>
      <c r="G665" s="81"/>
      <c r="H665" s="315">
        <f t="shared" si="161"/>
        <v>0</v>
      </c>
      <c r="I665" s="222" cm="1">
        <f t="array" ref="I665">_xlfn.IFS(H665&gt;25,0,H665&gt;=24,25-H665,H665&lt;24,1)</f>
        <v>1</v>
      </c>
      <c r="J665" s="222" cm="1">
        <f t="array" ref="J665">_xlfn.IFS(H665=0,0,H665&gt;=0,H665+I665)</f>
        <v>0</v>
      </c>
      <c r="K665" s="222" t="str">
        <f t="shared" si="162"/>
        <v/>
      </c>
      <c r="L665" s="222" cm="1">
        <f t="array" ref="L665">_xlfn.IFS(J665=0,0,J665&gt;=0,J665+K665)</f>
        <v>0</v>
      </c>
      <c r="M665" s="222" t="str">
        <f t="shared" si="163"/>
        <v/>
      </c>
      <c r="N665" s="222" t="str">
        <f t="shared" si="164"/>
        <v/>
      </c>
      <c r="O665" s="81"/>
      <c r="P665" s="211" t="str">
        <f t="shared" si="165"/>
        <v/>
      </c>
      <c r="Q665" s="313">
        <f t="shared" si="166"/>
        <v>0</v>
      </c>
      <c r="R665" s="314" t="str">
        <f t="shared" si="167"/>
        <v/>
      </c>
    </row>
    <row r="666" spans="1:18" hidden="1" outlineLevel="1" x14ac:dyDescent="0.3">
      <c r="A666" s="159"/>
      <c r="B666" s="80"/>
      <c r="C666" s="80"/>
      <c r="D666" s="225" t="str">
        <f>IF(ISERROR(VLOOKUP(C666,'[1]Summary and KPIs'!$E$55:$F$58,2,FALSE)),"",(VLOOKUP(C666,'[1]Summary and KPIs'!$E$55:$F$58,2,FALSE)))</f>
        <v/>
      </c>
      <c r="E666" s="69"/>
      <c r="F666" s="81"/>
      <c r="G666" s="81"/>
      <c r="H666" s="315">
        <f t="shared" si="161"/>
        <v>0</v>
      </c>
      <c r="I666" s="222" cm="1">
        <f t="array" ref="I666">_xlfn.IFS(H666&gt;25,0,H666&gt;=24,25-H666,H666&lt;24,1)</f>
        <v>1</v>
      </c>
      <c r="J666" s="222" cm="1">
        <f t="array" ref="J666">_xlfn.IFS(H666=0,0,H666&gt;=0,H666+I666)</f>
        <v>0</v>
      </c>
      <c r="K666" s="222" t="str">
        <f t="shared" si="162"/>
        <v/>
      </c>
      <c r="L666" s="222" cm="1">
        <f t="array" ref="L666">_xlfn.IFS(J666=0,0,J666&gt;=0,J666+K666)</f>
        <v>0</v>
      </c>
      <c r="M666" s="222" t="str">
        <f t="shared" si="163"/>
        <v/>
      </c>
      <c r="N666" s="222" t="str">
        <f t="shared" si="164"/>
        <v/>
      </c>
      <c r="O666" s="81"/>
      <c r="P666" s="211" t="str">
        <f t="shared" si="165"/>
        <v/>
      </c>
      <c r="Q666" s="313">
        <f t="shared" si="166"/>
        <v>0</v>
      </c>
      <c r="R666" s="314" t="str">
        <f t="shared" si="167"/>
        <v/>
      </c>
    </row>
    <row r="667" spans="1:18" hidden="1" outlineLevel="1" x14ac:dyDescent="0.3">
      <c r="A667" s="159"/>
      <c r="B667" s="80"/>
      <c r="C667" s="80"/>
      <c r="D667" s="225" t="str">
        <f>IF(ISERROR(VLOOKUP(C667,'[1]Summary and KPIs'!$E$55:$F$58,2,FALSE)),"",(VLOOKUP(C667,'[1]Summary and KPIs'!$E$55:$F$58,2,FALSE)))</f>
        <v/>
      </c>
      <c r="E667" s="69"/>
      <c r="F667" s="81"/>
      <c r="G667" s="81"/>
      <c r="H667" s="315">
        <f t="shared" si="161"/>
        <v>0</v>
      </c>
      <c r="I667" s="222" cm="1">
        <f t="array" ref="I667">_xlfn.IFS(H667&gt;25,0,H667&gt;=24,25-H667,H667&lt;24,1)</f>
        <v>1</v>
      </c>
      <c r="J667" s="222" cm="1">
        <f t="array" ref="J667">_xlfn.IFS(H667=0,0,H667&gt;=0,H667+I667)</f>
        <v>0</v>
      </c>
      <c r="K667" s="222" t="str">
        <f t="shared" si="162"/>
        <v/>
      </c>
      <c r="L667" s="222" cm="1">
        <f t="array" ref="L667">_xlfn.IFS(J667=0,0,J667&gt;=0,J667+K667)</f>
        <v>0</v>
      </c>
      <c r="M667" s="222" t="str">
        <f t="shared" si="163"/>
        <v/>
      </c>
      <c r="N667" s="222" t="str">
        <f t="shared" si="164"/>
        <v/>
      </c>
      <c r="O667" s="81"/>
      <c r="P667" s="211" t="str">
        <f t="shared" si="165"/>
        <v/>
      </c>
      <c r="Q667" s="313">
        <f t="shared" si="166"/>
        <v>0</v>
      </c>
      <c r="R667" s="314" t="str">
        <f t="shared" si="167"/>
        <v/>
      </c>
    </row>
    <row r="668" spans="1:18" hidden="1" outlineLevel="1" x14ac:dyDescent="0.3">
      <c r="A668" s="159"/>
      <c r="B668" s="80"/>
      <c r="C668" s="80"/>
      <c r="D668" s="225" t="str">
        <f>IF(ISERROR(VLOOKUP(C668,'[1]Summary and KPIs'!$E$55:$F$58,2,FALSE)),"",(VLOOKUP(C668,'[1]Summary and KPIs'!$E$55:$F$58,2,FALSE)))</f>
        <v/>
      </c>
      <c r="E668" s="69"/>
      <c r="F668" s="81"/>
      <c r="G668" s="81"/>
      <c r="H668" s="315">
        <f t="shared" si="161"/>
        <v>0</v>
      </c>
      <c r="I668" s="222" cm="1">
        <f t="array" ref="I668">_xlfn.IFS(H668&gt;25,0,H668&gt;=24,25-H668,H668&lt;24,1)</f>
        <v>1</v>
      </c>
      <c r="J668" s="222" cm="1">
        <f t="array" ref="J668">_xlfn.IFS(H668=0,0,H668&gt;=0,H668+I668)</f>
        <v>0</v>
      </c>
      <c r="K668" s="222" t="str">
        <f t="shared" si="162"/>
        <v/>
      </c>
      <c r="L668" s="222" cm="1">
        <f t="array" ref="L668">_xlfn.IFS(J668=0,0,J668&gt;=0,J668+K668)</f>
        <v>0</v>
      </c>
      <c r="M668" s="222" t="str">
        <f t="shared" si="163"/>
        <v/>
      </c>
      <c r="N668" s="222" t="str">
        <f t="shared" si="164"/>
        <v/>
      </c>
      <c r="O668" s="81"/>
      <c r="P668" s="211" t="str">
        <f t="shared" si="165"/>
        <v/>
      </c>
      <c r="Q668" s="313">
        <f t="shared" si="166"/>
        <v>0</v>
      </c>
      <c r="R668" s="314" t="str">
        <f t="shared" si="167"/>
        <v/>
      </c>
    </row>
    <row r="669" spans="1:18" hidden="1" outlineLevel="1" x14ac:dyDescent="0.3">
      <c r="A669" s="159"/>
      <c r="B669" s="80"/>
      <c r="C669" s="80"/>
      <c r="D669" s="225" t="str">
        <f>IF(ISERROR(VLOOKUP(C669,'[1]Summary and KPIs'!$E$55:$F$58,2,FALSE)),"",(VLOOKUP(C669,'[1]Summary and KPIs'!$E$55:$F$58,2,FALSE)))</f>
        <v/>
      </c>
      <c r="E669" s="69"/>
      <c r="F669" s="81"/>
      <c r="G669" s="81"/>
      <c r="H669" s="315">
        <f t="shared" si="161"/>
        <v>0</v>
      </c>
      <c r="I669" s="222" cm="1">
        <f t="array" ref="I669">_xlfn.IFS(H669&gt;25,0,H669&gt;=24,25-H669,H669&lt;24,1)</f>
        <v>1</v>
      </c>
      <c r="J669" s="222" cm="1">
        <f t="array" ref="J669">_xlfn.IFS(H669=0,0,H669&gt;=0,H669+I669)</f>
        <v>0</v>
      </c>
      <c r="K669" s="222" t="str">
        <f t="shared" si="162"/>
        <v/>
      </c>
      <c r="L669" s="222" cm="1">
        <f t="array" ref="L669">_xlfn.IFS(J669=0,0,J669&gt;=0,J669+K669)</f>
        <v>0</v>
      </c>
      <c r="M669" s="222" t="str">
        <f t="shared" si="163"/>
        <v/>
      </c>
      <c r="N669" s="222" t="str">
        <f t="shared" si="164"/>
        <v/>
      </c>
      <c r="O669" s="81"/>
      <c r="P669" s="211" t="str">
        <f t="shared" si="165"/>
        <v/>
      </c>
      <c r="Q669" s="313">
        <f t="shared" si="166"/>
        <v>0</v>
      </c>
      <c r="R669" s="314" t="str">
        <f t="shared" si="167"/>
        <v/>
      </c>
    </row>
    <row r="670" spans="1:18" hidden="1" outlineLevel="1" x14ac:dyDescent="0.3">
      <c r="A670" s="159"/>
      <c r="B670" s="80"/>
      <c r="C670" s="80"/>
      <c r="D670" s="225" t="str">
        <f>IF(ISERROR(VLOOKUP(C670,'[1]Summary and KPIs'!$E$55:$F$58,2,FALSE)),"",(VLOOKUP(C670,'[1]Summary and KPIs'!$E$55:$F$58,2,FALSE)))</f>
        <v/>
      </c>
      <c r="E670" s="69"/>
      <c r="F670" s="81"/>
      <c r="G670" s="81"/>
      <c r="H670" s="315">
        <f t="shared" si="161"/>
        <v>0</v>
      </c>
      <c r="I670" s="222" cm="1">
        <f t="array" ref="I670">_xlfn.IFS(H670&gt;25,0,H670&gt;=24,25-H670,H670&lt;24,1)</f>
        <v>1</v>
      </c>
      <c r="J670" s="222" cm="1">
        <f t="array" ref="J670">_xlfn.IFS(H670=0,0,H670&gt;=0,H670+I670)</f>
        <v>0</v>
      </c>
      <c r="K670" s="222" t="str">
        <f t="shared" si="162"/>
        <v/>
      </c>
      <c r="L670" s="222" cm="1">
        <f t="array" ref="L670">_xlfn.IFS(J670=0,0,J670&gt;=0,J670+K670)</f>
        <v>0</v>
      </c>
      <c r="M670" s="222" t="str">
        <f t="shared" si="163"/>
        <v/>
      </c>
      <c r="N670" s="222" t="str">
        <f t="shared" si="164"/>
        <v/>
      </c>
      <c r="O670" s="81"/>
      <c r="P670" s="211" t="str">
        <f t="shared" si="165"/>
        <v/>
      </c>
      <c r="Q670" s="313">
        <f t="shared" si="166"/>
        <v>0</v>
      </c>
      <c r="R670" s="314" t="str">
        <f t="shared" si="167"/>
        <v/>
      </c>
    </row>
    <row r="671" spans="1:18" hidden="1" outlineLevel="1" x14ac:dyDescent="0.3">
      <c r="A671" s="159"/>
      <c r="B671" s="80"/>
      <c r="C671" s="80"/>
      <c r="D671" s="225" t="str">
        <f>IF(ISERROR(VLOOKUP(C671,'[1]Summary and KPIs'!$E$55:$F$58,2,FALSE)),"",(VLOOKUP(C671,'[1]Summary and KPIs'!$E$55:$F$58,2,FALSE)))</f>
        <v/>
      </c>
      <c r="E671" s="69"/>
      <c r="F671" s="81"/>
      <c r="G671" s="81"/>
      <c r="H671" s="315">
        <f t="shared" si="161"/>
        <v>0</v>
      </c>
      <c r="I671" s="222" cm="1">
        <f t="array" ref="I671">_xlfn.IFS(H671&gt;25,0,H671&gt;=24,25-H671,H671&lt;24,1)</f>
        <v>1</v>
      </c>
      <c r="J671" s="222" cm="1">
        <f t="array" ref="J671">_xlfn.IFS(H671=0,0,H671&gt;=0,H671+I671)</f>
        <v>0</v>
      </c>
      <c r="K671" s="222" t="str">
        <f t="shared" si="162"/>
        <v/>
      </c>
      <c r="L671" s="222" cm="1">
        <f t="array" ref="L671">_xlfn.IFS(J671=0,0,J671&gt;=0,J671+K671)</f>
        <v>0</v>
      </c>
      <c r="M671" s="222" t="str">
        <f t="shared" si="163"/>
        <v/>
      </c>
      <c r="N671" s="222" t="str">
        <f t="shared" si="164"/>
        <v/>
      </c>
      <c r="O671" s="81"/>
      <c r="P671" s="211" t="str">
        <f t="shared" si="165"/>
        <v/>
      </c>
      <c r="Q671" s="313">
        <f t="shared" si="166"/>
        <v>0</v>
      </c>
      <c r="R671" s="314" t="str">
        <f t="shared" si="167"/>
        <v/>
      </c>
    </row>
    <row r="672" spans="1:18" hidden="1" outlineLevel="1" x14ac:dyDescent="0.3">
      <c r="A672" s="159"/>
      <c r="B672" s="80"/>
      <c r="C672" s="80"/>
      <c r="D672" s="225" t="str">
        <f>IF(ISERROR(VLOOKUP(C672,'[1]Summary and KPIs'!$E$55:$F$58,2,FALSE)),"",(VLOOKUP(C672,'[1]Summary and KPIs'!$E$55:$F$58,2,FALSE)))</f>
        <v/>
      </c>
      <c r="E672" s="69"/>
      <c r="F672" s="81"/>
      <c r="G672" s="81"/>
      <c r="H672" s="315">
        <f t="shared" si="161"/>
        <v>0</v>
      </c>
      <c r="I672" s="222" cm="1">
        <f t="array" ref="I672">_xlfn.IFS(H672&gt;25,0,H672&gt;=24,25-H672,H672&lt;24,1)</f>
        <v>1</v>
      </c>
      <c r="J672" s="222" cm="1">
        <f t="array" ref="J672">_xlfn.IFS(H672=0,0,H672&gt;=0,H672+I672)</f>
        <v>0</v>
      </c>
      <c r="K672" s="222" t="str">
        <f t="shared" si="162"/>
        <v/>
      </c>
      <c r="L672" s="222" cm="1">
        <f t="array" ref="L672">_xlfn.IFS(J672=0,0,J672&gt;=0,J672+K672)</f>
        <v>0</v>
      </c>
      <c r="M672" s="222" t="str">
        <f t="shared" si="163"/>
        <v/>
      </c>
      <c r="N672" s="222" t="str">
        <f t="shared" si="164"/>
        <v/>
      </c>
      <c r="O672" s="81"/>
      <c r="P672" s="211" t="str">
        <f t="shared" si="165"/>
        <v/>
      </c>
      <c r="Q672" s="313">
        <f t="shared" si="166"/>
        <v>0</v>
      </c>
      <c r="R672" s="314" t="str">
        <f t="shared" si="167"/>
        <v/>
      </c>
    </row>
    <row r="673" spans="1:18" hidden="1" outlineLevel="1" x14ac:dyDescent="0.3">
      <c r="A673" s="159"/>
      <c r="B673" s="80"/>
      <c r="C673" s="80"/>
      <c r="D673" s="225" t="str">
        <f>IF(ISERROR(VLOOKUP(C673,'[1]Summary and KPIs'!$E$55:$F$58,2,FALSE)),"",(VLOOKUP(C673,'[1]Summary and KPIs'!$E$55:$F$58,2,FALSE)))</f>
        <v/>
      </c>
      <c r="E673" s="69"/>
      <c r="F673" s="81"/>
      <c r="G673" s="81"/>
      <c r="H673" s="315">
        <f t="shared" si="161"/>
        <v>0</v>
      </c>
      <c r="I673" s="222" cm="1">
        <f t="array" ref="I673">_xlfn.IFS(H673&gt;25,0,H673&gt;=24,25-H673,H673&lt;24,1)</f>
        <v>1</v>
      </c>
      <c r="J673" s="222" cm="1">
        <f t="array" ref="J673">_xlfn.IFS(H673=0,0,H673&gt;=0,H673+I673)</f>
        <v>0</v>
      </c>
      <c r="K673" s="222" t="str">
        <f t="shared" si="162"/>
        <v/>
      </c>
      <c r="L673" s="222" cm="1">
        <f t="array" ref="L673">_xlfn.IFS(J673=0,0,J673&gt;=0,J673+K673)</f>
        <v>0</v>
      </c>
      <c r="M673" s="222" t="str">
        <f t="shared" si="163"/>
        <v/>
      </c>
      <c r="N673" s="222" t="str">
        <f t="shared" si="164"/>
        <v/>
      </c>
      <c r="O673" s="81"/>
      <c r="P673" s="211" t="str">
        <f t="shared" si="165"/>
        <v/>
      </c>
      <c r="Q673" s="313">
        <f t="shared" si="166"/>
        <v>0</v>
      </c>
      <c r="R673" s="314" t="str">
        <f t="shared" si="167"/>
        <v/>
      </c>
    </row>
    <row r="674" spans="1:18" hidden="1" outlineLevel="1" x14ac:dyDescent="0.3">
      <c r="A674" s="159"/>
      <c r="B674" s="80"/>
      <c r="C674" s="80"/>
      <c r="D674" s="225" t="str">
        <f>IF(ISERROR(VLOOKUP(C674,'[1]Summary and KPIs'!$E$55:$F$58,2,FALSE)),"",(VLOOKUP(C674,'[1]Summary and KPIs'!$E$55:$F$58,2,FALSE)))</f>
        <v/>
      </c>
      <c r="E674" s="69"/>
      <c r="F674" s="81"/>
      <c r="G674" s="81"/>
      <c r="H674" s="315">
        <f t="shared" si="161"/>
        <v>0</v>
      </c>
      <c r="I674" s="222" cm="1">
        <f t="array" ref="I674">_xlfn.IFS(H674&gt;25,0,H674&gt;=24,25-H674,H674&lt;24,1)</f>
        <v>1</v>
      </c>
      <c r="J674" s="222" cm="1">
        <f t="array" ref="J674">_xlfn.IFS(H674=0,0,H674&gt;=0,H674+I674)</f>
        <v>0</v>
      </c>
      <c r="K674" s="222" t="str">
        <f t="shared" si="162"/>
        <v/>
      </c>
      <c r="L674" s="222" cm="1">
        <f t="array" ref="L674">_xlfn.IFS(J674=0,0,J674&gt;=0,J674+K674)</f>
        <v>0</v>
      </c>
      <c r="M674" s="222" t="str">
        <f t="shared" si="163"/>
        <v/>
      </c>
      <c r="N674" s="222" t="str">
        <f t="shared" si="164"/>
        <v/>
      </c>
      <c r="O674" s="81"/>
      <c r="P674" s="211" t="str">
        <f t="shared" si="165"/>
        <v/>
      </c>
      <c r="Q674" s="313">
        <f t="shared" si="166"/>
        <v>0</v>
      </c>
      <c r="R674" s="314" t="str">
        <f t="shared" si="167"/>
        <v/>
      </c>
    </row>
    <row r="675" spans="1:18" hidden="1" outlineLevel="1" x14ac:dyDescent="0.3">
      <c r="A675" s="159"/>
      <c r="B675" s="80"/>
      <c r="C675" s="80"/>
      <c r="D675" s="225" t="str">
        <f>IF(ISERROR(VLOOKUP(C675,'[1]Summary and KPIs'!$E$55:$F$58,2,FALSE)),"",(VLOOKUP(C675,'[1]Summary and KPIs'!$E$55:$F$58,2,FALSE)))</f>
        <v/>
      </c>
      <c r="E675" s="69"/>
      <c r="F675" s="81"/>
      <c r="G675" s="81"/>
      <c r="H675" s="315">
        <f t="shared" si="161"/>
        <v>0</v>
      </c>
      <c r="I675" s="222" cm="1">
        <f t="array" ref="I675">_xlfn.IFS(H675&gt;25,0,H675&gt;=24,25-H675,H675&lt;24,1)</f>
        <v>1</v>
      </c>
      <c r="J675" s="222" cm="1">
        <f t="array" ref="J675">_xlfn.IFS(H675=0,0,H675&gt;=0,H675+I675)</f>
        <v>0</v>
      </c>
      <c r="K675" s="222" t="str">
        <f t="shared" si="162"/>
        <v/>
      </c>
      <c r="L675" s="222" cm="1">
        <f t="array" ref="L675">_xlfn.IFS(J675=0,0,J675&gt;=0,J675+K675)</f>
        <v>0</v>
      </c>
      <c r="M675" s="222" t="str">
        <f t="shared" si="163"/>
        <v/>
      </c>
      <c r="N675" s="222" t="str">
        <f t="shared" si="164"/>
        <v/>
      </c>
      <c r="O675" s="81"/>
      <c r="P675" s="211" t="str">
        <f t="shared" si="165"/>
        <v/>
      </c>
      <c r="Q675" s="313">
        <f t="shared" si="166"/>
        <v>0</v>
      </c>
      <c r="R675" s="314" t="str">
        <f t="shared" si="167"/>
        <v/>
      </c>
    </row>
    <row r="676" spans="1:18" hidden="1" outlineLevel="1" x14ac:dyDescent="0.3">
      <c r="A676" s="159"/>
      <c r="B676" s="80"/>
      <c r="C676" s="80"/>
      <c r="D676" s="225" t="str">
        <f>IF(ISERROR(VLOOKUP(C676,'[1]Summary and KPIs'!$E$55:$F$58,2,FALSE)),"",(VLOOKUP(C676,'[1]Summary and KPIs'!$E$55:$F$58,2,FALSE)))</f>
        <v/>
      </c>
      <c r="E676" s="69"/>
      <c r="F676" s="81"/>
      <c r="G676" s="81"/>
      <c r="H676" s="315">
        <f t="shared" si="161"/>
        <v>0</v>
      </c>
      <c r="I676" s="222" cm="1">
        <f t="array" ref="I676">_xlfn.IFS(H676&gt;25,0,H676&gt;=24,25-H676,H676&lt;24,1)</f>
        <v>1</v>
      </c>
      <c r="J676" s="222" cm="1">
        <f t="array" ref="J676">_xlfn.IFS(H676=0,0,H676&gt;=0,H676+I676)</f>
        <v>0</v>
      </c>
      <c r="K676" s="222" t="str">
        <f t="shared" si="162"/>
        <v/>
      </c>
      <c r="L676" s="222" cm="1">
        <f t="array" ref="L676">_xlfn.IFS(J676=0,0,J676&gt;=0,J676+K676)</f>
        <v>0</v>
      </c>
      <c r="M676" s="222" t="str">
        <f t="shared" si="163"/>
        <v/>
      </c>
      <c r="N676" s="222" t="str">
        <f t="shared" si="164"/>
        <v/>
      </c>
      <c r="O676" s="81"/>
      <c r="P676" s="211" t="str">
        <f t="shared" si="165"/>
        <v/>
      </c>
      <c r="Q676" s="313">
        <f t="shared" si="166"/>
        <v>0</v>
      </c>
      <c r="R676" s="314" t="str">
        <f t="shared" si="167"/>
        <v/>
      </c>
    </row>
    <row r="677" spans="1:18" hidden="1" outlineLevel="1" x14ac:dyDescent="0.3">
      <c r="A677" s="159"/>
      <c r="B677" s="80"/>
      <c r="C677" s="80"/>
      <c r="D677" s="225" t="str">
        <f>IF(ISERROR(VLOOKUP(C677,'[1]Summary and KPIs'!$E$55:$F$58,2,FALSE)),"",(VLOOKUP(C677,'[1]Summary and KPIs'!$E$55:$F$58,2,FALSE)))</f>
        <v/>
      </c>
      <c r="E677" s="69"/>
      <c r="F677" s="81"/>
      <c r="G677" s="81"/>
      <c r="H677" s="315">
        <f t="shared" si="161"/>
        <v>0</v>
      </c>
      <c r="I677" s="222" cm="1">
        <f t="array" ref="I677">_xlfn.IFS(H677&gt;25,0,H677&gt;=24,25-H677,H677&lt;24,1)</f>
        <v>1</v>
      </c>
      <c r="J677" s="222" cm="1">
        <f t="array" ref="J677">_xlfn.IFS(H677=0,0,H677&gt;=0,H677+I677)</f>
        <v>0</v>
      </c>
      <c r="K677" s="222" t="str">
        <f t="shared" si="162"/>
        <v/>
      </c>
      <c r="L677" s="222" cm="1">
        <f t="array" ref="L677">_xlfn.IFS(J677=0,0,J677&gt;=0,J677+K677)</f>
        <v>0</v>
      </c>
      <c r="M677" s="222" t="str">
        <f t="shared" si="163"/>
        <v/>
      </c>
      <c r="N677" s="222" t="str">
        <f t="shared" si="164"/>
        <v/>
      </c>
      <c r="O677" s="81"/>
      <c r="P677" s="211" t="str">
        <f t="shared" si="165"/>
        <v/>
      </c>
      <c r="Q677" s="313">
        <f t="shared" si="166"/>
        <v>0</v>
      </c>
      <c r="R677" s="314" t="str">
        <f t="shared" si="167"/>
        <v/>
      </c>
    </row>
    <row r="678" spans="1:18" hidden="1" outlineLevel="1" x14ac:dyDescent="0.3">
      <c r="A678" s="159"/>
      <c r="B678" s="80"/>
      <c r="C678" s="80"/>
      <c r="D678" s="225" t="str">
        <f>IF(ISERROR(VLOOKUP(C678,'[1]Summary and KPIs'!$E$55:$F$58,2,FALSE)),"",(VLOOKUP(C678,'[1]Summary and KPIs'!$E$55:$F$58,2,FALSE)))</f>
        <v/>
      </c>
      <c r="E678" s="69"/>
      <c r="F678" s="81"/>
      <c r="G678" s="81"/>
      <c r="H678" s="315">
        <f t="shared" si="161"/>
        <v>0</v>
      </c>
      <c r="I678" s="222" cm="1">
        <f t="array" ref="I678">_xlfn.IFS(H678&gt;25,0,H678&gt;=24,25-H678,H678&lt;24,1)</f>
        <v>1</v>
      </c>
      <c r="J678" s="222" cm="1">
        <f t="array" ref="J678">_xlfn.IFS(H678=0,0,H678&gt;=0,H678+I678)</f>
        <v>0</v>
      </c>
      <c r="K678" s="222" t="str">
        <f t="shared" si="162"/>
        <v/>
      </c>
      <c r="L678" s="222" cm="1">
        <f t="array" ref="L678">_xlfn.IFS(J678=0,0,J678&gt;=0,J678+K678)</f>
        <v>0</v>
      </c>
      <c r="M678" s="222" t="str">
        <f t="shared" si="163"/>
        <v/>
      </c>
      <c r="N678" s="222" t="str">
        <f t="shared" si="164"/>
        <v/>
      </c>
      <c r="O678" s="81"/>
      <c r="P678" s="211" t="str">
        <f t="shared" si="165"/>
        <v/>
      </c>
      <c r="Q678" s="313">
        <f t="shared" si="166"/>
        <v>0</v>
      </c>
      <c r="R678" s="314" t="str">
        <f t="shared" si="167"/>
        <v/>
      </c>
    </row>
    <row r="679" spans="1:18" hidden="1" outlineLevel="1" x14ac:dyDescent="0.3">
      <c r="A679" s="159"/>
      <c r="B679" s="80"/>
      <c r="C679" s="80"/>
      <c r="D679" s="225" t="str">
        <f>IF(ISERROR(VLOOKUP(C679,'[1]Summary and KPIs'!$E$55:$F$58,2,FALSE)),"",(VLOOKUP(C679,'[1]Summary and KPIs'!$E$55:$F$58,2,FALSE)))</f>
        <v/>
      </c>
      <c r="E679" s="69"/>
      <c r="F679" s="81"/>
      <c r="G679" s="81"/>
      <c r="H679" s="315">
        <f t="shared" si="161"/>
        <v>0</v>
      </c>
      <c r="I679" s="222" cm="1">
        <f t="array" ref="I679">_xlfn.IFS(H679&gt;25,0,H679&gt;=24,25-H679,H679&lt;24,1)</f>
        <v>1</v>
      </c>
      <c r="J679" s="222" cm="1">
        <f t="array" ref="J679">_xlfn.IFS(H679=0,0,H679&gt;=0,H679+I679)</f>
        <v>0</v>
      </c>
      <c r="K679" s="222" t="str">
        <f t="shared" si="162"/>
        <v/>
      </c>
      <c r="L679" s="222" cm="1">
        <f t="array" ref="L679">_xlfn.IFS(J679=0,0,J679&gt;=0,J679+K679)</f>
        <v>0</v>
      </c>
      <c r="M679" s="222" t="str">
        <f t="shared" si="163"/>
        <v/>
      </c>
      <c r="N679" s="222" t="str">
        <f t="shared" si="164"/>
        <v/>
      </c>
      <c r="O679" s="81"/>
      <c r="P679" s="211" t="str">
        <f t="shared" si="165"/>
        <v/>
      </c>
      <c r="Q679" s="313">
        <f t="shared" si="166"/>
        <v>0</v>
      </c>
      <c r="R679" s="314" t="str">
        <f t="shared" si="167"/>
        <v/>
      </c>
    </row>
    <row r="680" spans="1:18" hidden="1" outlineLevel="1" x14ac:dyDescent="0.3">
      <c r="A680" s="159"/>
      <c r="B680" s="80"/>
      <c r="C680" s="80"/>
      <c r="D680" s="225" t="str">
        <f>IF(ISERROR(VLOOKUP(C680,'[1]Summary and KPIs'!$E$55:$F$58,2,FALSE)),"",(VLOOKUP(C680,'[1]Summary and KPIs'!$E$55:$F$58,2,FALSE)))</f>
        <v/>
      </c>
      <c r="E680" s="69"/>
      <c r="F680" s="81"/>
      <c r="G680" s="81"/>
      <c r="H680" s="315">
        <f t="shared" si="28"/>
        <v>0</v>
      </c>
      <c r="I680" s="222" cm="1">
        <f t="array" ref="I680">_xlfn.IFS(H680&gt;25,0,H680&gt;=24,25-H680,H680&lt;24,1)</f>
        <v>1</v>
      </c>
      <c r="J680" s="222" cm="1">
        <f t="array" ref="J680">_xlfn.IFS(H680=0,0,H680&gt;=0,H680+I680)</f>
        <v>0</v>
      </c>
      <c r="K680" s="222" t="str">
        <f t="shared" si="29"/>
        <v/>
      </c>
      <c r="L680" s="222" cm="1">
        <f t="array" ref="L680">_xlfn.IFS(J680=0,0,J680&gt;=0,J680+K680)</f>
        <v>0</v>
      </c>
      <c r="M680" s="222" t="str">
        <f t="shared" si="30"/>
        <v/>
      </c>
      <c r="N680" s="222" t="str">
        <f t="shared" si="31"/>
        <v/>
      </c>
      <c r="O680" s="81"/>
      <c r="P680" s="211" t="str">
        <f t="shared" si="32"/>
        <v/>
      </c>
      <c r="Q680" s="313">
        <f t="shared" si="33"/>
        <v>0</v>
      </c>
      <c r="R680" s="314" t="str">
        <f t="shared" si="34"/>
        <v/>
      </c>
    </row>
    <row r="681" spans="1:18" hidden="1" outlineLevel="1" x14ac:dyDescent="0.3">
      <c r="A681" s="159"/>
      <c r="B681" s="80"/>
      <c r="C681" s="80"/>
      <c r="D681" s="225" t="str">
        <f>IF(ISERROR(VLOOKUP(C681,'[1]Summary and KPIs'!$E$55:$F$58,2,FALSE)),"",(VLOOKUP(C681,'[1]Summary and KPIs'!$E$55:$F$58,2,FALSE)))</f>
        <v/>
      </c>
      <c r="E681" s="69"/>
      <c r="F681" s="81"/>
      <c r="G681" s="81"/>
      <c r="H681" s="315">
        <f t="shared" si="28"/>
        <v>0</v>
      </c>
      <c r="I681" s="222" cm="1">
        <f t="array" ref="I681">_xlfn.IFS(H681&gt;25,0,H681&gt;=24,25-H681,H681&lt;24,1)</f>
        <v>1</v>
      </c>
      <c r="J681" s="222" cm="1">
        <f t="array" ref="J681">_xlfn.IFS(H681=0,0,H681&gt;=0,H681+I681)</f>
        <v>0</v>
      </c>
      <c r="K681" s="222" t="str">
        <f t="shared" si="29"/>
        <v/>
      </c>
      <c r="L681" s="222" cm="1">
        <f t="array" ref="L681">_xlfn.IFS(J681=0,0,J681&gt;=0,J681+K681)</f>
        <v>0</v>
      </c>
      <c r="M681" s="222" t="str">
        <f t="shared" si="30"/>
        <v/>
      </c>
      <c r="N681" s="222" t="str">
        <f t="shared" si="31"/>
        <v/>
      </c>
      <c r="O681" s="81"/>
      <c r="P681" s="211" t="str">
        <f t="shared" si="32"/>
        <v/>
      </c>
      <c r="Q681" s="313">
        <f t="shared" si="33"/>
        <v>0</v>
      </c>
      <c r="R681" s="314" t="str">
        <f t="shared" si="34"/>
        <v/>
      </c>
    </row>
    <row r="682" spans="1:18" hidden="1" outlineLevel="1" x14ac:dyDescent="0.3">
      <c r="A682" s="159"/>
      <c r="B682" s="80"/>
      <c r="C682" s="80"/>
      <c r="D682" s="225" t="str">
        <f>IF(ISERROR(VLOOKUP(C682,'[1]Summary and KPIs'!$E$55:$F$58,2,FALSE)),"",(VLOOKUP(C682,'[1]Summary and KPIs'!$E$55:$F$58,2,FALSE)))</f>
        <v/>
      </c>
      <c r="E682" s="69"/>
      <c r="F682" s="81"/>
      <c r="G682" s="81"/>
      <c r="H682" s="315">
        <f t="shared" si="28"/>
        <v>0</v>
      </c>
      <c r="I682" s="222" cm="1">
        <f t="array" ref="I682">_xlfn.IFS(H682&gt;25,0,H682&gt;=24,25-H682,H682&lt;24,1)</f>
        <v>1</v>
      </c>
      <c r="J682" s="222" cm="1">
        <f t="array" ref="J682">_xlfn.IFS(H682=0,0,H682&gt;=0,H682+I682)</f>
        <v>0</v>
      </c>
      <c r="K682" s="222" t="str">
        <f t="shared" si="29"/>
        <v/>
      </c>
      <c r="L682" s="222" cm="1">
        <f t="array" ref="L682">_xlfn.IFS(J682=0,0,J682&gt;=0,J682+K682)</f>
        <v>0</v>
      </c>
      <c r="M682" s="222" t="str">
        <f t="shared" si="30"/>
        <v/>
      </c>
      <c r="N682" s="222" t="str">
        <f t="shared" si="31"/>
        <v/>
      </c>
      <c r="O682" s="81"/>
      <c r="P682" s="211" t="str">
        <f t="shared" si="32"/>
        <v/>
      </c>
      <c r="Q682" s="313">
        <f t="shared" si="33"/>
        <v>0</v>
      </c>
      <c r="R682" s="314" t="str">
        <f t="shared" si="34"/>
        <v/>
      </c>
    </row>
    <row r="683" spans="1:18" hidden="1" outlineLevel="1" x14ac:dyDescent="0.3">
      <c r="A683" s="159"/>
      <c r="B683" s="80"/>
      <c r="C683" s="80"/>
      <c r="D683" s="225" t="str">
        <f>IF(ISERROR(VLOOKUP(C683,'[1]Summary and KPIs'!$E$55:$F$58,2,FALSE)),"",(VLOOKUP(C683,'[1]Summary and KPIs'!$E$55:$F$58,2,FALSE)))</f>
        <v/>
      </c>
      <c r="E683" s="69"/>
      <c r="F683" s="81"/>
      <c r="G683" s="81"/>
      <c r="H683" s="315">
        <f t="shared" si="28"/>
        <v>0</v>
      </c>
      <c r="I683" s="222" cm="1">
        <f t="array" ref="I683">_xlfn.IFS(H683&gt;25,0,H683&gt;=24,25-H683,H683&lt;24,1)</f>
        <v>1</v>
      </c>
      <c r="J683" s="222" cm="1">
        <f t="array" ref="J683">_xlfn.IFS(H683=0,0,H683&gt;=0,H683+I683)</f>
        <v>0</v>
      </c>
      <c r="K683" s="222" t="str">
        <f t="shared" si="29"/>
        <v/>
      </c>
      <c r="L683" s="222" cm="1">
        <f t="array" ref="L683">_xlfn.IFS(J683=0,0,J683&gt;=0,J683+K683)</f>
        <v>0</v>
      </c>
      <c r="M683" s="222" t="str">
        <f t="shared" si="30"/>
        <v/>
      </c>
      <c r="N683" s="222" t="str">
        <f t="shared" si="31"/>
        <v/>
      </c>
      <c r="O683" s="81"/>
      <c r="P683" s="211" t="str">
        <f t="shared" si="32"/>
        <v/>
      </c>
      <c r="Q683" s="313">
        <f t="shared" si="33"/>
        <v>0</v>
      </c>
      <c r="R683" s="314" t="str">
        <f t="shared" si="34"/>
        <v/>
      </c>
    </row>
    <row r="684" spans="1:18" hidden="1" outlineLevel="1" x14ac:dyDescent="0.3">
      <c r="A684" s="159"/>
      <c r="B684" s="80"/>
      <c r="C684" s="80"/>
      <c r="D684" s="225" t="str">
        <f>IF(ISERROR(VLOOKUP(C684,'[1]Summary and KPIs'!$E$55:$F$58,2,FALSE)),"",(VLOOKUP(C684,'[1]Summary and KPIs'!$E$55:$F$58,2,FALSE)))</f>
        <v/>
      </c>
      <c r="E684" s="69"/>
      <c r="F684" s="81"/>
      <c r="G684" s="81"/>
      <c r="H684" s="315">
        <f t="shared" si="28"/>
        <v>0</v>
      </c>
      <c r="I684" s="222" cm="1">
        <f t="array" ref="I684">_xlfn.IFS(H684&gt;25,0,H684&gt;=24,25-H684,H684&lt;24,1)</f>
        <v>1</v>
      </c>
      <c r="J684" s="222" cm="1">
        <f t="array" ref="J684">_xlfn.IFS(H684=0,0,H684&gt;=0,H684+I684)</f>
        <v>0</v>
      </c>
      <c r="K684" s="222" t="str">
        <f t="shared" si="29"/>
        <v/>
      </c>
      <c r="L684" s="222" cm="1">
        <f t="array" ref="L684">_xlfn.IFS(J684=0,0,J684&gt;=0,J684+K684)</f>
        <v>0</v>
      </c>
      <c r="M684" s="222" t="str">
        <f t="shared" si="30"/>
        <v/>
      </c>
      <c r="N684" s="222" t="str">
        <f t="shared" si="31"/>
        <v/>
      </c>
      <c r="O684" s="81"/>
      <c r="P684" s="211" t="str">
        <f t="shared" si="32"/>
        <v/>
      </c>
      <c r="Q684" s="313">
        <f t="shared" si="33"/>
        <v>0</v>
      </c>
      <c r="R684" s="314" t="str">
        <f t="shared" si="34"/>
        <v/>
      </c>
    </row>
    <row r="685" spans="1:18" hidden="1" outlineLevel="1" x14ac:dyDescent="0.3">
      <c r="A685" s="159"/>
      <c r="B685" s="80"/>
      <c r="C685" s="80"/>
      <c r="D685" s="225" t="str">
        <f>IF(ISERROR(VLOOKUP(C685,'[1]Summary and KPIs'!$E$55:$F$58,2,FALSE)),"",(VLOOKUP(C685,'[1]Summary and KPIs'!$E$55:$F$58,2,FALSE)))</f>
        <v/>
      </c>
      <c r="E685" s="69"/>
      <c r="F685" s="81"/>
      <c r="G685" s="81"/>
      <c r="H685" s="315">
        <f t="shared" si="28"/>
        <v>0</v>
      </c>
      <c r="I685" s="222" cm="1">
        <f t="array" ref="I685">_xlfn.IFS(H685&gt;25,0,H685&gt;=24,25-H685,H685&lt;24,1)</f>
        <v>1</v>
      </c>
      <c r="J685" s="222" cm="1">
        <f t="array" ref="J685">_xlfn.IFS(H685=0,0,H685&gt;=0,H685+I685)</f>
        <v>0</v>
      </c>
      <c r="K685" s="222" t="str">
        <f t="shared" si="29"/>
        <v/>
      </c>
      <c r="L685" s="222" cm="1">
        <f t="array" ref="L685">_xlfn.IFS(J685=0,0,J685&gt;=0,J685+K685)</f>
        <v>0</v>
      </c>
      <c r="M685" s="222" t="str">
        <f t="shared" si="30"/>
        <v/>
      </c>
      <c r="N685" s="222" t="str">
        <f t="shared" si="31"/>
        <v/>
      </c>
      <c r="O685" s="81"/>
      <c r="P685" s="211" t="str">
        <f t="shared" si="32"/>
        <v/>
      </c>
      <c r="Q685" s="313">
        <f t="shared" si="33"/>
        <v>0</v>
      </c>
      <c r="R685" s="314" t="str">
        <f t="shared" si="34"/>
        <v/>
      </c>
    </row>
    <row r="686" spans="1:18" hidden="1" outlineLevel="1" x14ac:dyDescent="0.3">
      <c r="A686" s="159"/>
      <c r="B686" s="80"/>
      <c r="C686" s="80"/>
      <c r="D686" s="225" t="str">
        <f>IF(ISERROR(VLOOKUP(C686,'[1]Summary and KPIs'!$E$55:$F$58,2,FALSE)),"",(VLOOKUP(C686,'[1]Summary and KPIs'!$E$55:$F$58,2,FALSE)))</f>
        <v/>
      </c>
      <c r="E686" s="69"/>
      <c r="F686" s="81"/>
      <c r="G686" s="81"/>
      <c r="H686" s="315">
        <f t="shared" si="28"/>
        <v>0</v>
      </c>
      <c r="I686" s="222" cm="1">
        <f t="array" ref="I686">_xlfn.IFS(H686&gt;25,0,H686&gt;=24,25-H686,H686&lt;24,1)</f>
        <v>1</v>
      </c>
      <c r="J686" s="222" cm="1">
        <f t="array" ref="J686">_xlfn.IFS(H686=0,0,H686&gt;=0,H686+I686)</f>
        <v>0</v>
      </c>
      <c r="K686" s="222" t="str">
        <f t="shared" si="29"/>
        <v/>
      </c>
      <c r="L686" s="222" cm="1">
        <f t="array" ref="L686">_xlfn.IFS(J686=0,0,J686&gt;=0,J686+K686)</f>
        <v>0</v>
      </c>
      <c r="M686" s="222" t="str">
        <f t="shared" si="30"/>
        <v/>
      </c>
      <c r="N686" s="222" t="str">
        <f t="shared" si="31"/>
        <v/>
      </c>
      <c r="O686" s="81"/>
      <c r="P686" s="211" t="str">
        <f t="shared" si="32"/>
        <v/>
      </c>
      <c r="Q686" s="313">
        <f t="shared" si="33"/>
        <v>0</v>
      </c>
      <c r="R686" s="314" t="str">
        <f t="shared" si="34"/>
        <v/>
      </c>
    </row>
    <row r="687" spans="1:18" hidden="1" outlineLevel="1" x14ac:dyDescent="0.3">
      <c r="A687" s="159"/>
      <c r="B687" s="80"/>
      <c r="C687" s="80"/>
      <c r="D687" s="225" t="str">
        <f>IF(ISERROR(VLOOKUP(C687,'[1]Summary and KPIs'!$E$55:$F$58,2,FALSE)),"",(VLOOKUP(C687,'[1]Summary and KPIs'!$E$55:$F$58,2,FALSE)))</f>
        <v/>
      </c>
      <c r="E687" s="69"/>
      <c r="F687" s="81"/>
      <c r="G687" s="81"/>
      <c r="H687" s="315">
        <f t="shared" si="28"/>
        <v>0</v>
      </c>
      <c r="I687" s="222" cm="1">
        <f t="array" ref="I687">_xlfn.IFS(H687&gt;25,0,H687&gt;=24,25-H687,H687&lt;24,1)</f>
        <v>1</v>
      </c>
      <c r="J687" s="222" cm="1">
        <f t="array" ref="J687">_xlfn.IFS(H687=0,0,H687&gt;=0,H687+I687)</f>
        <v>0</v>
      </c>
      <c r="K687" s="222" t="str">
        <f t="shared" si="29"/>
        <v/>
      </c>
      <c r="L687" s="222" cm="1">
        <f t="array" ref="L687">_xlfn.IFS(J687=0,0,J687&gt;=0,J687+K687)</f>
        <v>0</v>
      </c>
      <c r="M687" s="222" t="str">
        <f t="shared" si="30"/>
        <v/>
      </c>
      <c r="N687" s="222" t="str">
        <f t="shared" si="31"/>
        <v/>
      </c>
      <c r="O687" s="81"/>
      <c r="P687" s="211" t="str">
        <f t="shared" si="32"/>
        <v/>
      </c>
      <c r="Q687" s="313">
        <f t="shared" si="33"/>
        <v>0</v>
      </c>
      <c r="R687" s="314" t="str">
        <f t="shared" si="34"/>
        <v/>
      </c>
    </row>
    <row r="688" spans="1:18" hidden="1" outlineLevel="1" x14ac:dyDescent="0.3">
      <c r="A688" s="159"/>
      <c r="B688" s="80"/>
      <c r="C688" s="80"/>
      <c r="D688" s="225" t="str">
        <f>IF(ISERROR(VLOOKUP(C688,'[1]Summary and KPIs'!$E$55:$F$58,2,FALSE)),"",(VLOOKUP(C688,'[1]Summary and KPIs'!$E$55:$F$58,2,FALSE)))</f>
        <v/>
      </c>
      <c r="E688" s="69"/>
      <c r="F688" s="81"/>
      <c r="G688" s="81"/>
      <c r="H688" s="315">
        <f t="shared" si="28"/>
        <v>0</v>
      </c>
      <c r="I688" s="222" cm="1">
        <f t="array" ref="I688">_xlfn.IFS(H688&gt;25,0,H688&gt;=24,25-H688,H688&lt;24,1)</f>
        <v>1</v>
      </c>
      <c r="J688" s="222" cm="1">
        <f t="array" ref="J688">_xlfn.IFS(H688=0,0,H688&gt;=0,H688+I688)</f>
        <v>0</v>
      </c>
      <c r="K688" s="222" t="str">
        <f t="shared" si="29"/>
        <v/>
      </c>
      <c r="L688" s="222" cm="1">
        <f t="array" ref="L688">_xlfn.IFS(J688=0,0,J688&gt;=0,J688+K688)</f>
        <v>0</v>
      </c>
      <c r="M688" s="222" t="str">
        <f t="shared" si="30"/>
        <v/>
      </c>
      <c r="N688" s="222" t="str">
        <f t="shared" si="31"/>
        <v/>
      </c>
      <c r="O688" s="81"/>
      <c r="P688" s="211" t="str">
        <f t="shared" si="32"/>
        <v/>
      </c>
      <c r="Q688" s="313">
        <f t="shared" si="33"/>
        <v>0</v>
      </c>
      <c r="R688" s="314" t="str">
        <f t="shared" si="34"/>
        <v/>
      </c>
    </row>
    <row r="689" spans="1:18" hidden="1" outlineLevel="1" x14ac:dyDescent="0.3">
      <c r="A689" s="159"/>
      <c r="B689" s="80"/>
      <c r="C689" s="80"/>
      <c r="D689" s="225" t="str">
        <f>IF(ISERROR(VLOOKUP(C689,'[1]Summary and KPIs'!$E$55:$F$58,2,FALSE)),"",(VLOOKUP(C689,'[1]Summary and KPIs'!$E$55:$F$58,2,FALSE)))</f>
        <v/>
      </c>
      <c r="E689" s="69"/>
      <c r="F689" s="81"/>
      <c r="G689" s="81"/>
      <c r="H689" s="315">
        <f t="shared" si="28"/>
        <v>0</v>
      </c>
      <c r="I689" s="222" cm="1">
        <f t="array" ref="I689">_xlfn.IFS(H689&gt;25,0,H689&gt;=24,25-H689,H689&lt;24,1)</f>
        <v>1</v>
      </c>
      <c r="J689" s="222" cm="1">
        <f t="array" ref="J689">_xlfn.IFS(H689=0,0,H689&gt;=0,H689+I689)</f>
        <v>0</v>
      </c>
      <c r="K689" s="222" t="str">
        <f t="shared" si="29"/>
        <v/>
      </c>
      <c r="L689" s="222" cm="1">
        <f t="array" ref="L689">_xlfn.IFS(J689=0,0,J689&gt;=0,J689+K689)</f>
        <v>0</v>
      </c>
      <c r="M689" s="222" t="str">
        <f t="shared" si="30"/>
        <v/>
      </c>
      <c r="N689" s="222" t="str">
        <f t="shared" si="31"/>
        <v/>
      </c>
      <c r="O689" s="81"/>
      <c r="P689" s="211" t="str">
        <f t="shared" si="32"/>
        <v/>
      </c>
      <c r="Q689" s="313">
        <f t="shared" si="33"/>
        <v>0</v>
      </c>
      <c r="R689" s="314" t="str">
        <f t="shared" si="34"/>
        <v/>
      </c>
    </row>
    <row r="690" spans="1:18" hidden="1" outlineLevel="1" x14ac:dyDescent="0.3">
      <c r="A690" s="159"/>
      <c r="B690" s="80"/>
      <c r="C690" s="80"/>
      <c r="D690" s="225" t="str">
        <f>IF(ISERROR(VLOOKUP(C690,'[1]Summary and KPIs'!$E$55:$F$58,2,FALSE)),"",(VLOOKUP(C690,'[1]Summary and KPIs'!$E$55:$F$58,2,FALSE)))</f>
        <v/>
      </c>
      <c r="E690" s="69"/>
      <c r="F690" s="81"/>
      <c r="G690" s="81"/>
      <c r="H690" s="315">
        <f t="shared" si="28"/>
        <v>0</v>
      </c>
      <c r="I690" s="222" cm="1">
        <f t="array" ref="I690">_xlfn.IFS(H690&gt;25,0,H690&gt;=24,25-H690,H690&lt;24,1)</f>
        <v>1</v>
      </c>
      <c r="J690" s="222" cm="1">
        <f t="array" ref="J690">_xlfn.IFS(H690=0,0,H690&gt;=0,H690+I690)</f>
        <v>0</v>
      </c>
      <c r="K690" s="222" t="str">
        <f t="shared" si="29"/>
        <v/>
      </c>
      <c r="L690" s="222" cm="1">
        <f t="array" ref="L690">_xlfn.IFS(J690=0,0,J690&gt;=0,J690+K690)</f>
        <v>0</v>
      </c>
      <c r="M690" s="222" t="str">
        <f t="shared" si="30"/>
        <v/>
      </c>
      <c r="N690" s="222" t="str">
        <f t="shared" si="31"/>
        <v/>
      </c>
      <c r="O690" s="81"/>
      <c r="P690" s="211" t="str">
        <f t="shared" si="32"/>
        <v/>
      </c>
      <c r="Q690" s="313">
        <f t="shared" si="33"/>
        <v>0</v>
      </c>
      <c r="R690" s="314" t="str">
        <f t="shared" si="34"/>
        <v/>
      </c>
    </row>
    <row r="691" spans="1:18" hidden="1" outlineLevel="1" x14ac:dyDescent="0.3">
      <c r="A691" s="159"/>
      <c r="B691" s="80"/>
      <c r="C691" s="80"/>
      <c r="D691" s="225" t="str">
        <f>IF(ISERROR(VLOOKUP(C691,'[1]Summary and KPIs'!$E$55:$F$58,2,FALSE)),"",(VLOOKUP(C691,'[1]Summary and KPIs'!$E$55:$F$58,2,FALSE)))</f>
        <v/>
      </c>
      <c r="E691" s="69"/>
      <c r="F691" s="81"/>
      <c r="G691" s="81"/>
      <c r="H691" s="315">
        <f t="shared" si="28"/>
        <v>0</v>
      </c>
      <c r="I691" s="222" cm="1">
        <f t="array" ref="I691">_xlfn.IFS(H691&gt;25,0,H691&gt;=24,25-H691,H691&lt;24,1)</f>
        <v>1</v>
      </c>
      <c r="J691" s="222" cm="1">
        <f t="array" ref="J691">_xlfn.IFS(H691=0,0,H691&gt;=0,H691+I691)</f>
        <v>0</v>
      </c>
      <c r="K691" s="222" t="str">
        <f t="shared" si="29"/>
        <v/>
      </c>
      <c r="L691" s="222" cm="1">
        <f t="array" ref="L691">_xlfn.IFS(J691=0,0,J691&gt;=0,J691+K691)</f>
        <v>0</v>
      </c>
      <c r="M691" s="222" t="str">
        <f t="shared" si="30"/>
        <v/>
      </c>
      <c r="N691" s="222" t="str">
        <f t="shared" si="31"/>
        <v/>
      </c>
      <c r="O691" s="81"/>
      <c r="P691" s="211" t="str">
        <f t="shared" si="32"/>
        <v/>
      </c>
      <c r="Q691" s="313">
        <f t="shared" si="33"/>
        <v>0</v>
      </c>
      <c r="R691" s="314" t="str">
        <f t="shared" si="34"/>
        <v/>
      </c>
    </row>
    <row r="692" spans="1:18" hidden="1" outlineLevel="1" x14ac:dyDescent="0.3">
      <c r="A692" s="159"/>
      <c r="B692" s="80"/>
      <c r="C692" s="80"/>
      <c r="D692" s="225" t="str">
        <f>IF(ISERROR(VLOOKUP(C692,'[1]Summary and KPIs'!$E$55:$F$58,2,FALSE)),"",(VLOOKUP(C692,'[1]Summary and KPIs'!$E$55:$F$58,2,FALSE)))</f>
        <v/>
      </c>
      <c r="E692" s="69"/>
      <c r="F692" s="81"/>
      <c r="G692" s="81"/>
      <c r="H692" s="315">
        <f t="shared" si="28"/>
        <v>0</v>
      </c>
      <c r="I692" s="222" cm="1">
        <f t="array" ref="I692">_xlfn.IFS(H692&gt;25,0,H692&gt;=24,25-H692,H692&lt;24,1)</f>
        <v>1</v>
      </c>
      <c r="J692" s="222" cm="1">
        <f t="array" ref="J692">_xlfn.IFS(H692=0,0,H692&gt;=0,H692+I692)</f>
        <v>0</v>
      </c>
      <c r="K692" s="222" t="str">
        <f t="shared" si="29"/>
        <v/>
      </c>
      <c r="L692" s="222" cm="1">
        <f t="array" ref="L692">_xlfn.IFS(J692=0,0,J692&gt;=0,J692+K692)</f>
        <v>0</v>
      </c>
      <c r="M692" s="222" t="str">
        <f t="shared" si="30"/>
        <v/>
      </c>
      <c r="N692" s="222" t="str">
        <f t="shared" si="31"/>
        <v/>
      </c>
      <c r="O692" s="81"/>
      <c r="P692" s="211" t="str">
        <f t="shared" si="32"/>
        <v/>
      </c>
      <c r="Q692" s="313">
        <f t="shared" si="33"/>
        <v>0</v>
      </c>
      <c r="R692" s="314" t="str">
        <f t="shared" si="34"/>
        <v/>
      </c>
    </row>
    <row r="693" spans="1:18" hidden="1" outlineLevel="1" x14ac:dyDescent="0.3">
      <c r="A693" s="159"/>
      <c r="B693" s="80"/>
      <c r="C693" s="80"/>
      <c r="D693" s="225" t="str">
        <f>IF(ISERROR(VLOOKUP(C693,'[1]Summary and KPIs'!$E$55:$F$58,2,FALSE)),"",(VLOOKUP(C693,'[1]Summary and KPIs'!$E$55:$F$58,2,FALSE)))</f>
        <v/>
      </c>
      <c r="E693" s="69"/>
      <c r="F693" s="81"/>
      <c r="G693" s="81"/>
      <c r="H693" s="315">
        <f t="shared" si="28"/>
        <v>0</v>
      </c>
      <c r="I693" s="222" cm="1">
        <f t="array" ref="I693">_xlfn.IFS(H693&gt;25,0,H693&gt;=24,25-H693,H693&lt;24,1)</f>
        <v>1</v>
      </c>
      <c r="J693" s="222" cm="1">
        <f t="array" ref="J693">_xlfn.IFS(H693=0,0,H693&gt;=0,H693+I693)</f>
        <v>0</v>
      </c>
      <c r="K693" s="222" t="str">
        <f t="shared" si="29"/>
        <v/>
      </c>
      <c r="L693" s="222" cm="1">
        <f t="array" ref="L693">_xlfn.IFS(J693=0,0,J693&gt;=0,J693+K693)</f>
        <v>0</v>
      </c>
      <c r="M693" s="222" t="str">
        <f t="shared" si="30"/>
        <v/>
      </c>
      <c r="N693" s="222" t="str">
        <f t="shared" si="31"/>
        <v/>
      </c>
      <c r="O693" s="81"/>
      <c r="P693" s="211" t="str">
        <f t="shared" si="32"/>
        <v/>
      </c>
      <c r="Q693" s="313">
        <f t="shared" si="33"/>
        <v>0</v>
      </c>
      <c r="R693" s="314" t="str">
        <f t="shared" si="34"/>
        <v/>
      </c>
    </row>
    <row r="694" spans="1:18" hidden="1" outlineLevel="1" x14ac:dyDescent="0.3">
      <c r="A694" s="159"/>
      <c r="B694" s="80"/>
      <c r="C694" s="80"/>
      <c r="D694" s="225" t="str">
        <f>IF(ISERROR(VLOOKUP(C694,'[1]Summary and KPIs'!$E$55:$F$58,2,FALSE)),"",(VLOOKUP(C694,'[1]Summary and KPIs'!$E$55:$F$58,2,FALSE)))</f>
        <v/>
      </c>
      <c r="E694" s="69"/>
      <c r="F694" s="81"/>
      <c r="G694" s="81"/>
      <c r="H694" s="315">
        <f t="shared" si="28"/>
        <v>0</v>
      </c>
      <c r="I694" s="222" cm="1">
        <f t="array" ref="I694">_xlfn.IFS(H694&gt;25,0,H694&gt;=24,25-H694,H694&lt;24,1)</f>
        <v>1</v>
      </c>
      <c r="J694" s="222" cm="1">
        <f t="array" ref="J694">_xlfn.IFS(H694=0,0,H694&gt;=0,H694+I694)</f>
        <v>0</v>
      </c>
      <c r="K694" s="222" t="str">
        <f t="shared" si="29"/>
        <v/>
      </c>
      <c r="L694" s="222" cm="1">
        <f t="array" ref="L694">_xlfn.IFS(J694=0,0,J694&gt;=0,J694+K694)</f>
        <v>0</v>
      </c>
      <c r="M694" s="222" t="str">
        <f t="shared" si="30"/>
        <v/>
      </c>
      <c r="N694" s="222" t="str">
        <f t="shared" si="31"/>
        <v/>
      </c>
      <c r="O694" s="81"/>
      <c r="P694" s="211" t="str">
        <f t="shared" si="32"/>
        <v/>
      </c>
      <c r="Q694" s="313">
        <f t="shared" si="33"/>
        <v>0</v>
      </c>
      <c r="R694" s="314" t="str">
        <f t="shared" si="34"/>
        <v/>
      </c>
    </row>
    <row r="695" spans="1:18" hidden="1" outlineLevel="1" x14ac:dyDescent="0.3">
      <c r="A695" s="159"/>
      <c r="B695" s="80"/>
      <c r="C695" s="80"/>
      <c r="D695" s="225" t="str">
        <f>IF(ISERROR(VLOOKUP(C695,'[1]Summary and KPIs'!$E$55:$F$58,2,FALSE)),"",(VLOOKUP(C695,'[1]Summary and KPIs'!$E$55:$F$58,2,FALSE)))</f>
        <v/>
      </c>
      <c r="E695" s="69"/>
      <c r="F695" s="81"/>
      <c r="G695" s="81"/>
      <c r="H695" s="315">
        <f t="shared" si="28"/>
        <v>0</v>
      </c>
      <c r="I695" s="222" cm="1">
        <f t="array" ref="I695">_xlfn.IFS(H695&gt;25,0,H695&gt;=24,25-H695,H695&lt;24,1)</f>
        <v>1</v>
      </c>
      <c r="J695" s="222" cm="1">
        <f t="array" ref="J695">_xlfn.IFS(H695=0,0,H695&gt;=0,H695+I695)</f>
        <v>0</v>
      </c>
      <c r="K695" s="222" t="str">
        <f t="shared" si="29"/>
        <v/>
      </c>
      <c r="L695" s="222" cm="1">
        <f t="array" ref="L695">_xlfn.IFS(J695=0,0,J695&gt;=0,J695+K695)</f>
        <v>0</v>
      </c>
      <c r="M695" s="222" t="str">
        <f t="shared" si="30"/>
        <v/>
      </c>
      <c r="N695" s="222" t="str">
        <f t="shared" si="31"/>
        <v/>
      </c>
      <c r="O695" s="81"/>
      <c r="P695" s="211" t="str">
        <f t="shared" si="32"/>
        <v/>
      </c>
      <c r="Q695" s="313">
        <f t="shared" si="33"/>
        <v>0</v>
      </c>
      <c r="R695" s="314" t="str">
        <f t="shared" si="34"/>
        <v/>
      </c>
    </row>
    <row r="696" spans="1:18" hidden="1" outlineLevel="1" x14ac:dyDescent="0.3">
      <c r="A696" s="159"/>
      <c r="B696" s="80"/>
      <c r="C696" s="80"/>
      <c r="D696" s="225" t="str">
        <f>IF(ISERROR(VLOOKUP(C696,'[1]Summary and KPIs'!$E$55:$F$58,2,FALSE)),"",(VLOOKUP(C696,'[1]Summary and KPIs'!$E$55:$F$58,2,FALSE)))</f>
        <v/>
      </c>
      <c r="E696" s="69"/>
      <c r="F696" s="81"/>
      <c r="G696" s="81"/>
      <c r="H696" s="315">
        <f t="shared" si="28"/>
        <v>0</v>
      </c>
      <c r="I696" s="222" cm="1">
        <f t="array" ref="I696">_xlfn.IFS(H696&gt;25,0,H696&gt;=24,25-H696,H696&lt;24,1)</f>
        <v>1</v>
      </c>
      <c r="J696" s="222" cm="1">
        <f t="array" ref="J696">_xlfn.IFS(H696=0,0,H696&gt;=0,H696+I696)</f>
        <v>0</v>
      </c>
      <c r="K696" s="222" t="str">
        <f t="shared" si="29"/>
        <v/>
      </c>
      <c r="L696" s="222" cm="1">
        <f t="array" ref="L696">_xlfn.IFS(J696=0,0,J696&gt;=0,J696+K696)</f>
        <v>0</v>
      </c>
      <c r="M696" s="222" t="str">
        <f t="shared" si="30"/>
        <v/>
      </c>
      <c r="N696" s="222" t="str">
        <f t="shared" si="31"/>
        <v/>
      </c>
      <c r="O696" s="81"/>
      <c r="P696" s="211" t="str">
        <f t="shared" si="32"/>
        <v/>
      </c>
      <c r="Q696" s="313">
        <f t="shared" si="33"/>
        <v>0</v>
      </c>
      <c r="R696" s="314" t="str">
        <f t="shared" si="34"/>
        <v/>
      </c>
    </row>
    <row r="697" spans="1:18" hidden="1" outlineLevel="1" x14ac:dyDescent="0.3">
      <c r="A697" s="159"/>
      <c r="B697" s="80"/>
      <c r="C697" s="80"/>
      <c r="D697" s="225" t="str">
        <f>IF(ISERROR(VLOOKUP(C697,'[1]Summary and KPIs'!$E$55:$F$58,2,FALSE)),"",(VLOOKUP(C697,'[1]Summary and KPIs'!$E$55:$F$58,2,FALSE)))</f>
        <v/>
      </c>
      <c r="E697" s="69"/>
      <c r="F697" s="81"/>
      <c r="G697" s="81"/>
      <c r="H697" s="315">
        <f t="shared" si="28"/>
        <v>0</v>
      </c>
      <c r="I697" s="222" cm="1">
        <f t="array" ref="I697">_xlfn.IFS(H697&gt;25,0,H697&gt;=24,25-H697,H697&lt;24,1)</f>
        <v>1</v>
      </c>
      <c r="J697" s="222" cm="1">
        <f t="array" ref="J697">_xlfn.IFS(H697=0,0,H697&gt;=0,H697+I697)</f>
        <v>0</v>
      </c>
      <c r="K697" s="222" t="str">
        <f t="shared" si="29"/>
        <v/>
      </c>
      <c r="L697" s="222" cm="1">
        <f t="array" ref="L697">_xlfn.IFS(J697=0,0,J697&gt;=0,J697+K697)</f>
        <v>0</v>
      </c>
      <c r="M697" s="222" t="str">
        <f t="shared" si="30"/>
        <v/>
      </c>
      <c r="N697" s="222" t="str">
        <f t="shared" si="31"/>
        <v/>
      </c>
      <c r="O697" s="81"/>
      <c r="P697" s="211" t="str">
        <f t="shared" si="32"/>
        <v/>
      </c>
      <c r="Q697" s="313">
        <f t="shared" si="33"/>
        <v>0</v>
      </c>
      <c r="R697" s="314" t="str">
        <f t="shared" si="34"/>
        <v/>
      </c>
    </row>
    <row r="698" spans="1:18" hidden="1" outlineLevel="1" x14ac:dyDescent="0.3">
      <c r="A698" s="159"/>
      <c r="B698" s="80"/>
      <c r="C698" s="80"/>
      <c r="D698" s="225" t="str">
        <f>IF(ISERROR(VLOOKUP(C698,'[1]Summary and KPIs'!$E$55:$F$58,2,FALSE)),"",(VLOOKUP(C698,'[1]Summary and KPIs'!$E$55:$F$58,2,FALSE)))</f>
        <v/>
      </c>
      <c r="E698" s="69"/>
      <c r="F698" s="81"/>
      <c r="G698" s="81"/>
      <c r="H698" s="222">
        <f t="shared" si="0"/>
        <v>0</v>
      </c>
      <c r="I698" s="222" cm="1">
        <f t="array" ref="I698">_xlfn.IFS(H698&gt;25,0,H698&gt;=24,25-H698,H698&lt;24,1)</f>
        <v>1</v>
      </c>
      <c r="J698" s="222" cm="1">
        <f t="array" ref="J698">_xlfn.IFS(H698=0,0,H698&gt;=0,H698+I698)</f>
        <v>0</v>
      </c>
      <c r="K698" s="222" t="str">
        <f t="shared" si="2"/>
        <v/>
      </c>
      <c r="L698" s="222" cm="1">
        <f t="array" ref="L698">_xlfn.IFS(J698=0,0,J698&gt;=0,J698+K698)</f>
        <v>0</v>
      </c>
      <c r="M698" s="222" t="str">
        <f t="shared" si="3"/>
        <v/>
      </c>
      <c r="N698" s="222" t="str">
        <f t="shared" si="4"/>
        <v/>
      </c>
      <c r="O698" s="81"/>
      <c r="P698" s="211" t="str">
        <f t="shared" si="5"/>
        <v/>
      </c>
      <c r="Q698" s="222">
        <f t="shared" si="1"/>
        <v>0</v>
      </c>
      <c r="R698" s="226" t="str">
        <f t="shared" si="6"/>
        <v/>
      </c>
    </row>
    <row r="699" spans="1:18" collapsed="1" x14ac:dyDescent="0.3">
      <c r="A699" s="160"/>
      <c r="B699" s="161"/>
      <c r="C699" s="161"/>
      <c r="D699" s="227" t="str">
        <f>IF(ISERROR(VLOOKUP(C699,'[1]Summary and KPIs'!$E$55:$F$58,2,FALSE)),"",(VLOOKUP(C699,'[1]Summary and KPIs'!$E$55:$F$58,2,FALSE)))</f>
        <v/>
      </c>
      <c r="E699" s="162"/>
      <c r="F699" s="163"/>
      <c r="G699" s="163"/>
      <c r="H699" s="222">
        <f t="shared" si="0"/>
        <v>0</v>
      </c>
      <c r="I699" s="228" cm="1">
        <f t="array" ref="I699">_xlfn.IFS(H699&gt;25,0,H699&gt;=24,25-H699,H699&lt;24,1)</f>
        <v>1</v>
      </c>
      <c r="J699" s="228" cm="1">
        <f t="array" ref="J699">_xlfn.IFS(H699=0,0,H699&gt;=0,H699+I699)</f>
        <v>0</v>
      </c>
      <c r="K699" s="228" t="str">
        <f t="shared" si="2"/>
        <v/>
      </c>
      <c r="L699" s="228" cm="1">
        <f t="array" ref="L699">_xlfn.IFS(J699=0,0,J699&gt;=0,J699+K699)</f>
        <v>0</v>
      </c>
      <c r="M699" s="222" t="str">
        <f t="shared" si="3"/>
        <v/>
      </c>
      <c r="N699" s="222" t="str">
        <f t="shared" si="4"/>
        <v/>
      </c>
      <c r="O699" s="164"/>
      <c r="P699" s="229" t="str">
        <f t="shared" si="5"/>
        <v/>
      </c>
      <c r="Q699" s="228">
        <f t="shared" si="1"/>
        <v>0</v>
      </c>
      <c r="R699" s="230" t="str">
        <f t="shared" si="6"/>
        <v/>
      </c>
    </row>
    <row r="700" spans="1:18" hidden="1" outlineLevel="1" x14ac:dyDescent="0.3">
      <c r="A700" s="160"/>
      <c r="B700" s="161"/>
      <c r="C700" s="161"/>
      <c r="D700" s="227" t="str">
        <f>IF(ISERROR(VLOOKUP(C700,'[1]Summary and KPIs'!$E$55:$F$58,2,FALSE)),"",(VLOOKUP(C700,'[1]Summary and KPIs'!$E$55:$F$58,2,FALSE)))</f>
        <v/>
      </c>
      <c r="E700" s="162"/>
      <c r="F700" s="163"/>
      <c r="G700" s="163"/>
      <c r="H700" s="222">
        <f t="shared" si="0"/>
        <v>0</v>
      </c>
      <c r="I700" s="228" cm="1">
        <f t="array" ref="I700">_xlfn.IFS(H700&gt;25,0,H700&gt;=24,25-H700,H700&lt;24,1)</f>
        <v>1</v>
      </c>
      <c r="J700" s="228" cm="1">
        <f t="array" ref="J700">_xlfn.IFS(H700=0,0,H700&gt;=0,H700+I700)</f>
        <v>0</v>
      </c>
      <c r="K700" s="228" t="str">
        <f t="shared" si="2"/>
        <v/>
      </c>
      <c r="L700" s="228" cm="1">
        <f t="array" ref="L700">_xlfn.IFS(J700=0,0,J700&gt;=0,J700+K700)</f>
        <v>0</v>
      </c>
      <c r="M700" s="222" t="str">
        <f t="shared" si="3"/>
        <v/>
      </c>
      <c r="N700" s="222" t="str">
        <f t="shared" si="4"/>
        <v/>
      </c>
      <c r="O700" s="163"/>
      <c r="P700" s="229" t="str">
        <f t="shared" si="5"/>
        <v/>
      </c>
      <c r="Q700" s="228">
        <f t="shared" si="1"/>
        <v>0</v>
      </c>
      <c r="R700" s="230" t="str">
        <f t="shared" si="6"/>
        <v/>
      </c>
    </row>
    <row r="701" spans="1:18" hidden="1" outlineLevel="1" x14ac:dyDescent="0.3">
      <c r="A701" s="160"/>
      <c r="B701" s="161"/>
      <c r="C701" s="161"/>
      <c r="D701" s="227" t="str">
        <f>IF(ISERROR(VLOOKUP(C701,'[1]Summary and KPIs'!$E$55:$F$58,2,FALSE)),"",(VLOOKUP(C701,'[1]Summary and KPIs'!$E$55:$F$58,2,FALSE)))</f>
        <v/>
      </c>
      <c r="E701" s="162"/>
      <c r="F701" s="163"/>
      <c r="G701" s="163"/>
      <c r="H701" s="222">
        <f t="shared" si="0"/>
        <v>0</v>
      </c>
      <c r="I701" s="228" cm="1">
        <f t="array" ref="I701">_xlfn.IFS(H701&gt;25,0,H701&gt;=24,25-H701,H701&lt;24,1)</f>
        <v>1</v>
      </c>
      <c r="J701" s="228" cm="1">
        <f t="array" ref="J701">_xlfn.IFS(H701=0,0,H701&gt;=0,H701+I701)</f>
        <v>0</v>
      </c>
      <c r="K701" s="228" t="str">
        <f t="shared" si="2"/>
        <v/>
      </c>
      <c r="L701" s="228" cm="1">
        <f t="array" ref="L701">_xlfn.IFS(J701=0,0,J701&gt;=0,J701+K701)</f>
        <v>0</v>
      </c>
      <c r="M701" s="228" t="str">
        <f t="shared" si="3"/>
        <v/>
      </c>
      <c r="N701" s="228" t="str">
        <f t="shared" si="4"/>
        <v/>
      </c>
      <c r="O701" s="163"/>
      <c r="P701" s="229" t="str">
        <f t="shared" si="5"/>
        <v/>
      </c>
      <c r="Q701" s="228">
        <f t="shared" si="1"/>
        <v>0</v>
      </c>
      <c r="R701" s="230" t="str">
        <f t="shared" si="6"/>
        <v/>
      </c>
    </row>
    <row r="702" spans="1:18" hidden="1" outlineLevel="1" x14ac:dyDescent="0.3">
      <c r="A702" s="160"/>
      <c r="B702" s="161"/>
      <c r="C702" s="161"/>
      <c r="D702" s="227" t="str">
        <f>IF(ISERROR(VLOOKUP(C702,'[1]Summary and KPIs'!$E$55:$F$58,2,FALSE)),"",(VLOOKUP(C702,'[1]Summary and KPIs'!$E$55:$F$58,2,FALSE)))</f>
        <v/>
      </c>
      <c r="E702" s="162"/>
      <c r="F702" s="163"/>
      <c r="G702" s="163"/>
      <c r="H702" s="222">
        <f t="shared" si="0"/>
        <v>0</v>
      </c>
      <c r="I702" s="228" cm="1">
        <f t="array" ref="I702">_xlfn.IFS(H702&gt;25,0,H702&gt;=24,25-H702,H702&lt;24,1)</f>
        <v>1</v>
      </c>
      <c r="J702" s="228" cm="1">
        <f t="array" ref="J702">_xlfn.IFS(H702=0,0,H702&gt;=0,H702+I702)</f>
        <v>0</v>
      </c>
      <c r="K702" s="228" t="str">
        <f t="shared" si="2"/>
        <v/>
      </c>
      <c r="L702" s="228" cm="1">
        <f t="array" ref="L702">_xlfn.IFS(J702=0,0,J702&gt;=0,J702+K702)</f>
        <v>0</v>
      </c>
      <c r="M702" s="228" t="str">
        <f t="shared" si="3"/>
        <v/>
      </c>
      <c r="N702" s="228" t="str">
        <f t="shared" si="4"/>
        <v/>
      </c>
      <c r="O702" s="163"/>
      <c r="P702" s="229" t="str">
        <f t="shared" si="5"/>
        <v/>
      </c>
      <c r="Q702" s="228">
        <f t="shared" si="1"/>
        <v>0</v>
      </c>
      <c r="R702" s="230" t="str">
        <f t="shared" si="6"/>
        <v/>
      </c>
    </row>
    <row r="703" spans="1:18" hidden="1" outlineLevel="1" x14ac:dyDescent="0.3">
      <c r="A703" s="160"/>
      <c r="B703" s="161"/>
      <c r="C703" s="161"/>
      <c r="D703" s="227" t="str">
        <f>IF(ISERROR(VLOOKUP(C703,'[1]Summary and KPIs'!$E$55:$F$58,2,FALSE)),"",(VLOOKUP(C703,'[1]Summary and KPIs'!$E$55:$F$58,2,FALSE)))</f>
        <v/>
      </c>
      <c r="E703" s="162"/>
      <c r="F703" s="163"/>
      <c r="G703" s="163"/>
      <c r="H703" s="222">
        <f>F703+G703</f>
        <v>0</v>
      </c>
      <c r="I703" s="228" cm="1">
        <f t="array" ref="I703">_xlfn.IFS(H703&gt;25,0,H703&gt;=24,25-H703,H703&lt;24,1)</f>
        <v>1</v>
      </c>
      <c r="J703" s="228" cm="1">
        <f t="array" ref="J703">_xlfn.IFS(H703=0,0,H703&gt;=0,H703+I703)</f>
        <v>0</v>
      </c>
      <c r="K703" s="228" t="str">
        <f t="shared" si="2"/>
        <v/>
      </c>
      <c r="L703" s="228" cm="1">
        <f t="array" ref="L703">_xlfn.IFS(J703=0,0,J703&gt;=0,J703+K703)</f>
        <v>0</v>
      </c>
      <c r="M703" s="228" t="str">
        <f t="shared" si="3"/>
        <v/>
      </c>
      <c r="N703" s="228" t="str">
        <f t="shared" si="4"/>
        <v/>
      </c>
      <c r="O703" s="163"/>
      <c r="P703" s="229" t="str">
        <f t="shared" si="5"/>
        <v/>
      </c>
      <c r="Q703" s="228">
        <f t="shared" si="1"/>
        <v>0</v>
      </c>
      <c r="R703" s="230" t="str">
        <f t="shared" si="6"/>
        <v/>
      </c>
    </row>
    <row r="704" spans="1:18" hidden="1" outlineLevel="1" x14ac:dyDescent="0.3">
      <c r="A704" s="160"/>
      <c r="B704" s="161"/>
      <c r="C704" s="161"/>
      <c r="D704" s="227" t="str">
        <f>IF(ISERROR(VLOOKUP(C704,'[1]Summary and KPIs'!$E$55:$F$58,2,FALSE)),"",(VLOOKUP(C704,'[1]Summary and KPIs'!$E$55:$F$58,2,FALSE)))</f>
        <v/>
      </c>
      <c r="E704" s="162"/>
      <c r="F704" s="163"/>
      <c r="G704" s="163"/>
      <c r="H704" s="222">
        <f>F704+G704</f>
        <v>0</v>
      </c>
      <c r="I704" s="228" cm="1">
        <f t="array" ref="I704">_xlfn.IFS(H704&gt;25,0,H704&gt;=24,25-H704,H704&lt;24,1)</f>
        <v>1</v>
      </c>
      <c r="J704" s="228" cm="1">
        <f t="array" ref="J704">_xlfn.IFS(H704=0,0,H704&gt;=0,H704+I704)</f>
        <v>0</v>
      </c>
      <c r="K704" s="228" t="str">
        <f t="shared" si="2"/>
        <v/>
      </c>
      <c r="L704" s="228" cm="1">
        <f t="array" ref="L704">_xlfn.IFS(J704=0,0,J704&gt;=0,J704+K704)</f>
        <v>0</v>
      </c>
      <c r="M704" s="228" t="str">
        <f t="shared" si="3"/>
        <v/>
      </c>
      <c r="N704" s="228" t="str">
        <f t="shared" si="4"/>
        <v/>
      </c>
      <c r="O704" s="163"/>
      <c r="P704" s="229" t="str">
        <f t="shared" si="5"/>
        <v/>
      </c>
      <c r="Q704" s="228">
        <f t="shared" si="1"/>
        <v>0</v>
      </c>
      <c r="R704" s="230" t="str">
        <f t="shared" si="6"/>
        <v/>
      </c>
    </row>
    <row r="705" spans="1:18" hidden="1" outlineLevel="1" x14ac:dyDescent="0.3">
      <c r="A705" s="160"/>
      <c r="B705" s="161"/>
      <c r="C705" s="161"/>
      <c r="D705" s="227" t="str">
        <f>IF(ISERROR(VLOOKUP(C705,'[1]Summary and KPIs'!$E$55:$F$58,2,FALSE)),"",(VLOOKUP(C705,'[1]Summary and KPIs'!$E$55:$F$58,2,FALSE)))</f>
        <v/>
      </c>
      <c r="E705" s="162"/>
      <c r="F705" s="163"/>
      <c r="G705" s="163"/>
      <c r="H705" s="222">
        <f t="shared" ref="H705:H802" si="168">F705+G705</f>
        <v>0</v>
      </c>
      <c r="I705" s="228" cm="1">
        <f t="array" ref="I705">_xlfn.IFS(H705&gt;25,0,H705&gt;=24,25-H705,H705&lt;24,1)</f>
        <v>1</v>
      </c>
      <c r="J705" s="228" cm="1">
        <f t="array" ref="J705">_xlfn.IFS(H705=0,0,H705&gt;=0,H705+I705)</f>
        <v>0</v>
      </c>
      <c r="K705" s="228" t="str">
        <f t="shared" si="2"/>
        <v/>
      </c>
      <c r="L705" s="228" cm="1">
        <f t="array" ref="L705">_xlfn.IFS(J705=0,0,J705&gt;=0,J705+K705)</f>
        <v>0</v>
      </c>
      <c r="M705" s="228" t="str">
        <f t="shared" si="3"/>
        <v/>
      </c>
      <c r="N705" s="228" t="str">
        <f t="shared" si="4"/>
        <v/>
      </c>
      <c r="O705" s="163"/>
      <c r="P705" s="229" t="str">
        <f t="shared" si="5"/>
        <v/>
      </c>
      <c r="Q705" s="228">
        <f t="shared" si="1"/>
        <v>0</v>
      </c>
      <c r="R705" s="230" t="str">
        <f t="shared" si="6"/>
        <v/>
      </c>
    </row>
    <row r="706" spans="1:18" hidden="1" outlineLevel="1" x14ac:dyDescent="0.3">
      <c r="A706" s="160"/>
      <c r="B706" s="161"/>
      <c r="C706" s="161"/>
      <c r="D706" s="227" t="str">
        <f>IF(ISERROR(VLOOKUP(C706,'[1]Summary and KPIs'!$E$55:$F$58,2,FALSE)),"",(VLOOKUP(C706,'[1]Summary and KPIs'!$E$55:$F$58,2,FALSE)))</f>
        <v/>
      </c>
      <c r="E706" s="162"/>
      <c r="F706" s="163"/>
      <c r="G706" s="163"/>
      <c r="H706" s="222">
        <f t="shared" si="168"/>
        <v>0</v>
      </c>
      <c r="I706" s="228" cm="1">
        <f t="array" ref="I706">_xlfn.IFS(H706&gt;25,0,H706&gt;=24,25-H706,H706&lt;24,1)</f>
        <v>1</v>
      </c>
      <c r="J706" s="228" cm="1">
        <f t="array" ref="J706">_xlfn.IFS(H706=0,0,H706&gt;=0,H706+I706)</f>
        <v>0</v>
      </c>
      <c r="K706" s="228" t="str">
        <f t="shared" si="2"/>
        <v/>
      </c>
      <c r="L706" s="228" cm="1">
        <f t="array" ref="L706">_xlfn.IFS(J706=0,0,J706&gt;=0,J706+K706)</f>
        <v>0</v>
      </c>
      <c r="M706" s="228" t="str">
        <f t="shared" si="3"/>
        <v/>
      </c>
      <c r="N706" s="228" t="str">
        <f t="shared" si="4"/>
        <v/>
      </c>
      <c r="O706" s="163"/>
      <c r="P706" s="229" t="str">
        <f t="shared" si="5"/>
        <v/>
      </c>
      <c r="Q706" s="228">
        <f t="shared" si="1"/>
        <v>0</v>
      </c>
      <c r="R706" s="230" t="str">
        <f t="shared" si="6"/>
        <v/>
      </c>
    </row>
    <row r="707" spans="1:18" hidden="1" outlineLevel="1" x14ac:dyDescent="0.3">
      <c r="A707" s="159"/>
      <c r="B707" s="80"/>
      <c r="C707" s="80"/>
      <c r="D707" s="225" t="str">
        <f>IF(ISERROR(VLOOKUP(C707,'[1]Summary and KPIs'!$E$55:$F$58,2,FALSE)),"",(VLOOKUP(C707,'[1]Summary and KPIs'!$E$55:$F$58,2,FALSE)))</f>
        <v/>
      </c>
      <c r="E707" s="69"/>
      <c r="F707" s="81"/>
      <c r="G707" s="81"/>
      <c r="H707" s="315">
        <f t="shared" ref="H707:H723" si="169">F707+G707</f>
        <v>0</v>
      </c>
      <c r="I707" s="222" cm="1">
        <f t="array" ref="I707">_xlfn.IFS(H707&gt;25,0,H707&gt;=24,25-H707,H707&lt;24,1)</f>
        <v>1</v>
      </c>
      <c r="J707" s="222" cm="1">
        <f t="array" ref="J707">_xlfn.IFS(H707=0,0,H707&gt;=0,H707+I707)</f>
        <v>0</v>
      </c>
      <c r="K707" s="222" t="str">
        <f t="shared" ref="K707:K723" si="170">IF(ISERROR(IF(J707&lt;D707,D707-J707,0)),"",IF(J707&lt;D707,D707-J707,0))</f>
        <v/>
      </c>
      <c r="L707" s="222" cm="1">
        <f t="array" ref="L707">_xlfn.IFS(J707=0,0,J707&gt;=0,J707+K707)</f>
        <v>0</v>
      </c>
      <c r="M707" s="222" t="str">
        <f t="shared" ref="M707:M723" si="171">IFERROR(I707+K707,"")</f>
        <v/>
      </c>
      <c r="N707" s="222" t="str">
        <f t="shared" ref="N707:N723" si="172">IFERROR(M707*E707,"")</f>
        <v/>
      </c>
      <c r="O707" s="81"/>
      <c r="P707" s="211" t="str">
        <f t="shared" ref="P707:P723" si="173">IFERROR(O707/(N707),"")</f>
        <v/>
      </c>
      <c r="Q707" s="313">
        <f t="shared" ref="Q707:Q723" si="174">SUM(N707:O707)</f>
        <v>0</v>
      </c>
      <c r="R707" s="314" t="str">
        <f t="shared" ref="R707:R723" si="175">IF(O707="","",IF(P707&gt;17.5%,"Benefits should not be more than 17.5% ",""))</f>
        <v/>
      </c>
    </row>
    <row r="708" spans="1:18" hidden="1" outlineLevel="1" x14ac:dyDescent="0.3">
      <c r="A708" s="159"/>
      <c r="B708" s="80"/>
      <c r="C708" s="80"/>
      <c r="D708" s="225" t="str">
        <f>IF(ISERROR(VLOOKUP(C708,'[1]Summary and KPIs'!$E$55:$F$58,2,FALSE)),"",(VLOOKUP(C708,'[1]Summary and KPIs'!$E$55:$F$58,2,FALSE)))</f>
        <v/>
      </c>
      <c r="E708" s="69"/>
      <c r="F708" s="81"/>
      <c r="G708" s="81"/>
      <c r="H708" s="315">
        <f t="shared" si="169"/>
        <v>0</v>
      </c>
      <c r="I708" s="222" cm="1">
        <f t="array" ref="I708">_xlfn.IFS(H708&gt;25,0,H708&gt;=24,25-H708,H708&lt;24,1)</f>
        <v>1</v>
      </c>
      <c r="J708" s="222" cm="1">
        <f t="array" ref="J708">_xlfn.IFS(H708=0,0,H708&gt;=0,H708+I708)</f>
        <v>0</v>
      </c>
      <c r="K708" s="222" t="str">
        <f t="shared" si="170"/>
        <v/>
      </c>
      <c r="L708" s="222" cm="1">
        <f t="array" ref="L708">_xlfn.IFS(J708=0,0,J708&gt;=0,J708+K708)</f>
        <v>0</v>
      </c>
      <c r="M708" s="222" t="str">
        <f t="shared" si="171"/>
        <v/>
      </c>
      <c r="N708" s="222" t="str">
        <f t="shared" si="172"/>
        <v/>
      </c>
      <c r="O708" s="81"/>
      <c r="P708" s="211" t="str">
        <f t="shared" si="173"/>
        <v/>
      </c>
      <c r="Q708" s="313">
        <f t="shared" si="174"/>
        <v>0</v>
      </c>
      <c r="R708" s="314" t="str">
        <f t="shared" si="175"/>
        <v/>
      </c>
    </row>
    <row r="709" spans="1:18" hidden="1" outlineLevel="1" x14ac:dyDescent="0.3">
      <c r="A709" s="159"/>
      <c r="B709" s="80"/>
      <c r="C709" s="80"/>
      <c r="D709" s="225" t="str">
        <f>IF(ISERROR(VLOOKUP(C709,'[1]Summary and KPIs'!$E$55:$F$58,2,FALSE)),"",(VLOOKUP(C709,'[1]Summary and KPIs'!$E$55:$F$58,2,FALSE)))</f>
        <v/>
      </c>
      <c r="E709" s="69"/>
      <c r="F709" s="81"/>
      <c r="G709" s="81"/>
      <c r="H709" s="315">
        <f t="shared" si="169"/>
        <v>0</v>
      </c>
      <c r="I709" s="222" cm="1">
        <f t="array" ref="I709">_xlfn.IFS(H709&gt;25,0,H709&gt;=24,25-H709,H709&lt;24,1)</f>
        <v>1</v>
      </c>
      <c r="J709" s="222" cm="1">
        <f t="array" ref="J709">_xlfn.IFS(H709=0,0,H709&gt;=0,H709+I709)</f>
        <v>0</v>
      </c>
      <c r="K709" s="222" t="str">
        <f t="shared" si="170"/>
        <v/>
      </c>
      <c r="L709" s="222" cm="1">
        <f t="array" ref="L709">_xlfn.IFS(J709=0,0,J709&gt;=0,J709+K709)</f>
        <v>0</v>
      </c>
      <c r="M709" s="222" t="str">
        <f t="shared" si="171"/>
        <v/>
      </c>
      <c r="N709" s="222" t="str">
        <f t="shared" si="172"/>
        <v/>
      </c>
      <c r="O709" s="81"/>
      <c r="P709" s="211" t="str">
        <f t="shared" si="173"/>
        <v/>
      </c>
      <c r="Q709" s="313">
        <f t="shared" si="174"/>
        <v>0</v>
      </c>
      <c r="R709" s="314" t="str">
        <f t="shared" si="175"/>
        <v/>
      </c>
    </row>
    <row r="710" spans="1:18" hidden="1" outlineLevel="1" x14ac:dyDescent="0.3">
      <c r="A710" s="159"/>
      <c r="B710" s="80"/>
      <c r="C710" s="80"/>
      <c r="D710" s="225" t="str">
        <f>IF(ISERROR(VLOOKUP(C710,'[1]Summary and KPIs'!$E$55:$F$58,2,FALSE)),"",(VLOOKUP(C710,'[1]Summary and KPIs'!$E$55:$F$58,2,FALSE)))</f>
        <v/>
      </c>
      <c r="E710" s="69"/>
      <c r="F710" s="81"/>
      <c r="G710" s="81"/>
      <c r="H710" s="315">
        <f t="shared" si="169"/>
        <v>0</v>
      </c>
      <c r="I710" s="222" cm="1">
        <f t="array" ref="I710">_xlfn.IFS(H710&gt;25,0,H710&gt;=24,25-H710,H710&lt;24,1)</f>
        <v>1</v>
      </c>
      <c r="J710" s="222" cm="1">
        <f t="array" ref="J710">_xlfn.IFS(H710=0,0,H710&gt;=0,H710+I710)</f>
        <v>0</v>
      </c>
      <c r="K710" s="222" t="str">
        <f t="shared" si="170"/>
        <v/>
      </c>
      <c r="L710" s="222" cm="1">
        <f t="array" ref="L710">_xlfn.IFS(J710=0,0,J710&gt;=0,J710+K710)</f>
        <v>0</v>
      </c>
      <c r="M710" s="222" t="str">
        <f t="shared" si="171"/>
        <v/>
      </c>
      <c r="N710" s="222" t="str">
        <f t="shared" si="172"/>
        <v/>
      </c>
      <c r="O710" s="81"/>
      <c r="P710" s="211" t="str">
        <f t="shared" si="173"/>
        <v/>
      </c>
      <c r="Q710" s="313">
        <f t="shared" si="174"/>
        <v>0</v>
      </c>
      <c r="R710" s="314" t="str">
        <f t="shared" si="175"/>
        <v/>
      </c>
    </row>
    <row r="711" spans="1:18" hidden="1" outlineLevel="1" x14ac:dyDescent="0.3">
      <c r="A711" s="159"/>
      <c r="B711" s="80"/>
      <c r="C711" s="80"/>
      <c r="D711" s="225" t="str">
        <f>IF(ISERROR(VLOOKUP(C711,'[1]Summary and KPIs'!$E$55:$F$58,2,FALSE)),"",(VLOOKUP(C711,'[1]Summary and KPIs'!$E$55:$F$58,2,FALSE)))</f>
        <v/>
      </c>
      <c r="E711" s="69"/>
      <c r="F711" s="81"/>
      <c r="G711" s="81"/>
      <c r="H711" s="315">
        <f t="shared" si="169"/>
        <v>0</v>
      </c>
      <c r="I711" s="222" cm="1">
        <f t="array" ref="I711">_xlfn.IFS(H711&gt;25,0,H711&gt;=24,25-H711,H711&lt;24,1)</f>
        <v>1</v>
      </c>
      <c r="J711" s="222" cm="1">
        <f t="array" ref="J711">_xlfn.IFS(H711=0,0,H711&gt;=0,H711+I711)</f>
        <v>0</v>
      </c>
      <c r="K711" s="222" t="str">
        <f t="shared" si="170"/>
        <v/>
      </c>
      <c r="L711" s="222" cm="1">
        <f t="array" ref="L711">_xlfn.IFS(J711=0,0,J711&gt;=0,J711+K711)</f>
        <v>0</v>
      </c>
      <c r="M711" s="222" t="str">
        <f t="shared" si="171"/>
        <v/>
      </c>
      <c r="N711" s="222" t="str">
        <f t="shared" si="172"/>
        <v/>
      </c>
      <c r="O711" s="81"/>
      <c r="P711" s="211" t="str">
        <f t="shared" si="173"/>
        <v/>
      </c>
      <c r="Q711" s="313">
        <f t="shared" si="174"/>
        <v>0</v>
      </c>
      <c r="R711" s="314" t="str">
        <f t="shared" si="175"/>
        <v/>
      </c>
    </row>
    <row r="712" spans="1:18" hidden="1" outlineLevel="1" x14ac:dyDescent="0.3">
      <c r="A712" s="159"/>
      <c r="B712" s="80"/>
      <c r="C712" s="80"/>
      <c r="D712" s="225" t="str">
        <f>IF(ISERROR(VLOOKUP(C712,'[1]Summary and KPIs'!$E$55:$F$58,2,FALSE)),"",(VLOOKUP(C712,'[1]Summary and KPIs'!$E$55:$F$58,2,FALSE)))</f>
        <v/>
      </c>
      <c r="E712" s="69"/>
      <c r="F712" s="81"/>
      <c r="G712" s="81"/>
      <c r="H712" s="315">
        <f t="shared" si="169"/>
        <v>0</v>
      </c>
      <c r="I712" s="222" cm="1">
        <f t="array" ref="I712">_xlfn.IFS(H712&gt;25,0,H712&gt;=24,25-H712,H712&lt;24,1)</f>
        <v>1</v>
      </c>
      <c r="J712" s="222" cm="1">
        <f t="array" ref="J712">_xlfn.IFS(H712=0,0,H712&gt;=0,H712+I712)</f>
        <v>0</v>
      </c>
      <c r="K712" s="222" t="str">
        <f t="shared" si="170"/>
        <v/>
      </c>
      <c r="L712" s="222" cm="1">
        <f t="array" ref="L712">_xlfn.IFS(J712=0,0,J712&gt;=0,J712+K712)</f>
        <v>0</v>
      </c>
      <c r="M712" s="222" t="str">
        <f t="shared" si="171"/>
        <v/>
      </c>
      <c r="N712" s="222" t="str">
        <f t="shared" si="172"/>
        <v/>
      </c>
      <c r="O712" s="81"/>
      <c r="P712" s="211" t="str">
        <f t="shared" si="173"/>
        <v/>
      </c>
      <c r="Q712" s="313">
        <f t="shared" si="174"/>
        <v>0</v>
      </c>
      <c r="R712" s="314" t="str">
        <f t="shared" si="175"/>
        <v/>
      </c>
    </row>
    <row r="713" spans="1:18" hidden="1" outlineLevel="1" x14ac:dyDescent="0.3">
      <c r="A713" s="159"/>
      <c r="B713" s="80"/>
      <c r="C713" s="80"/>
      <c r="D713" s="225" t="str">
        <f>IF(ISERROR(VLOOKUP(C713,'[1]Summary and KPIs'!$E$55:$F$58,2,FALSE)),"",(VLOOKUP(C713,'[1]Summary and KPIs'!$E$55:$F$58,2,FALSE)))</f>
        <v/>
      </c>
      <c r="E713" s="69"/>
      <c r="F713" s="81"/>
      <c r="G713" s="81"/>
      <c r="H713" s="315">
        <f t="shared" si="169"/>
        <v>0</v>
      </c>
      <c r="I713" s="222" cm="1">
        <f t="array" ref="I713">_xlfn.IFS(H713&gt;25,0,H713&gt;=24,25-H713,H713&lt;24,1)</f>
        <v>1</v>
      </c>
      <c r="J713" s="222" cm="1">
        <f t="array" ref="J713">_xlfn.IFS(H713=0,0,H713&gt;=0,H713+I713)</f>
        <v>0</v>
      </c>
      <c r="K713" s="222" t="str">
        <f t="shared" si="170"/>
        <v/>
      </c>
      <c r="L713" s="222" cm="1">
        <f t="array" ref="L713">_xlfn.IFS(J713=0,0,J713&gt;=0,J713+K713)</f>
        <v>0</v>
      </c>
      <c r="M713" s="222" t="str">
        <f t="shared" si="171"/>
        <v/>
      </c>
      <c r="N713" s="222" t="str">
        <f t="shared" si="172"/>
        <v/>
      </c>
      <c r="O713" s="81"/>
      <c r="P713" s="211" t="str">
        <f t="shared" si="173"/>
        <v/>
      </c>
      <c r="Q713" s="313">
        <f t="shared" si="174"/>
        <v>0</v>
      </c>
      <c r="R713" s="314" t="str">
        <f t="shared" si="175"/>
        <v/>
      </c>
    </row>
    <row r="714" spans="1:18" hidden="1" outlineLevel="1" x14ac:dyDescent="0.3">
      <c r="A714" s="159"/>
      <c r="B714" s="80"/>
      <c r="C714" s="80"/>
      <c r="D714" s="225" t="str">
        <f>IF(ISERROR(VLOOKUP(C714,'[1]Summary and KPIs'!$E$55:$F$58,2,FALSE)),"",(VLOOKUP(C714,'[1]Summary and KPIs'!$E$55:$F$58,2,FALSE)))</f>
        <v/>
      </c>
      <c r="E714" s="69"/>
      <c r="F714" s="81"/>
      <c r="G714" s="81"/>
      <c r="H714" s="315">
        <f t="shared" si="169"/>
        <v>0</v>
      </c>
      <c r="I714" s="222" cm="1">
        <f t="array" ref="I714">_xlfn.IFS(H714&gt;25,0,H714&gt;=24,25-H714,H714&lt;24,1)</f>
        <v>1</v>
      </c>
      <c r="J714" s="222" cm="1">
        <f t="array" ref="J714">_xlfn.IFS(H714=0,0,H714&gt;=0,H714+I714)</f>
        <v>0</v>
      </c>
      <c r="K714" s="222" t="str">
        <f t="shared" si="170"/>
        <v/>
      </c>
      <c r="L714" s="222" cm="1">
        <f t="array" ref="L714">_xlfn.IFS(J714=0,0,J714&gt;=0,J714+K714)</f>
        <v>0</v>
      </c>
      <c r="M714" s="222" t="str">
        <f t="shared" si="171"/>
        <v/>
      </c>
      <c r="N714" s="222" t="str">
        <f t="shared" si="172"/>
        <v/>
      </c>
      <c r="O714" s="81"/>
      <c r="P714" s="211" t="str">
        <f t="shared" si="173"/>
        <v/>
      </c>
      <c r="Q714" s="313">
        <f t="shared" si="174"/>
        <v>0</v>
      </c>
      <c r="R714" s="314" t="str">
        <f t="shared" si="175"/>
        <v/>
      </c>
    </row>
    <row r="715" spans="1:18" hidden="1" outlineLevel="1" x14ac:dyDescent="0.3">
      <c r="A715" s="159"/>
      <c r="B715" s="80"/>
      <c r="C715" s="80"/>
      <c r="D715" s="225" t="str">
        <f>IF(ISERROR(VLOOKUP(C715,'[1]Summary and KPIs'!$E$55:$F$58,2,FALSE)),"",(VLOOKUP(C715,'[1]Summary and KPIs'!$E$55:$F$58,2,FALSE)))</f>
        <v/>
      </c>
      <c r="E715" s="69"/>
      <c r="F715" s="81"/>
      <c r="G715" s="81"/>
      <c r="H715" s="315">
        <f t="shared" si="169"/>
        <v>0</v>
      </c>
      <c r="I715" s="222" cm="1">
        <f t="array" ref="I715">_xlfn.IFS(H715&gt;25,0,H715&gt;=24,25-H715,H715&lt;24,1)</f>
        <v>1</v>
      </c>
      <c r="J715" s="222" cm="1">
        <f t="array" ref="J715">_xlfn.IFS(H715=0,0,H715&gt;=0,H715+I715)</f>
        <v>0</v>
      </c>
      <c r="K715" s="222" t="str">
        <f t="shared" si="170"/>
        <v/>
      </c>
      <c r="L715" s="222" cm="1">
        <f t="array" ref="L715">_xlfn.IFS(J715=0,0,J715&gt;=0,J715+K715)</f>
        <v>0</v>
      </c>
      <c r="M715" s="222" t="str">
        <f t="shared" si="171"/>
        <v/>
      </c>
      <c r="N715" s="222" t="str">
        <f t="shared" si="172"/>
        <v/>
      </c>
      <c r="O715" s="81"/>
      <c r="P715" s="211" t="str">
        <f t="shared" si="173"/>
        <v/>
      </c>
      <c r="Q715" s="313">
        <f t="shared" si="174"/>
        <v>0</v>
      </c>
      <c r="R715" s="314" t="str">
        <f t="shared" si="175"/>
        <v/>
      </c>
    </row>
    <row r="716" spans="1:18" hidden="1" outlineLevel="1" x14ac:dyDescent="0.3">
      <c r="A716" s="159"/>
      <c r="B716" s="80"/>
      <c r="C716" s="80"/>
      <c r="D716" s="225" t="str">
        <f>IF(ISERROR(VLOOKUP(C716,'[1]Summary and KPIs'!$E$55:$F$58,2,FALSE)),"",(VLOOKUP(C716,'[1]Summary and KPIs'!$E$55:$F$58,2,FALSE)))</f>
        <v/>
      </c>
      <c r="E716" s="69"/>
      <c r="F716" s="81"/>
      <c r="G716" s="81"/>
      <c r="H716" s="315">
        <f t="shared" si="169"/>
        <v>0</v>
      </c>
      <c r="I716" s="222" cm="1">
        <f t="array" ref="I716">_xlfn.IFS(H716&gt;25,0,H716&gt;=24,25-H716,H716&lt;24,1)</f>
        <v>1</v>
      </c>
      <c r="J716" s="222" cm="1">
        <f t="array" ref="J716">_xlfn.IFS(H716=0,0,H716&gt;=0,H716+I716)</f>
        <v>0</v>
      </c>
      <c r="K716" s="222" t="str">
        <f t="shared" si="170"/>
        <v/>
      </c>
      <c r="L716" s="222" cm="1">
        <f t="array" ref="L716">_xlfn.IFS(J716=0,0,J716&gt;=0,J716+K716)</f>
        <v>0</v>
      </c>
      <c r="M716" s="222" t="str">
        <f t="shared" si="171"/>
        <v/>
      </c>
      <c r="N716" s="222" t="str">
        <f t="shared" si="172"/>
        <v/>
      </c>
      <c r="O716" s="81"/>
      <c r="P716" s="211" t="str">
        <f t="shared" si="173"/>
        <v/>
      </c>
      <c r="Q716" s="313">
        <f t="shared" si="174"/>
        <v>0</v>
      </c>
      <c r="R716" s="314" t="str">
        <f t="shared" si="175"/>
        <v/>
      </c>
    </row>
    <row r="717" spans="1:18" hidden="1" outlineLevel="1" x14ac:dyDescent="0.3">
      <c r="A717" s="159"/>
      <c r="B717" s="80"/>
      <c r="C717" s="80"/>
      <c r="D717" s="225" t="str">
        <f>IF(ISERROR(VLOOKUP(C717,'[1]Summary and KPIs'!$E$55:$F$58,2,FALSE)),"",(VLOOKUP(C717,'[1]Summary and KPIs'!$E$55:$F$58,2,FALSE)))</f>
        <v/>
      </c>
      <c r="E717" s="69"/>
      <c r="F717" s="81"/>
      <c r="G717" s="81"/>
      <c r="H717" s="315">
        <f t="shared" si="169"/>
        <v>0</v>
      </c>
      <c r="I717" s="222" cm="1">
        <f t="array" ref="I717">_xlfn.IFS(H717&gt;25,0,H717&gt;=24,25-H717,H717&lt;24,1)</f>
        <v>1</v>
      </c>
      <c r="J717" s="222" cm="1">
        <f t="array" ref="J717">_xlfn.IFS(H717=0,0,H717&gt;=0,H717+I717)</f>
        <v>0</v>
      </c>
      <c r="K717" s="222" t="str">
        <f t="shared" si="170"/>
        <v/>
      </c>
      <c r="L717" s="222" cm="1">
        <f t="array" ref="L717">_xlfn.IFS(J717=0,0,J717&gt;=0,J717+K717)</f>
        <v>0</v>
      </c>
      <c r="M717" s="222" t="str">
        <f t="shared" si="171"/>
        <v/>
      </c>
      <c r="N717" s="222" t="str">
        <f t="shared" si="172"/>
        <v/>
      </c>
      <c r="O717" s="81"/>
      <c r="P717" s="211" t="str">
        <f t="shared" si="173"/>
        <v/>
      </c>
      <c r="Q717" s="313">
        <f t="shared" si="174"/>
        <v>0</v>
      </c>
      <c r="R717" s="314" t="str">
        <f t="shared" si="175"/>
        <v/>
      </c>
    </row>
    <row r="718" spans="1:18" hidden="1" outlineLevel="1" x14ac:dyDescent="0.3">
      <c r="A718" s="159"/>
      <c r="B718" s="80"/>
      <c r="C718" s="80"/>
      <c r="D718" s="225" t="str">
        <f>IF(ISERROR(VLOOKUP(C718,'[1]Summary and KPIs'!$E$55:$F$58,2,FALSE)),"",(VLOOKUP(C718,'[1]Summary and KPIs'!$E$55:$F$58,2,FALSE)))</f>
        <v/>
      </c>
      <c r="E718" s="69"/>
      <c r="F718" s="81"/>
      <c r="G718" s="81"/>
      <c r="H718" s="315">
        <f t="shared" si="169"/>
        <v>0</v>
      </c>
      <c r="I718" s="222" cm="1">
        <f t="array" ref="I718">_xlfn.IFS(H718&gt;25,0,H718&gt;=24,25-H718,H718&lt;24,1)</f>
        <v>1</v>
      </c>
      <c r="J718" s="222" cm="1">
        <f t="array" ref="J718">_xlfn.IFS(H718=0,0,H718&gt;=0,H718+I718)</f>
        <v>0</v>
      </c>
      <c r="K718" s="222" t="str">
        <f t="shared" si="170"/>
        <v/>
      </c>
      <c r="L718" s="222" cm="1">
        <f t="array" ref="L718">_xlfn.IFS(J718=0,0,J718&gt;=0,J718+K718)</f>
        <v>0</v>
      </c>
      <c r="M718" s="222" t="str">
        <f t="shared" si="171"/>
        <v/>
      </c>
      <c r="N718" s="222" t="str">
        <f t="shared" si="172"/>
        <v/>
      </c>
      <c r="O718" s="81"/>
      <c r="P718" s="211" t="str">
        <f t="shared" si="173"/>
        <v/>
      </c>
      <c r="Q718" s="313">
        <f t="shared" si="174"/>
        <v>0</v>
      </c>
      <c r="R718" s="314" t="str">
        <f t="shared" si="175"/>
        <v/>
      </c>
    </row>
    <row r="719" spans="1:18" hidden="1" outlineLevel="1" x14ac:dyDescent="0.3">
      <c r="A719" s="159"/>
      <c r="B719" s="80"/>
      <c r="C719" s="80"/>
      <c r="D719" s="225" t="str">
        <f>IF(ISERROR(VLOOKUP(C719,'[1]Summary and KPIs'!$E$55:$F$58,2,FALSE)),"",(VLOOKUP(C719,'[1]Summary and KPIs'!$E$55:$F$58,2,FALSE)))</f>
        <v/>
      </c>
      <c r="E719" s="69"/>
      <c r="F719" s="81"/>
      <c r="G719" s="81"/>
      <c r="H719" s="315">
        <f t="shared" si="169"/>
        <v>0</v>
      </c>
      <c r="I719" s="222" cm="1">
        <f t="array" ref="I719">_xlfn.IFS(H719&gt;25,0,H719&gt;=24,25-H719,H719&lt;24,1)</f>
        <v>1</v>
      </c>
      <c r="J719" s="222" cm="1">
        <f t="array" ref="J719">_xlfn.IFS(H719=0,0,H719&gt;=0,H719+I719)</f>
        <v>0</v>
      </c>
      <c r="K719" s="222" t="str">
        <f t="shared" si="170"/>
        <v/>
      </c>
      <c r="L719" s="222" cm="1">
        <f t="array" ref="L719">_xlfn.IFS(J719=0,0,J719&gt;=0,J719+K719)</f>
        <v>0</v>
      </c>
      <c r="M719" s="222" t="str">
        <f t="shared" si="171"/>
        <v/>
      </c>
      <c r="N719" s="222" t="str">
        <f t="shared" si="172"/>
        <v/>
      </c>
      <c r="O719" s="81"/>
      <c r="P719" s="211" t="str">
        <f t="shared" si="173"/>
        <v/>
      </c>
      <c r="Q719" s="313">
        <f t="shared" si="174"/>
        <v>0</v>
      </c>
      <c r="R719" s="314" t="str">
        <f t="shared" si="175"/>
        <v/>
      </c>
    </row>
    <row r="720" spans="1:18" hidden="1" outlineLevel="1" x14ac:dyDescent="0.3">
      <c r="A720" s="159"/>
      <c r="B720" s="80"/>
      <c r="C720" s="80"/>
      <c r="D720" s="225" t="str">
        <f>IF(ISERROR(VLOOKUP(C720,'[1]Summary and KPIs'!$E$55:$F$58,2,FALSE)),"",(VLOOKUP(C720,'[1]Summary and KPIs'!$E$55:$F$58,2,FALSE)))</f>
        <v/>
      </c>
      <c r="E720" s="69"/>
      <c r="F720" s="81"/>
      <c r="G720" s="81"/>
      <c r="H720" s="315">
        <f t="shared" si="169"/>
        <v>0</v>
      </c>
      <c r="I720" s="222" cm="1">
        <f t="array" ref="I720">_xlfn.IFS(H720&gt;25,0,H720&gt;=24,25-H720,H720&lt;24,1)</f>
        <v>1</v>
      </c>
      <c r="J720" s="222" cm="1">
        <f t="array" ref="J720">_xlfn.IFS(H720=0,0,H720&gt;=0,H720+I720)</f>
        <v>0</v>
      </c>
      <c r="K720" s="222" t="str">
        <f t="shared" si="170"/>
        <v/>
      </c>
      <c r="L720" s="222" cm="1">
        <f t="array" ref="L720">_xlfn.IFS(J720=0,0,J720&gt;=0,J720+K720)</f>
        <v>0</v>
      </c>
      <c r="M720" s="222" t="str">
        <f t="shared" si="171"/>
        <v/>
      </c>
      <c r="N720" s="222" t="str">
        <f t="shared" si="172"/>
        <v/>
      </c>
      <c r="O720" s="81"/>
      <c r="P720" s="211" t="str">
        <f t="shared" si="173"/>
        <v/>
      </c>
      <c r="Q720" s="313">
        <f t="shared" si="174"/>
        <v>0</v>
      </c>
      <c r="R720" s="314" t="str">
        <f t="shared" si="175"/>
        <v/>
      </c>
    </row>
    <row r="721" spans="1:18" hidden="1" outlineLevel="1" x14ac:dyDescent="0.3">
      <c r="A721" s="159"/>
      <c r="B721" s="80"/>
      <c r="C721" s="80"/>
      <c r="D721" s="225" t="str">
        <f>IF(ISERROR(VLOOKUP(C721,'[1]Summary and KPIs'!$E$55:$F$58,2,FALSE)),"",(VLOOKUP(C721,'[1]Summary and KPIs'!$E$55:$F$58,2,FALSE)))</f>
        <v/>
      </c>
      <c r="E721" s="69"/>
      <c r="F721" s="81"/>
      <c r="G721" s="81"/>
      <c r="H721" s="315">
        <f t="shared" si="169"/>
        <v>0</v>
      </c>
      <c r="I721" s="222" cm="1">
        <f t="array" ref="I721">_xlfn.IFS(H721&gt;25,0,H721&gt;=24,25-H721,H721&lt;24,1)</f>
        <v>1</v>
      </c>
      <c r="J721" s="222" cm="1">
        <f t="array" ref="J721">_xlfn.IFS(H721=0,0,H721&gt;=0,H721+I721)</f>
        <v>0</v>
      </c>
      <c r="K721" s="222" t="str">
        <f t="shared" si="170"/>
        <v/>
      </c>
      <c r="L721" s="222" cm="1">
        <f t="array" ref="L721">_xlfn.IFS(J721=0,0,J721&gt;=0,J721+K721)</f>
        <v>0</v>
      </c>
      <c r="M721" s="222" t="str">
        <f t="shared" si="171"/>
        <v/>
      </c>
      <c r="N721" s="222" t="str">
        <f t="shared" si="172"/>
        <v/>
      </c>
      <c r="O721" s="81"/>
      <c r="P721" s="211" t="str">
        <f t="shared" si="173"/>
        <v/>
      </c>
      <c r="Q721" s="313">
        <f t="shared" si="174"/>
        <v>0</v>
      </c>
      <c r="R721" s="314" t="str">
        <f t="shared" si="175"/>
        <v/>
      </c>
    </row>
    <row r="722" spans="1:18" hidden="1" outlineLevel="1" x14ac:dyDescent="0.3">
      <c r="A722" s="159"/>
      <c r="B722" s="80"/>
      <c r="C722" s="80"/>
      <c r="D722" s="225" t="str">
        <f>IF(ISERROR(VLOOKUP(C722,'[1]Summary and KPIs'!$E$55:$F$58,2,FALSE)),"",(VLOOKUP(C722,'[1]Summary and KPIs'!$E$55:$F$58,2,FALSE)))</f>
        <v/>
      </c>
      <c r="E722" s="69"/>
      <c r="F722" s="81"/>
      <c r="G722" s="81"/>
      <c r="H722" s="315">
        <f t="shared" si="169"/>
        <v>0</v>
      </c>
      <c r="I722" s="222" cm="1">
        <f t="array" ref="I722">_xlfn.IFS(H722&gt;25,0,H722&gt;=24,25-H722,H722&lt;24,1)</f>
        <v>1</v>
      </c>
      <c r="J722" s="222" cm="1">
        <f t="array" ref="J722">_xlfn.IFS(H722=0,0,H722&gt;=0,H722+I722)</f>
        <v>0</v>
      </c>
      <c r="K722" s="222" t="str">
        <f t="shared" si="170"/>
        <v/>
      </c>
      <c r="L722" s="222" cm="1">
        <f t="array" ref="L722">_xlfn.IFS(J722=0,0,J722&gt;=0,J722+K722)</f>
        <v>0</v>
      </c>
      <c r="M722" s="222" t="str">
        <f t="shared" si="171"/>
        <v/>
      </c>
      <c r="N722" s="222" t="str">
        <f t="shared" si="172"/>
        <v/>
      </c>
      <c r="O722" s="81"/>
      <c r="P722" s="211" t="str">
        <f t="shared" si="173"/>
        <v/>
      </c>
      <c r="Q722" s="313">
        <f t="shared" si="174"/>
        <v>0</v>
      </c>
      <c r="R722" s="314" t="str">
        <f t="shared" si="175"/>
        <v/>
      </c>
    </row>
    <row r="723" spans="1:18" hidden="1" outlineLevel="1" x14ac:dyDescent="0.3">
      <c r="A723" s="159"/>
      <c r="B723" s="80"/>
      <c r="C723" s="80"/>
      <c r="D723" s="225" t="str">
        <f>IF(ISERROR(VLOOKUP(C723,'[1]Summary and KPIs'!$E$55:$F$58,2,FALSE)),"",(VLOOKUP(C723,'[1]Summary and KPIs'!$E$55:$F$58,2,FALSE)))</f>
        <v/>
      </c>
      <c r="E723" s="69"/>
      <c r="F723" s="81"/>
      <c r="G723" s="81"/>
      <c r="H723" s="315">
        <f t="shared" si="169"/>
        <v>0</v>
      </c>
      <c r="I723" s="222" cm="1">
        <f t="array" ref="I723">_xlfn.IFS(H723&gt;25,0,H723&gt;=24,25-H723,H723&lt;24,1)</f>
        <v>1</v>
      </c>
      <c r="J723" s="222" cm="1">
        <f t="array" ref="J723">_xlfn.IFS(H723=0,0,H723&gt;=0,H723+I723)</f>
        <v>0</v>
      </c>
      <c r="K723" s="222" t="str">
        <f t="shared" si="170"/>
        <v/>
      </c>
      <c r="L723" s="222" cm="1">
        <f t="array" ref="L723">_xlfn.IFS(J723=0,0,J723&gt;=0,J723+K723)</f>
        <v>0</v>
      </c>
      <c r="M723" s="222" t="str">
        <f t="shared" si="171"/>
        <v/>
      </c>
      <c r="N723" s="222" t="str">
        <f t="shared" si="172"/>
        <v/>
      </c>
      <c r="O723" s="81"/>
      <c r="P723" s="211" t="str">
        <f t="shared" si="173"/>
        <v/>
      </c>
      <c r="Q723" s="313">
        <f t="shared" si="174"/>
        <v>0</v>
      </c>
      <c r="R723" s="314" t="str">
        <f t="shared" si="175"/>
        <v/>
      </c>
    </row>
    <row r="724" spans="1:18" hidden="1" outlineLevel="1" x14ac:dyDescent="0.3">
      <c r="A724" s="160"/>
      <c r="B724" s="161"/>
      <c r="C724" s="161"/>
      <c r="D724" s="227" t="str">
        <f>IF(ISERROR(VLOOKUP(C724,'[1]Summary and KPIs'!$E$55:$F$58,2,FALSE)),"",(VLOOKUP(C724,'[1]Summary and KPIs'!$E$55:$F$58,2,FALSE)))</f>
        <v/>
      </c>
      <c r="E724" s="162"/>
      <c r="F724" s="163"/>
      <c r="G724" s="163"/>
      <c r="H724" s="222">
        <f t="shared" si="168"/>
        <v>0</v>
      </c>
      <c r="I724" s="228" cm="1">
        <f t="array" ref="I724">_xlfn.IFS(H724&gt;25,0,H724&gt;=24,25-H724,H724&lt;24,1)</f>
        <v>1</v>
      </c>
      <c r="J724" s="228" cm="1">
        <f t="array" ref="J724">_xlfn.IFS(H724=0,0,H724&gt;=0,H724+I724)</f>
        <v>0</v>
      </c>
      <c r="K724" s="228" t="str">
        <f t="shared" si="2"/>
        <v/>
      </c>
      <c r="L724" s="228" cm="1">
        <f t="array" ref="L724">_xlfn.IFS(J724=0,0,J724&gt;=0,J724+K724)</f>
        <v>0</v>
      </c>
      <c r="M724" s="228" t="str">
        <f t="shared" si="3"/>
        <v/>
      </c>
      <c r="N724" s="228" t="str">
        <f t="shared" si="4"/>
        <v/>
      </c>
      <c r="O724" s="163"/>
      <c r="P724" s="229" t="str">
        <f t="shared" si="5"/>
        <v/>
      </c>
      <c r="Q724" s="228">
        <f t="shared" si="1"/>
        <v>0</v>
      </c>
      <c r="R724" s="230" t="str">
        <f t="shared" si="6"/>
        <v/>
      </c>
    </row>
    <row r="725" spans="1:18" hidden="1" outlineLevel="1" x14ac:dyDescent="0.3">
      <c r="A725" s="159"/>
      <c r="B725" s="80"/>
      <c r="C725" s="80"/>
      <c r="D725" s="225" t="str">
        <f>IF(ISERROR(VLOOKUP(C725,'[1]Summary and KPIs'!$E$55:$F$58,2,FALSE)),"",(VLOOKUP(C725,'[1]Summary and KPIs'!$E$55:$F$58,2,FALSE)))</f>
        <v/>
      </c>
      <c r="E725" s="69"/>
      <c r="F725" s="81"/>
      <c r="G725" s="81"/>
      <c r="H725" s="315">
        <f t="shared" ref="H725:H756" si="176">F725+G725</f>
        <v>0</v>
      </c>
      <c r="I725" s="222" cm="1">
        <f t="array" ref="I725">_xlfn.IFS(H725&gt;25,0,H725&gt;=24,25-H725,H725&lt;24,1)</f>
        <v>1</v>
      </c>
      <c r="J725" s="222" cm="1">
        <f t="array" ref="J725">_xlfn.IFS(H725=0,0,H725&gt;=0,H725+I725)</f>
        <v>0</v>
      </c>
      <c r="K725" s="222" t="str">
        <f t="shared" ref="K725:K756" si="177">IF(ISERROR(IF(J725&lt;D725,D725-J725,0)),"",IF(J725&lt;D725,D725-J725,0))</f>
        <v/>
      </c>
      <c r="L725" s="222" cm="1">
        <f t="array" ref="L725">_xlfn.IFS(J725=0,0,J725&gt;=0,J725+K725)</f>
        <v>0</v>
      </c>
      <c r="M725" s="222" t="str">
        <f t="shared" ref="M725:M756" si="178">IFERROR(I725+K725,"")</f>
        <v/>
      </c>
      <c r="N725" s="222" t="str">
        <f t="shared" ref="N725:N756" si="179">IFERROR(M725*E725,"")</f>
        <v/>
      </c>
      <c r="O725" s="81"/>
      <c r="P725" s="211" t="str">
        <f t="shared" ref="P725:P756" si="180">IFERROR(O725/(N725),"")</f>
        <v/>
      </c>
      <c r="Q725" s="313">
        <f t="shared" ref="Q725:Q756" si="181">SUM(N725:O725)</f>
        <v>0</v>
      </c>
      <c r="R725" s="314" t="str">
        <f t="shared" ref="R725:R756" si="182">IF(O725="","",IF(P725&gt;17.5%,"Benefits should not be more than 17.5% ",""))</f>
        <v/>
      </c>
    </row>
    <row r="726" spans="1:18" hidden="1" outlineLevel="1" x14ac:dyDescent="0.3">
      <c r="A726" s="159"/>
      <c r="B726" s="80"/>
      <c r="C726" s="80"/>
      <c r="D726" s="225" t="str">
        <f>IF(ISERROR(VLOOKUP(C726,'[1]Summary and KPIs'!$E$55:$F$58,2,FALSE)),"",(VLOOKUP(C726,'[1]Summary and KPIs'!$E$55:$F$58,2,FALSE)))</f>
        <v/>
      </c>
      <c r="E726" s="69"/>
      <c r="F726" s="81"/>
      <c r="G726" s="81"/>
      <c r="H726" s="315">
        <f t="shared" si="176"/>
        <v>0</v>
      </c>
      <c r="I726" s="222" cm="1">
        <f t="array" ref="I726">_xlfn.IFS(H726&gt;25,0,H726&gt;=24,25-H726,H726&lt;24,1)</f>
        <v>1</v>
      </c>
      <c r="J726" s="222" cm="1">
        <f t="array" ref="J726">_xlfn.IFS(H726=0,0,H726&gt;=0,H726+I726)</f>
        <v>0</v>
      </c>
      <c r="K726" s="222" t="str">
        <f t="shared" si="177"/>
        <v/>
      </c>
      <c r="L726" s="222" cm="1">
        <f t="array" ref="L726">_xlfn.IFS(J726=0,0,J726&gt;=0,J726+K726)</f>
        <v>0</v>
      </c>
      <c r="M726" s="222" t="str">
        <f t="shared" si="178"/>
        <v/>
      </c>
      <c r="N726" s="222" t="str">
        <f t="shared" si="179"/>
        <v/>
      </c>
      <c r="O726" s="81"/>
      <c r="P726" s="211" t="str">
        <f t="shared" si="180"/>
        <v/>
      </c>
      <c r="Q726" s="313">
        <f t="shared" si="181"/>
        <v>0</v>
      </c>
      <c r="R726" s="314" t="str">
        <f t="shared" si="182"/>
        <v/>
      </c>
    </row>
    <row r="727" spans="1:18" hidden="1" outlineLevel="1" x14ac:dyDescent="0.3">
      <c r="A727" s="159"/>
      <c r="B727" s="80"/>
      <c r="C727" s="80"/>
      <c r="D727" s="225" t="str">
        <f>IF(ISERROR(VLOOKUP(C727,'[1]Summary and KPIs'!$E$55:$F$58,2,FALSE)),"",(VLOOKUP(C727,'[1]Summary and KPIs'!$E$55:$F$58,2,FALSE)))</f>
        <v/>
      </c>
      <c r="E727" s="69"/>
      <c r="F727" s="81"/>
      <c r="G727" s="81"/>
      <c r="H727" s="315">
        <f t="shared" si="176"/>
        <v>0</v>
      </c>
      <c r="I727" s="222" cm="1">
        <f t="array" ref="I727">_xlfn.IFS(H727&gt;25,0,H727&gt;=24,25-H727,H727&lt;24,1)</f>
        <v>1</v>
      </c>
      <c r="J727" s="222" cm="1">
        <f t="array" ref="J727">_xlfn.IFS(H727=0,0,H727&gt;=0,H727+I727)</f>
        <v>0</v>
      </c>
      <c r="K727" s="222" t="str">
        <f t="shared" si="177"/>
        <v/>
      </c>
      <c r="L727" s="222" cm="1">
        <f t="array" ref="L727">_xlfn.IFS(J727=0,0,J727&gt;=0,J727+K727)</f>
        <v>0</v>
      </c>
      <c r="M727" s="222" t="str">
        <f t="shared" si="178"/>
        <v/>
      </c>
      <c r="N727" s="222" t="str">
        <f t="shared" si="179"/>
        <v/>
      </c>
      <c r="O727" s="81"/>
      <c r="P727" s="211" t="str">
        <f t="shared" si="180"/>
        <v/>
      </c>
      <c r="Q727" s="313">
        <f t="shared" si="181"/>
        <v>0</v>
      </c>
      <c r="R727" s="314" t="str">
        <f t="shared" si="182"/>
        <v/>
      </c>
    </row>
    <row r="728" spans="1:18" hidden="1" outlineLevel="1" x14ac:dyDescent="0.3">
      <c r="A728" s="159"/>
      <c r="B728" s="80"/>
      <c r="C728" s="80"/>
      <c r="D728" s="225" t="str">
        <f>IF(ISERROR(VLOOKUP(C728,'[1]Summary and KPIs'!$E$55:$F$58,2,FALSE)),"",(VLOOKUP(C728,'[1]Summary and KPIs'!$E$55:$F$58,2,FALSE)))</f>
        <v/>
      </c>
      <c r="E728" s="69"/>
      <c r="F728" s="81"/>
      <c r="G728" s="81"/>
      <c r="H728" s="315">
        <f t="shared" si="176"/>
        <v>0</v>
      </c>
      <c r="I728" s="222" cm="1">
        <f t="array" ref="I728">_xlfn.IFS(H728&gt;25,0,H728&gt;=24,25-H728,H728&lt;24,1)</f>
        <v>1</v>
      </c>
      <c r="J728" s="222" cm="1">
        <f t="array" ref="J728">_xlfn.IFS(H728=0,0,H728&gt;=0,H728+I728)</f>
        <v>0</v>
      </c>
      <c r="K728" s="222" t="str">
        <f t="shared" si="177"/>
        <v/>
      </c>
      <c r="L728" s="222" cm="1">
        <f t="array" ref="L728">_xlfn.IFS(J728=0,0,J728&gt;=0,J728+K728)</f>
        <v>0</v>
      </c>
      <c r="M728" s="222" t="str">
        <f t="shared" si="178"/>
        <v/>
      </c>
      <c r="N728" s="222" t="str">
        <f t="shared" si="179"/>
        <v/>
      </c>
      <c r="O728" s="81"/>
      <c r="P728" s="211" t="str">
        <f t="shared" si="180"/>
        <v/>
      </c>
      <c r="Q728" s="313">
        <f t="shared" si="181"/>
        <v>0</v>
      </c>
      <c r="R728" s="314" t="str">
        <f t="shared" si="182"/>
        <v/>
      </c>
    </row>
    <row r="729" spans="1:18" hidden="1" outlineLevel="1" x14ac:dyDescent="0.3">
      <c r="A729" s="159"/>
      <c r="B729" s="80"/>
      <c r="C729" s="80"/>
      <c r="D729" s="225" t="str">
        <f>IF(ISERROR(VLOOKUP(C729,'[1]Summary and KPIs'!$E$55:$F$58,2,FALSE)),"",(VLOOKUP(C729,'[1]Summary and KPIs'!$E$55:$F$58,2,FALSE)))</f>
        <v/>
      </c>
      <c r="E729" s="69"/>
      <c r="F729" s="81"/>
      <c r="G729" s="81"/>
      <c r="H729" s="315">
        <f t="shared" si="176"/>
        <v>0</v>
      </c>
      <c r="I729" s="222" cm="1">
        <f t="array" ref="I729">_xlfn.IFS(H729&gt;25,0,H729&gt;=24,25-H729,H729&lt;24,1)</f>
        <v>1</v>
      </c>
      <c r="J729" s="222" cm="1">
        <f t="array" ref="J729">_xlfn.IFS(H729=0,0,H729&gt;=0,H729+I729)</f>
        <v>0</v>
      </c>
      <c r="K729" s="222" t="str">
        <f t="shared" si="177"/>
        <v/>
      </c>
      <c r="L729" s="222" cm="1">
        <f t="array" ref="L729">_xlfn.IFS(J729=0,0,J729&gt;=0,J729+K729)</f>
        <v>0</v>
      </c>
      <c r="M729" s="222" t="str">
        <f t="shared" si="178"/>
        <v/>
      </c>
      <c r="N729" s="222" t="str">
        <f t="shared" si="179"/>
        <v/>
      </c>
      <c r="O729" s="81"/>
      <c r="P729" s="211" t="str">
        <f t="shared" si="180"/>
        <v/>
      </c>
      <c r="Q729" s="313">
        <f t="shared" si="181"/>
        <v>0</v>
      </c>
      <c r="R729" s="314" t="str">
        <f t="shared" si="182"/>
        <v/>
      </c>
    </row>
    <row r="730" spans="1:18" hidden="1" outlineLevel="1" x14ac:dyDescent="0.3">
      <c r="A730" s="159"/>
      <c r="B730" s="80"/>
      <c r="C730" s="80"/>
      <c r="D730" s="225" t="str">
        <f>IF(ISERROR(VLOOKUP(C730,'[1]Summary and KPIs'!$E$55:$F$58,2,FALSE)),"",(VLOOKUP(C730,'[1]Summary and KPIs'!$E$55:$F$58,2,FALSE)))</f>
        <v/>
      </c>
      <c r="E730" s="69"/>
      <c r="F730" s="81"/>
      <c r="G730" s="81"/>
      <c r="H730" s="315">
        <f t="shared" si="176"/>
        <v>0</v>
      </c>
      <c r="I730" s="222" cm="1">
        <f t="array" ref="I730">_xlfn.IFS(H730&gt;25,0,H730&gt;=24,25-H730,H730&lt;24,1)</f>
        <v>1</v>
      </c>
      <c r="J730" s="222" cm="1">
        <f t="array" ref="J730">_xlfn.IFS(H730=0,0,H730&gt;=0,H730+I730)</f>
        <v>0</v>
      </c>
      <c r="K730" s="222" t="str">
        <f t="shared" si="177"/>
        <v/>
      </c>
      <c r="L730" s="222" cm="1">
        <f t="array" ref="L730">_xlfn.IFS(J730=0,0,J730&gt;=0,J730+K730)</f>
        <v>0</v>
      </c>
      <c r="M730" s="222" t="str">
        <f t="shared" si="178"/>
        <v/>
      </c>
      <c r="N730" s="222" t="str">
        <f t="shared" si="179"/>
        <v/>
      </c>
      <c r="O730" s="81"/>
      <c r="P730" s="211" t="str">
        <f t="shared" si="180"/>
        <v/>
      </c>
      <c r="Q730" s="313">
        <f t="shared" si="181"/>
        <v>0</v>
      </c>
      <c r="R730" s="314" t="str">
        <f t="shared" si="182"/>
        <v/>
      </c>
    </row>
    <row r="731" spans="1:18" hidden="1" outlineLevel="1" x14ac:dyDescent="0.3">
      <c r="A731" s="159"/>
      <c r="B731" s="80"/>
      <c r="C731" s="80"/>
      <c r="D731" s="225" t="str">
        <f>IF(ISERROR(VLOOKUP(C731,'[1]Summary and KPIs'!$E$55:$F$58,2,FALSE)),"",(VLOOKUP(C731,'[1]Summary and KPIs'!$E$55:$F$58,2,FALSE)))</f>
        <v/>
      </c>
      <c r="E731" s="69"/>
      <c r="F731" s="81"/>
      <c r="G731" s="81"/>
      <c r="H731" s="315">
        <f t="shared" si="176"/>
        <v>0</v>
      </c>
      <c r="I731" s="222" cm="1">
        <f t="array" ref="I731">_xlfn.IFS(H731&gt;25,0,H731&gt;=24,25-H731,H731&lt;24,1)</f>
        <v>1</v>
      </c>
      <c r="J731" s="222" cm="1">
        <f t="array" ref="J731">_xlfn.IFS(H731=0,0,H731&gt;=0,H731+I731)</f>
        <v>0</v>
      </c>
      <c r="K731" s="222" t="str">
        <f t="shared" si="177"/>
        <v/>
      </c>
      <c r="L731" s="222" cm="1">
        <f t="array" ref="L731">_xlfn.IFS(J731=0,0,J731&gt;=0,J731+K731)</f>
        <v>0</v>
      </c>
      <c r="M731" s="222" t="str">
        <f t="shared" si="178"/>
        <v/>
      </c>
      <c r="N731" s="222" t="str">
        <f t="shared" si="179"/>
        <v/>
      </c>
      <c r="O731" s="81"/>
      <c r="P731" s="211" t="str">
        <f t="shared" si="180"/>
        <v/>
      </c>
      <c r="Q731" s="313">
        <f t="shared" si="181"/>
        <v>0</v>
      </c>
      <c r="R731" s="314" t="str">
        <f t="shared" si="182"/>
        <v/>
      </c>
    </row>
    <row r="732" spans="1:18" hidden="1" outlineLevel="1" x14ac:dyDescent="0.3">
      <c r="A732" s="159"/>
      <c r="B732" s="80"/>
      <c r="C732" s="80"/>
      <c r="D732" s="225" t="str">
        <f>IF(ISERROR(VLOOKUP(C732,'[1]Summary and KPIs'!$E$55:$F$58,2,FALSE)),"",(VLOOKUP(C732,'[1]Summary and KPIs'!$E$55:$F$58,2,FALSE)))</f>
        <v/>
      </c>
      <c r="E732" s="69"/>
      <c r="F732" s="81"/>
      <c r="G732" s="81"/>
      <c r="H732" s="315">
        <f t="shared" si="176"/>
        <v>0</v>
      </c>
      <c r="I732" s="222" cm="1">
        <f t="array" ref="I732">_xlfn.IFS(H732&gt;25,0,H732&gt;=24,25-H732,H732&lt;24,1)</f>
        <v>1</v>
      </c>
      <c r="J732" s="222" cm="1">
        <f t="array" ref="J732">_xlfn.IFS(H732=0,0,H732&gt;=0,H732+I732)</f>
        <v>0</v>
      </c>
      <c r="K732" s="222" t="str">
        <f t="shared" si="177"/>
        <v/>
      </c>
      <c r="L732" s="222" cm="1">
        <f t="array" ref="L732">_xlfn.IFS(J732=0,0,J732&gt;=0,J732+K732)</f>
        <v>0</v>
      </c>
      <c r="M732" s="222" t="str">
        <f t="shared" si="178"/>
        <v/>
      </c>
      <c r="N732" s="222" t="str">
        <f t="shared" si="179"/>
        <v/>
      </c>
      <c r="O732" s="81"/>
      <c r="P732" s="211" t="str">
        <f t="shared" si="180"/>
        <v/>
      </c>
      <c r="Q732" s="313">
        <f t="shared" si="181"/>
        <v>0</v>
      </c>
      <c r="R732" s="314" t="str">
        <f t="shared" si="182"/>
        <v/>
      </c>
    </row>
    <row r="733" spans="1:18" hidden="1" outlineLevel="1" x14ac:dyDescent="0.3">
      <c r="A733" s="159"/>
      <c r="B733" s="80"/>
      <c r="C733" s="80"/>
      <c r="D733" s="225" t="str">
        <f>IF(ISERROR(VLOOKUP(C733,'[1]Summary and KPIs'!$E$55:$F$58,2,FALSE)),"",(VLOOKUP(C733,'[1]Summary and KPIs'!$E$55:$F$58,2,FALSE)))</f>
        <v/>
      </c>
      <c r="E733" s="69"/>
      <c r="F733" s="81"/>
      <c r="G733" s="81"/>
      <c r="H733" s="315">
        <f t="shared" si="176"/>
        <v>0</v>
      </c>
      <c r="I733" s="222" cm="1">
        <f t="array" ref="I733">_xlfn.IFS(H733&gt;25,0,H733&gt;=24,25-H733,H733&lt;24,1)</f>
        <v>1</v>
      </c>
      <c r="J733" s="222" cm="1">
        <f t="array" ref="J733">_xlfn.IFS(H733=0,0,H733&gt;=0,H733+I733)</f>
        <v>0</v>
      </c>
      <c r="K733" s="222" t="str">
        <f t="shared" si="177"/>
        <v/>
      </c>
      <c r="L733" s="222" cm="1">
        <f t="array" ref="L733">_xlfn.IFS(J733=0,0,J733&gt;=0,J733+K733)</f>
        <v>0</v>
      </c>
      <c r="M733" s="222" t="str">
        <f t="shared" si="178"/>
        <v/>
      </c>
      <c r="N733" s="222" t="str">
        <f t="shared" si="179"/>
        <v/>
      </c>
      <c r="O733" s="81"/>
      <c r="P733" s="211" t="str">
        <f t="shared" si="180"/>
        <v/>
      </c>
      <c r="Q733" s="313">
        <f t="shared" si="181"/>
        <v>0</v>
      </c>
      <c r="R733" s="314" t="str">
        <f t="shared" si="182"/>
        <v/>
      </c>
    </row>
    <row r="734" spans="1:18" hidden="1" outlineLevel="1" x14ac:dyDescent="0.3">
      <c r="A734" s="159"/>
      <c r="B734" s="80"/>
      <c r="C734" s="80"/>
      <c r="D734" s="225" t="str">
        <f>IF(ISERROR(VLOOKUP(C734,'[1]Summary and KPIs'!$E$55:$F$58,2,FALSE)),"",(VLOOKUP(C734,'[1]Summary and KPIs'!$E$55:$F$58,2,FALSE)))</f>
        <v/>
      </c>
      <c r="E734" s="69"/>
      <c r="F734" s="81"/>
      <c r="G734" s="81"/>
      <c r="H734" s="315">
        <f t="shared" si="176"/>
        <v>0</v>
      </c>
      <c r="I734" s="222" cm="1">
        <f t="array" ref="I734">_xlfn.IFS(H734&gt;25,0,H734&gt;=24,25-H734,H734&lt;24,1)</f>
        <v>1</v>
      </c>
      <c r="J734" s="222" cm="1">
        <f t="array" ref="J734">_xlfn.IFS(H734=0,0,H734&gt;=0,H734+I734)</f>
        <v>0</v>
      </c>
      <c r="K734" s="222" t="str">
        <f t="shared" si="177"/>
        <v/>
      </c>
      <c r="L734" s="222" cm="1">
        <f t="array" ref="L734">_xlfn.IFS(J734=0,0,J734&gt;=0,J734+K734)</f>
        <v>0</v>
      </c>
      <c r="M734" s="222" t="str">
        <f t="shared" si="178"/>
        <v/>
      </c>
      <c r="N734" s="222" t="str">
        <f t="shared" si="179"/>
        <v/>
      </c>
      <c r="O734" s="81"/>
      <c r="P734" s="211" t="str">
        <f t="shared" si="180"/>
        <v/>
      </c>
      <c r="Q734" s="313">
        <f t="shared" si="181"/>
        <v>0</v>
      </c>
      <c r="R734" s="314" t="str">
        <f t="shared" si="182"/>
        <v/>
      </c>
    </row>
    <row r="735" spans="1:18" hidden="1" outlineLevel="1" x14ac:dyDescent="0.3">
      <c r="A735" s="159"/>
      <c r="B735" s="80"/>
      <c r="C735" s="80"/>
      <c r="D735" s="225" t="str">
        <f>IF(ISERROR(VLOOKUP(C735,'[1]Summary and KPIs'!$E$55:$F$58,2,FALSE)),"",(VLOOKUP(C735,'[1]Summary and KPIs'!$E$55:$F$58,2,FALSE)))</f>
        <v/>
      </c>
      <c r="E735" s="69"/>
      <c r="F735" s="81"/>
      <c r="G735" s="81"/>
      <c r="H735" s="315">
        <f t="shared" si="176"/>
        <v>0</v>
      </c>
      <c r="I735" s="222" cm="1">
        <f t="array" ref="I735">_xlfn.IFS(H735&gt;25,0,H735&gt;=24,25-H735,H735&lt;24,1)</f>
        <v>1</v>
      </c>
      <c r="J735" s="222" cm="1">
        <f t="array" ref="J735">_xlfn.IFS(H735=0,0,H735&gt;=0,H735+I735)</f>
        <v>0</v>
      </c>
      <c r="K735" s="222" t="str">
        <f t="shared" si="177"/>
        <v/>
      </c>
      <c r="L735" s="222" cm="1">
        <f t="array" ref="L735">_xlfn.IFS(J735=0,0,J735&gt;=0,J735+K735)</f>
        <v>0</v>
      </c>
      <c r="M735" s="222" t="str">
        <f t="shared" si="178"/>
        <v/>
      </c>
      <c r="N735" s="222" t="str">
        <f t="shared" si="179"/>
        <v/>
      </c>
      <c r="O735" s="81"/>
      <c r="P735" s="211" t="str">
        <f t="shared" si="180"/>
        <v/>
      </c>
      <c r="Q735" s="313">
        <f t="shared" si="181"/>
        <v>0</v>
      </c>
      <c r="R735" s="314" t="str">
        <f t="shared" si="182"/>
        <v/>
      </c>
    </row>
    <row r="736" spans="1:18" hidden="1" outlineLevel="1" x14ac:dyDescent="0.3">
      <c r="A736" s="159"/>
      <c r="B736" s="80"/>
      <c r="C736" s="80"/>
      <c r="D736" s="225" t="str">
        <f>IF(ISERROR(VLOOKUP(C736,'[1]Summary and KPIs'!$E$55:$F$58,2,FALSE)),"",(VLOOKUP(C736,'[1]Summary and KPIs'!$E$55:$F$58,2,FALSE)))</f>
        <v/>
      </c>
      <c r="E736" s="69"/>
      <c r="F736" s="81"/>
      <c r="G736" s="81"/>
      <c r="H736" s="315">
        <f t="shared" si="176"/>
        <v>0</v>
      </c>
      <c r="I736" s="222" cm="1">
        <f t="array" ref="I736">_xlfn.IFS(H736&gt;25,0,H736&gt;=24,25-H736,H736&lt;24,1)</f>
        <v>1</v>
      </c>
      <c r="J736" s="222" cm="1">
        <f t="array" ref="J736">_xlfn.IFS(H736=0,0,H736&gt;=0,H736+I736)</f>
        <v>0</v>
      </c>
      <c r="K736" s="222" t="str">
        <f t="shared" si="177"/>
        <v/>
      </c>
      <c r="L736" s="222" cm="1">
        <f t="array" ref="L736">_xlfn.IFS(J736=0,0,J736&gt;=0,J736+K736)</f>
        <v>0</v>
      </c>
      <c r="M736" s="222" t="str">
        <f t="shared" si="178"/>
        <v/>
      </c>
      <c r="N736" s="222" t="str">
        <f t="shared" si="179"/>
        <v/>
      </c>
      <c r="O736" s="81"/>
      <c r="P736" s="211" t="str">
        <f t="shared" si="180"/>
        <v/>
      </c>
      <c r="Q736" s="313">
        <f t="shared" si="181"/>
        <v>0</v>
      </c>
      <c r="R736" s="314" t="str">
        <f t="shared" si="182"/>
        <v/>
      </c>
    </row>
    <row r="737" spans="1:18" hidden="1" outlineLevel="1" x14ac:dyDescent="0.3">
      <c r="A737" s="159"/>
      <c r="B737" s="80"/>
      <c r="C737" s="80"/>
      <c r="D737" s="225" t="str">
        <f>IF(ISERROR(VLOOKUP(C737,'[1]Summary and KPIs'!$E$55:$F$58,2,FALSE)),"",(VLOOKUP(C737,'[1]Summary and KPIs'!$E$55:$F$58,2,FALSE)))</f>
        <v/>
      </c>
      <c r="E737" s="69"/>
      <c r="F737" s="81"/>
      <c r="G737" s="81"/>
      <c r="H737" s="315">
        <f t="shared" si="176"/>
        <v>0</v>
      </c>
      <c r="I737" s="222" cm="1">
        <f t="array" ref="I737">_xlfn.IFS(H737&gt;25,0,H737&gt;=24,25-H737,H737&lt;24,1)</f>
        <v>1</v>
      </c>
      <c r="J737" s="222" cm="1">
        <f t="array" ref="J737">_xlfn.IFS(H737=0,0,H737&gt;=0,H737+I737)</f>
        <v>0</v>
      </c>
      <c r="K737" s="222" t="str">
        <f t="shared" si="177"/>
        <v/>
      </c>
      <c r="L737" s="222" cm="1">
        <f t="array" ref="L737">_xlfn.IFS(J737=0,0,J737&gt;=0,J737+K737)</f>
        <v>0</v>
      </c>
      <c r="M737" s="222" t="str">
        <f t="shared" si="178"/>
        <v/>
      </c>
      <c r="N737" s="222" t="str">
        <f t="shared" si="179"/>
        <v/>
      </c>
      <c r="O737" s="81"/>
      <c r="P737" s="211" t="str">
        <f t="shared" si="180"/>
        <v/>
      </c>
      <c r="Q737" s="313">
        <f t="shared" si="181"/>
        <v>0</v>
      </c>
      <c r="R737" s="314" t="str">
        <f t="shared" si="182"/>
        <v/>
      </c>
    </row>
    <row r="738" spans="1:18" hidden="1" outlineLevel="1" x14ac:dyDescent="0.3">
      <c r="A738" s="159"/>
      <c r="B738" s="80"/>
      <c r="C738" s="80"/>
      <c r="D738" s="225" t="str">
        <f>IF(ISERROR(VLOOKUP(C738,'[1]Summary and KPIs'!$E$55:$F$58,2,FALSE)),"",(VLOOKUP(C738,'[1]Summary and KPIs'!$E$55:$F$58,2,FALSE)))</f>
        <v/>
      </c>
      <c r="E738" s="69"/>
      <c r="F738" s="81"/>
      <c r="G738" s="81"/>
      <c r="H738" s="315">
        <f t="shared" si="176"/>
        <v>0</v>
      </c>
      <c r="I738" s="222" cm="1">
        <f t="array" ref="I738">_xlfn.IFS(H738&gt;25,0,H738&gt;=24,25-H738,H738&lt;24,1)</f>
        <v>1</v>
      </c>
      <c r="J738" s="222" cm="1">
        <f t="array" ref="J738">_xlfn.IFS(H738=0,0,H738&gt;=0,H738+I738)</f>
        <v>0</v>
      </c>
      <c r="K738" s="222" t="str">
        <f t="shared" si="177"/>
        <v/>
      </c>
      <c r="L738" s="222" cm="1">
        <f t="array" ref="L738">_xlfn.IFS(J738=0,0,J738&gt;=0,J738+K738)</f>
        <v>0</v>
      </c>
      <c r="M738" s="222" t="str">
        <f t="shared" si="178"/>
        <v/>
      </c>
      <c r="N738" s="222" t="str">
        <f t="shared" si="179"/>
        <v/>
      </c>
      <c r="O738" s="81"/>
      <c r="P738" s="211" t="str">
        <f t="shared" si="180"/>
        <v/>
      </c>
      <c r="Q738" s="313">
        <f t="shared" si="181"/>
        <v>0</v>
      </c>
      <c r="R738" s="314" t="str">
        <f t="shared" si="182"/>
        <v/>
      </c>
    </row>
    <row r="739" spans="1:18" hidden="1" outlineLevel="1" x14ac:dyDescent="0.3">
      <c r="A739" s="159"/>
      <c r="B739" s="80"/>
      <c r="C739" s="80"/>
      <c r="D739" s="225" t="str">
        <f>IF(ISERROR(VLOOKUP(C739,'[1]Summary and KPIs'!$E$55:$F$58,2,FALSE)),"",(VLOOKUP(C739,'[1]Summary and KPIs'!$E$55:$F$58,2,FALSE)))</f>
        <v/>
      </c>
      <c r="E739" s="69"/>
      <c r="F739" s="81"/>
      <c r="G739" s="81"/>
      <c r="H739" s="315">
        <f t="shared" si="176"/>
        <v>0</v>
      </c>
      <c r="I739" s="222" cm="1">
        <f t="array" ref="I739">_xlfn.IFS(H739&gt;25,0,H739&gt;=24,25-H739,H739&lt;24,1)</f>
        <v>1</v>
      </c>
      <c r="J739" s="222" cm="1">
        <f t="array" ref="J739">_xlfn.IFS(H739=0,0,H739&gt;=0,H739+I739)</f>
        <v>0</v>
      </c>
      <c r="K739" s="222" t="str">
        <f t="shared" si="177"/>
        <v/>
      </c>
      <c r="L739" s="222" cm="1">
        <f t="array" ref="L739">_xlfn.IFS(J739=0,0,J739&gt;=0,J739+K739)</f>
        <v>0</v>
      </c>
      <c r="M739" s="222" t="str">
        <f t="shared" si="178"/>
        <v/>
      </c>
      <c r="N739" s="222" t="str">
        <f t="shared" si="179"/>
        <v/>
      </c>
      <c r="O739" s="81"/>
      <c r="P739" s="211" t="str">
        <f t="shared" si="180"/>
        <v/>
      </c>
      <c r="Q739" s="313">
        <f t="shared" si="181"/>
        <v>0</v>
      </c>
      <c r="R739" s="314" t="str">
        <f t="shared" si="182"/>
        <v/>
      </c>
    </row>
    <row r="740" spans="1:18" hidden="1" outlineLevel="1" x14ac:dyDescent="0.3">
      <c r="A740" s="159"/>
      <c r="B740" s="80"/>
      <c r="C740" s="80"/>
      <c r="D740" s="225" t="str">
        <f>IF(ISERROR(VLOOKUP(C740,'[1]Summary and KPIs'!$E$55:$F$58,2,FALSE)),"",(VLOOKUP(C740,'[1]Summary and KPIs'!$E$55:$F$58,2,FALSE)))</f>
        <v/>
      </c>
      <c r="E740" s="69"/>
      <c r="F740" s="81"/>
      <c r="G740" s="81"/>
      <c r="H740" s="315">
        <f t="shared" si="176"/>
        <v>0</v>
      </c>
      <c r="I740" s="222" cm="1">
        <f t="array" ref="I740">_xlfn.IFS(H740&gt;25,0,H740&gt;=24,25-H740,H740&lt;24,1)</f>
        <v>1</v>
      </c>
      <c r="J740" s="222" cm="1">
        <f t="array" ref="J740">_xlfn.IFS(H740=0,0,H740&gt;=0,H740+I740)</f>
        <v>0</v>
      </c>
      <c r="K740" s="222" t="str">
        <f t="shared" si="177"/>
        <v/>
      </c>
      <c r="L740" s="222" cm="1">
        <f t="array" ref="L740">_xlfn.IFS(J740=0,0,J740&gt;=0,J740+K740)</f>
        <v>0</v>
      </c>
      <c r="M740" s="222" t="str">
        <f t="shared" si="178"/>
        <v/>
      </c>
      <c r="N740" s="222" t="str">
        <f t="shared" si="179"/>
        <v/>
      </c>
      <c r="O740" s="81"/>
      <c r="P740" s="211" t="str">
        <f t="shared" si="180"/>
        <v/>
      </c>
      <c r="Q740" s="313">
        <f t="shared" si="181"/>
        <v>0</v>
      </c>
      <c r="R740" s="314" t="str">
        <f t="shared" si="182"/>
        <v/>
      </c>
    </row>
    <row r="741" spans="1:18" hidden="1" outlineLevel="1" x14ac:dyDescent="0.3">
      <c r="A741" s="159"/>
      <c r="B741" s="80"/>
      <c r="C741" s="80"/>
      <c r="D741" s="225" t="str">
        <f>IF(ISERROR(VLOOKUP(C741,'[1]Summary and KPIs'!$E$55:$F$58,2,FALSE)),"",(VLOOKUP(C741,'[1]Summary and KPIs'!$E$55:$F$58,2,FALSE)))</f>
        <v/>
      </c>
      <c r="E741" s="69"/>
      <c r="F741" s="81"/>
      <c r="G741" s="81"/>
      <c r="H741" s="315">
        <f t="shared" si="176"/>
        <v>0</v>
      </c>
      <c r="I741" s="222" cm="1">
        <f t="array" ref="I741">_xlfn.IFS(H741&gt;25,0,H741&gt;=24,25-H741,H741&lt;24,1)</f>
        <v>1</v>
      </c>
      <c r="J741" s="222" cm="1">
        <f t="array" ref="J741">_xlfn.IFS(H741=0,0,H741&gt;=0,H741+I741)</f>
        <v>0</v>
      </c>
      <c r="K741" s="222" t="str">
        <f t="shared" si="177"/>
        <v/>
      </c>
      <c r="L741" s="222" cm="1">
        <f t="array" ref="L741">_xlfn.IFS(J741=0,0,J741&gt;=0,J741+K741)</f>
        <v>0</v>
      </c>
      <c r="M741" s="222" t="str">
        <f t="shared" si="178"/>
        <v/>
      </c>
      <c r="N741" s="222" t="str">
        <f t="shared" si="179"/>
        <v/>
      </c>
      <c r="O741" s="81"/>
      <c r="P741" s="211" t="str">
        <f t="shared" si="180"/>
        <v/>
      </c>
      <c r="Q741" s="313">
        <f t="shared" si="181"/>
        <v>0</v>
      </c>
      <c r="R741" s="314" t="str">
        <f t="shared" si="182"/>
        <v/>
      </c>
    </row>
    <row r="742" spans="1:18" hidden="1" outlineLevel="1" x14ac:dyDescent="0.3">
      <c r="A742" s="159"/>
      <c r="B742" s="80"/>
      <c r="C742" s="80"/>
      <c r="D742" s="225" t="str">
        <f>IF(ISERROR(VLOOKUP(C742,'[1]Summary and KPIs'!$E$55:$F$58,2,FALSE)),"",(VLOOKUP(C742,'[1]Summary and KPIs'!$E$55:$F$58,2,FALSE)))</f>
        <v/>
      </c>
      <c r="E742" s="69"/>
      <c r="F742" s="81"/>
      <c r="G742" s="81"/>
      <c r="H742" s="315">
        <f t="shared" si="176"/>
        <v>0</v>
      </c>
      <c r="I742" s="222" cm="1">
        <f t="array" ref="I742">_xlfn.IFS(H742&gt;25,0,H742&gt;=24,25-H742,H742&lt;24,1)</f>
        <v>1</v>
      </c>
      <c r="J742" s="222" cm="1">
        <f t="array" ref="J742">_xlfn.IFS(H742=0,0,H742&gt;=0,H742+I742)</f>
        <v>0</v>
      </c>
      <c r="K742" s="222" t="str">
        <f t="shared" si="177"/>
        <v/>
      </c>
      <c r="L742" s="222" cm="1">
        <f t="array" ref="L742">_xlfn.IFS(J742=0,0,J742&gt;=0,J742+K742)</f>
        <v>0</v>
      </c>
      <c r="M742" s="222" t="str">
        <f t="shared" si="178"/>
        <v/>
      </c>
      <c r="N742" s="222" t="str">
        <f t="shared" si="179"/>
        <v/>
      </c>
      <c r="O742" s="81"/>
      <c r="P742" s="211" t="str">
        <f t="shared" si="180"/>
        <v/>
      </c>
      <c r="Q742" s="313">
        <f t="shared" si="181"/>
        <v>0</v>
      </c>
      <c r="R742" s="314" t="str">
        <f t="shared" si="182"/>
        <v/>
      </c>
    </row>
    <row r="743" spans="1:18" hidden="1" outlineLevel="1" x14ac:dyDescent="0.3">
      <c r="A743" s="159"/>
      <c r="B743" s="80"/>
      <c r="C743" s="80"/>
      <c r="D743" s="225" t="str">
        <f>IF(ISERROR(VLOOKUP(C743,'[1]Summary and KPIs'!$E$55:$F$58,2,FALSE)),"",(VLOOKUP(C743,'[1]Summary and KPIs'!$E$55:$F$58,2,FALSE)))</f>
        <v/>
      </c>
      <c r="E743" s="69"/>
      <c r="F743" s="81"/>
      <c r="G743" s="81"/>
      <c r="H743" s="315">
        <f t="shared" si="176"/>
        <v>0</v>
      </c>
      <c r="I743" s="222" cm="1">
        <f t="array" ref="I743">_xlfn.IFS(H743&gt;25,0,H743&gt;=24,25-H743,H743&lt;24,1)</f>
        <v>1</v>
      </c>
      <c r="J743" s="222" cm="1">
        <f t="array" ref="J743">_xlfn.IFS(H743=0,0,H743&gt;=0,H743+I743)</f>
        <v>0</v>
      </c>
      <c r="K743" s="222" t="str">
        <f t="shared" si="177"/>
        <v/>
      </c>
      <c r="L743" s="222" cm="1">
        <f t="array" ref="L743">_xlfn.IFS(J743=0,0,J743&gt;=0,J743+K743)</f>
        <v>0</v>
      </c>
      <c r="M743" s="222" t="str">
        <f t="shared" si="178"/>
        <v/>
      </c>
      <c r="N743" s="222" t="str">
        <f t="shared" si="179"/>
        <v/>
      </c>
      <c r="O743" s="81"/>
      <c r="P743" s="211" t="str">
        <f t="shared" si="180"/>
        <v/>
      </c>
      <c r="Q743" s="313">
        <f t="shared" si="181"/>
        <v>0</v>
      </c>
      <c r="R743" s="314" t="str">
        <f t="shared" si="182"/>
        <v/>
      </c>
    </row>
    <row r="744" spans="1:18" hidden="1" outlineLevel="1" x14ac:dyDescent="0.3">
      <c r="A744" s="159"/>
      <c r="B744" s="80"/>
      <c r="C744" s="80"/>
      <c r="D744" s="225" t="str">
        <f>IF(ISERROR(VLOOKUP(C744,'[1]Summary and KPIs'!$E$55:$F$58,2,FALSE)),"",(VLOOKUP(C744,'[1]Summary and KPIs'!$E$55:$F$58,2,FALSE)))</f>
        <v/>
      </c>
      <c r="E744" s="69"/>
      <c r="F744" s="81"/>
      <c r="G744" s="81"/>
      <c r="H744" s="315">
        <f t="shared" si="176"/>
        <v>0</v>
      </c>
      <c r="I744" s="222" cm="1">
        <f t="array" ref="I744">_xlfn.IFS(H744&gt;25,0,H744&gt;=24,25-H744,H744&lt;24,1)</f>
        <v>1</v>
      </c>
      <c r="J744" s="222" cm="1">
        <f t="array" ref="J744">_xlfn.IFS(H744=0,0,H744&gt;=0,H744+I744)</f>
        <v>0</v>
      </c>
      <c r="K744" s="222" t="str">
        <f t="shared" si="177"/>
        <v/>
      </c>
      <c r="L744" s="222" cm="1">
        <f t="array" ref="L744">_xlfn.IFS(J744=0,0,J744&gt;=0,J744+K744)</f>
        <v>0</v>
      </c>
      <c r="M744" s="222" t="str">
        <f t="shared" si="178"/>
        <v/>
      </c>
      <c r="N744" s="222" t="str">
        <f t="shared" si="179"/>
        <v/>
      </c>
      <c r="O744" s="81"/>
      <c r="P744" s="211" t="str">
        <f t="shared" si="180"/>
        <v/>
      </c>
      <c r="Q744" s="313">
        <f t="shared" si="181"/>
        <v>0</v>
      </c>
      <c r="R744" s="314" t="str">
        <f t="shared" si="182"/>
        <v/>
      </c>
    </row>
    <row r="745" spans="1:18" hidden="1" outlineLevel="1" x14ac:dyDescent="0.3">
      <c r="A745" s="159"/>
      <c r="B745" s="80"/>
      <c r="C745" s="80"/>
      <c r="D745" s="225" t="str">
        <f>IF(ISERROR(VLOOKUP(C745,'[1]Summary and KPIs'!$E$55:$F$58,2,FALSE)),"",(VLOOKUP(C745,'[1]Summary and KPIs'!$E$55:$F$58,2,FALSE)))</f>
        <v/>
      </c>
      <c r="E745" s="69"/>
      <c r="F745" s="81"/>
      <c r="G745" s="81"/>
      <c r="H745" s="315">
        <f t="shared" si="176"/>
        <v>0</v>
      </c>
      <c r="I745" s="222" cm="1">
        <f t="array" ref="I745">_xlfn.IFS(H745&gt;25,0,H745&gt;=24,25-H745,H745&lt;24,1)</f>
        <v>1</v>
      </c>
      <c r="J745" s="222" cm="1">
        <f t="array" ref="J745">_xlfn.IFS(H745=0,0,H745&gt;=0,H745+I745)</f>
        <v>0</v>
      </c>
      <c r="K745" s="222" t="str">
        <f t="shared" si="177"/>
        <v/>
      </c>
      <c r="L745" s="222" cm="1">
        <f t="array" ref="L745">_xlfn.IFS(J745=0,0,J745&gt;=0,J745+K745)</f>
        <v>0</v>
      </c>
      <c r="M745" s="222" t="str">
        <f t="shared" si="178"/>
        <v/>
      </c>
      <c r="N745" s="222" t="str">
        <f t="shared" si="179"/>
        <v/>
      </c>
      <c r="O745" s="81"/>
      <c r="P745" s="211" t="str">
        <f t="shared" si="180"/>
        <v/>
      </c>
      <c r="Q745" s="313">
        <f t="shared" si="181"/>
        <v>0</v>
      </c>
      <c r="R745" s="314" t="str">
        <f t="shared" si="182"/>
        <v/>
      </c>
    </row>
    <row r="746" spans="1:18" hidden="1" outlineLevel="1" x14ac:dyDescent="0.3">
      <c r="A746" s="159"/>
      <c r="B746" s="80"/>
      <c r="C746" s="80"/>
      <c r="D746" s="225" t="str">
        <f>IF(ISERROR(VLOOKUP(C746,'[1]Summary and KPIs'!$E$55:$F$58,2,FALSE)),"",(VLOOKUP(C746,'[1]Summary and KPIs'!$E$55:$F$58,2,FALSE)))</f>
        <v/>
      </c>
      <c r="E746" s="69"/>
      <c r="F746" s="81"/>
      <c r="G746" s="81"/>
      <c r="H746" s="315">
        <f t="shared" si="176"/>
        <v>0</v>
      </c>
      <c r="I746" s="222" cm="1">
        <f t="array" ref="I746">_xlfn.IFS(H746&gt;25,0,H746&gt;=24,25-H746,H746&lt;24,1)</f>
        <v>1</v>
      </c>
      <c r="J746" s="222" cm="1">
        <f t="array" ref="J746">_xlfn.IFS(H746=0,0,H746&gt;=0,H746+I746)</f>
        <v>0</v>
      </c>
      <c r="K746" s="222" t="str">
        <f t="shared" si="177"/>
        <v/>
      </c>
      <c r="L746" s="222" cm="1">
        <f t="array" ref="L746">_xlfn.IFS(J746=0,0,J746&gt;=0,J746+K746)</f>
        <v>0</v>
      </c>
      <c r="M746" s="222" t="str">
        <f t="shared" si="178"/>
        <v/>
      </c>
      <c r="N746" s="222" t="str">
        <f t="shared" si="179"/>
        <v/>
      </c>
      <c r="O746" s="81"/>
      <c r="P746" s="211" t="str">
        <f t="shared" si="180"/>
        <v/>
      </c>
      <c r="Q746" s="313">
        <f t="shared" si="181"/>
        <v>0</v>
      </c>
      <c r="R746" s="314" t="str">
        <f t="shared" si="182"/>
        <v/>
      </c>
    </row>
    <row r="747" spans="1:18" hidden="1" outlineLevel="1" x14ac:dyDescent="0.3">
      <c r="A747" s="159"/>
      <c r="B747" s="80"/>
      <c r="C747" s="80"/>
      <c r="D747" s="225" t="str">
        <f>IF(ISERROR(VLOOKUP(C747,'[1]Summary and KPIs'!$E$55:$F$58,2,FALSE)),"",(VLOOKUP(C747,'[1]Summary and KPIs'!$E$55:$F$58,2,FALSE)))</f>
        <v/>
      </c>
      <c r="E747" s="69"/>
      <c r="F747" s="81"/>
      <c r="G747" s="81"/>
      <c r="H747" s="315">
        <f t="shared" si="176"/>
        <v>0</v>
      </c>
      <c r="I747" s="222" cm="1">
        <f t="array" ref="I747">_xlfn.IFS(H747&gt;25,0,H747&gt;=24,25-H747,H747&lt;24,1)</f>
        <v>1</v>
      </c>
      <c r="J747" s="222" cm="1">
        <f t="array" ref="J747">_xlfn.IFS(H747=0,0,H747&gt;=0,H747+I747)</f>
        <v>0</v>
      </c>
      <c r="K747" s="222" t="str">
        <f t="shared" si="177"/>
        <v/>
      </c>
      <c r="L747" s="222" cm="1">
        <f t="array" ref="L747">_xlfn.IFS(J747=0,0,J747&gt;=0,J747+K747)</f>
        <v>0</v>
      </c>
      <c r="M747" s="222" t="str">
        <f t="shared" si="178"/>
        <v/>
      </c>
      <c r="N747" s="222" t="str">
        <f t="shared" si="179"/>
        <v/>
      </c>
      <c r="O747" s="81"/>
      <c r="P747" s="211" t="str">
        <f t="shared" si="180"/>
        <v/>
      </c>
      <c r="Q747" s="313">
        <f t="shared" si="181"/>
        <v>0</v>
      </c>
      <c r="R747" s="314" t="str">
        <f t="shared" si="182"/>
        <v/>
      </c>
    </row>
    <row r="748" spans="1:18" hidden="1" outlineLevel="1" x14ac:dyDescent="0.3">
      <c r="A748" s="159"/>
      <c r="B748" s="80"/>
      <c r="C748" s="80"/>
      <c r="D748" s="225" t="str">
        <f>IF(ISERROR(VLOOKUP(C748,'[1]Summary and KPIs'!$E$55:$F$58,2,FALSE)),"",(VLOOKUP(C748,'[1]Summary and KPIs'!$E$55:$F$58,2,FALSE)))</f>
        <v/>
      </c>
      <c r="E748" s="69"/>
      <c r="F748" s="81"/>
      <c r="G748" s="81"/>
      <c r="H748" s="315">
        <f t="shared" si="176"/>
        <v>0</v>
      </c>
      <c r="I748" s="222" cm="1">
        <f t="array" ref="I748">_xlfn.IFS(H748&gt;25,0,H748&gt;=24,25-H748,H748&lt;24,1)</f>
        <v>1</v>
      </c>
      <c r="J748" s="222" cm="1">
        <f t="array" ref="J748">_xlfn.IFS(H748=0,0,H748&gt;=0,H748+I748)</f>
        <v>0</v>
      </c>
      <c r="K748" s="222" t="str">
        <f t="shared" si="177"/>
        <v/>
      </c>
      <c r="L748" s="222" cm="1">
        <f t="array" ref="L748">_xlfn.IFS(J748=0,0,J748&gt;=0,J748+K748)</f>
        <v>0</v>
      </c>
      <c r="M748" s="222" t="str">
        <f t="shared" si="178"/>
        <v/>
      </c>
      <c r="N748" s="222" t="str">
        <f t="shared" si="179"/>
        <v/>
      </c>
      <c r="O748" s="81"/>
      <c r="P748" s="211" t="str">
        <f t="shared" si="180"/>
        <v/>
      </c>
      <c r="Q748" s="313">
        <f t="shared" si="181"/>
        <v>0</v>
      </c>
      <c r="R748" s="314" t="str">
        <f t="shared" si="182"/>
        <v/>
      </c>
    </row>
    <row r="749" spans="1:18" hidden="1" outlineLevel="1" x14ac:dyDescent="0.3">
      <c r="A749" s="159"/>
      <c r="B749" s="80"/>
      <c r="C749" s="80"/>
      <c r="D749" s="225" t="str">
        <f>IF(ISERROR(VLOOKUP(C749,'[1]Summary and KPIs'!$E$55:$F$58,2,FALSE)),"",(VLOOKUP(C749,'[1]Summary and KPIs'!$E$55:$F$58,2,FALSE)))</f>
        <v/>
      </c>
      <c r="E749" s="69"/>
      <c r="F749" s="81"/>
      <c r="G749" s="81"/>
      <c r="H749" s="315">
        <f t="shared" si="176"/>
        <v>0</v>
      </c>
      <c r="I749" s="222" cm="1">
        <f t="array" ref="I749">_xlfn.IFS(H749&gt;25,0,H749&gt;=24,25-H749,H749&lt;24,1)</f>
        <v>1</v>
      </c>
      <c r="J749" s="222" cm="1">
        <f t="array" ref="J749">_xlfn.IFS(H749=0,0,H749&gt;=0,H749+I749)</f>
        <v>0</v>
      </c>
      <c r="K749" s="222" t="str">
        <f t="shared" si="177"/>
        <v/>
      </c>
      <c r="L749" s="222" cm="1">
        <f t="array" ref="L749">_xlfn.IFS(J749=0,0,J749&gt;=0,J749+K749)</f>
        <v>0</v>
      </c>
      <c r="M749" s="222" t="str">
        <f t="shared" si="178"/>
        <v/>
      </c>
      <c r="N749" s="222" t="str">
        <f t="shared" si="179"/>
        <v/>
      </c>
      <c r="O749" s="81"/>
      <c r="P749" s="211" t="str">
        <f t="shared" si="180"/>
        <v/>
      </c>
      <c r="Q749" s="313">
        <f t="shared" si="181"/>
        <v>0</v>
      </c>
      <c r="R749" s="314" t="str">
        <f t="shared" si="182"/>
        <v/>
      </c>
    </row>
    <row r="750" spans="1:18" hidden="1" outlineLevel="1" x14ac:dyDescent="0.3">
      <c r="A750" s="159"/>
      <c r="B750" s="80"/>
      <c r="C750" s="80"/>
      <c r="D750" s="225" t="str">
        <f>IF(ISERROR(VLOOKUP(C750,'[1]Summary and KPIs'!$E$55:$F$58,2,FALSE)),"",(VLOOKUP(C750,'[1]Summary and KPIs'!$E$55:$F$58,2,FALSE)))</f>
        <v/>
      </c>
      <c r="E750" s="69"/>
      <c r="F750" s="81"/>
      <c r="G750" s="81"/>
      <c r="H750" s="315">
        <f t="shared" si="176"/>
        <v>0</v>
      </c>
      <c r="I750" s="222" cm="1">
        <f t="array" ref="I750">_xlfn.IFS(H750&gt;25,0,H750&gt;=24,25-H750,H750&lt;24,1)</f>
        <v>1</v>
      </c>
      <c r="J750" s="222" cm="1">
        <f t="array" ref="J750">_xlfn.IFS(H750=0,0,H750&gt;=0,H750+I750)</f>
        <v>0</v>
      </c>
      <c r="K750" s="222" t="str">
        <f t="shared" si="177"/>
        <v/>
      </c>
      <c r="L750" s="222" cm="1">
        <f t="array" ref="L750">_xlfn.IFS(J750=0,0,J750&gt;=0,J750+K750)</f>
        <v>0</v>
      </c>
      <c r="M750" s="222" t="str">
        <f t="shared" si="178"/>
        <v/>
      </c>
      <c r="N750" s="222" t="str">
        <f t="shared" si="179"/>
        <v/>
      </c>
      <c r="O750" s="81"/>
      <c r="P750" s="211" t="str">
        <f t="shared" si="180"/>
        <v/>
      </c>
      <c r="Q750" s="313">
        <f t="shared" si="181"/>
        <v>0</v>
      </c>
      <c r="R750" s="314" t="str">
        <f t="shared" si="182"/>
        <v/>
      </c>
    </row>
    <row r="751" spans="1:18" hidden="1" outlineLevel="1" x14ac:dyDescent="0.3">
      <c r="A751" s="159"/>
      <c r="B751" s="80"/>
      <c r="C751" s="80"/>
      <c r="D751" s="225" t="str">
        <f>IF(ISERROR(VLOOKUP(C751,'[1]Summary and KPIs'!$E$55:$F$58,2,FALSE)),"",(VLOOKUP(C751,'[1]Summary and KPIs'!$E$55:$F$58,2,FALSE)))</f>
        <v/>
      </c>
      <c r="E751" s="69"/>
      <c r="F751" s="81"/>
      <c r="G751" s="81"/>
      <c r="H751" s="315">
        <f t="shared" si="176"/>
        <v>0</v>
      </c>
      <c r="I751" s="222" cm="1">
        <f t="array" ref="I751">_xlfn.IFS(H751&gt;25,0,H751&gt;=24,25-H751,H751&lt;24,1)</f>
        <v>1</v>
      </c>
      <c r="J751" s="222" cm="1">
        <f t="array" ref="J751">_xlfn.IFS(H751=0,0,H751&gt;=0,H751+I751)</f>
        <v>0</v>
      </c>
      <c r="K751" s="222" t="str">
        <f t="shared" si="177"/>
        <v/>
      </c>
      <c r="L751" s="222" cm="1">
        <f t="array" ref="L751">_xlfn.IFS(J751=0,0,J751&gt;=0,J751+K751)</f>
        <v>0</v>
      </c>
      <c r="M751" s="222" t="str">
        <f t="shared" si="178"/>
        <v/>
      </c>
      <c r="N751" s="222" t="str">
        <f t="shared" si="179"/>
        <v/>
      </c>
      <c r="O751" s="81"/>
      <c r="P751" s="211" t="str">
        <f t="shared" si="180"/>
        <v/>
      </c>
      <c r="Q751" s="313">
        <f t="shared" si="181"/>
        <v>0</v>
      </c>
      <c r="R751" s="314" t="str">
        <f t="shared" si="182"/>
        <v/>
      </c>
    </row>
    <row r="752" spans="1:18" hidden="1" outlineLevel="1" x14ac:dyDescent="0.3">
      <c r="A752" s="159"/>
      <c r="B752" s="80"/>
      <c r="C752" s="80"/>
      <c r="D752" s="225" t="str">
        <f>IF(ISERROR(VLOOKUP(C752,'[1]Summary and KPIs'!$E$55:$F$58,2,FALSE)),"",(VLOOKUP(C752,'[1]Summary and KPIs'!$E$55:$F$58,2,FALSE)))</f>
        <v/>
      </c>
      <c r="E752" s="69"/>
      <c r="F752" s="81"/>
      <c r="G752" s="81"/>
      <c r="H752" s="315">
        <f t="shared" si="176"/>
        <v>0</v>
      </c>
      <c r="I752" s="222" cm="1">
        <f t="array" ref="I752">_xlfn.IFS(H752&gt;25,0,H752&gt;=24,25-H752,H752&lt;24,1)</f>
        <v>1</v>
      </c>
      <c r="J752" s="222" cm="1">
        <f t="array" ref="J752">_xlfn.IFS(H752=0,0,H752&gt;=0,H752+I752)</f>
        <v>0</v>
      </c>
      <c r="K752" s="222" t="str">
        <f t="shared" si="177"/>
        <v/>
      </c>
      <c r="L752" s="222" cm="1">
        <f t="array" ref="L752">_xlfn.IFS(J752=0,0,J752&gt;=0,J752+K752)</f>
        <v>0</v>
      </c>
      <c r="M752" s="222" t="str">
        <f t="shared" si="178"/>
        <v/>
      </c>
      <c r="N752" s="222" t="str">
        <f t="shared" si="179"/>
        <v/>
      </c>
      <c r="O752" s="81"/>
      <c r="P752" s="211" t="str">
        <f t="shared" si="180"/>
        <v/>
      </c>
      <c r="Q752" s="313">
        <f t="shared" si="181"/>
        <v>0</v>
      </c>
      <c r="R752" s="314" t="str">
        <f t="shared" si="182"/>
        <v/>
      </c>
    </row>
    <row r="753" spans="1:18" hidden="1" outlineLevel="1" x14ac:dyDescent="0.3">
      <c r="A753" s="159"/>
      <c r="B753" s="80"/>
      <c r="C753" s="80"/>
      <c r="D753" s="225" t="str">
        <f>IF(ISERROR(VLOOKUP(C753,'[1]Summary and KPIs'!$E$55:$F$58,2,FALSE)),"",(VLOOKUP(C753,'[1]Summary and KPIs'!$E$55:$F$58,2,FALSE)))</f>
        <v/>
      </c>
      <c r="E753" s="69"/>
      <c r="F753" s="81"/>
      <c r="G753" s="81"/>
      <c r="H753" s="315">
        <f t="shared" si="176"/>
        <v>0</v>
      </c>
      <c r="I753" s="222" cm="1">
        <f t="array" ref="I753">_xlfn.IFS(H753&gt;25,0,H753&gt;=24,25-H753,H753&lt;24,1)</f>
        <v>1</v>
      </c>
      <c r="J753" s="222" cm="1">
        <f t="array" ref="J753">_xlfn.IFS(H753=0,0,H753&gt;=0,H753+I753)</f>
        <v>0</v>
      </c>
      <c r="K753" s="222" t="str">
        <f t="shared" si="177"/>
        <v/>
      </c>
      <c r="L753" s="222" cm="1">
        <f t="array" ref="L753">_xlfn.IFS(J753=0,0,J753&gt;=0,J753+K753)</f>
        <v>0</v>
      </c>
      <c r="M753" s="222" t="str">
        <f t="shared" si="178"/>
        <v/>
      </c>
      <c r="N753" s="222" t="str">
        <f t="shared" si="179"/>
        <v/>
      </c>
      <c r="O753" s="81"/>
      <c r="P753" s="211" t="str">
        <f t="shared" si="180"/>
        <v/>
      </c>
      <c r="Q753" s="313">
        <f t="shared" si="181"/>
        <v>0</v>
      </c>
      <c r="R753" s="314" t="str">
        <f t="shared" si="182"/>
        <v/>
      </c>
    </row>
    <row r="754" spans="1:18" hidden="1" outlineLevel="1" x14ac:dyDescent="0.3">
      <c r="A754" s="159"/>
      <c r="B754" s="80"/>
      <c r="C754" s="80"/>
      <c r="D754" s="225" t="str">
        <f>IF(ISERROR(VLOOKUP(C754,'[1]Summary and KPIs'!$E$55:$F$58,2,FALSE)),"",(VLOOKUP(C754,'[1]Summary and KPIs'!$E$55:$F$58,2,FALSE)))</f>
        <v/>
      </c>
      <c r="E754" s="69"/>
      <c r="F754" s="81"/>
      <c r="G754" s="81"/>
      <c r="H754" s="315">
        <f t="shared" si="176"/>
        <v>0</v>
      </c>
      <c r="I754" s="222" cm="1">
        <f t="array" ref="I754">_xlfn.IFS(H754&gt;25,0,H754&gt;=24,25-H754,H754&lt;24,1)</f>
        <v>1</v>
      </c>
      <c r="J754" s="222" cm="1">
        <f t="array" ref="J754">_xlfn.IFS(H754=0,0,H754&gt;=0,H754+I754)</f>
        <v>0</v>
      </c>
      <c r="K754" s="222" t="str">
        <f t="shared" si="177"/>
        <v/>
      </c>
      <c r="L754" s="222" cm="1">
        <f t="array" ref="L754">_xlfn.IFS(J754=0,0,J754&gt;=0,J754+K754)</f>
        <v>0</v>
      </c>
      <c r="M754" s="222" t="str">
        <f t="shared" si="178"/>
        <v/>
      </c>
      <c r="N754" s="222" t="str">
        <f t="shared" si="179"/>
        <v/>
      </c>
      <c r="O754" s="81"/>
      <c r="P754" s="211" t="str">
        <f t="shared" si="180"/>
        <v/>
      </c>
      <c r="Q754" s="313">
        <f t="shared" si="181"/>
        <v>0</v>
      </c>
      <c r="R754" s="314" t="str">
        <f t="shared" si="182"/>
        <v/>
      </c>
    </row>
    <row r="755" spans="1:18" hidden="1" outlineLevel="1" x14ac:dyDescent="0.3">
      <c r="A755" s="159"/>
      <c r="B755" s="80"/>
      <c r="C755" s="80"/>
      <c r="D755" s="225" t="str">
        <f>IF(ISERROR(VLOOKUP(C755,'[1]Summary and KPIs'!$E$55:$F$58,2,FALSE)),"",(VLOOKUP(C755,'[1]Summary and KPIs'!$E$55:$F$58,2,FALSE)))</f>
        <v/>
      </c>
      <c r="E755" s="69"/>
      <c r="F755" s="81"/>
      <c r="G755" s="81"/>
      <c r="H755" s="315">
        <f t="shared" si="176"/>
        <v>0</v>
      </c>
      <c r="I755" s="222" cm="1">
        <f t="array" ref="I755">_xlfn.IFS(H755&gt;25,0,H755&gt;=24,25-H755,H755&lt;24,1)</f>
        <v>1</v>
      </c>
      <c r="J755" s="222" cm="1">
        <f t="array" ref="J755">_xlfn.IFS(H755=0,0,H755&gt;=0,H755+I755)</f>
        <v>0</v>
      </c>
      <c r="K755" s="222" t="str">
        <f t="shared" si="177"/>
        <v/>
      </c>
      <c r="L755" s="222" cm="1">
        <f t="array" ref="L755">_xlfn.IFS(J755=0,0,J755&gt;=0,J755+K755)</f>
        <v>0</v>
      </c>
      <c r="M755" s="222" t="str">
        <f t="shared" si="178"/>
        <v/>
      </c>
      <c r="N755" s="222" t="str">
        <f t="shared" si="179"/>
        <v/>
      </c>
      <c r="O755" s="81"/>
      <c r="P755" s="211" t="str">
        <f t="shared" si="180"/>
        <v/>
      </c>
      <c r="Q755" s="313">
        <f t="shared" si="181"/>
        <v>0</v>
      </c>
      <c r="R755" s="314" t="str">
        <f t="shared" si="182"/>
        <v/>
      </c>
    </row>
    <row r="756" spans="1:18" hidden="1" outlineLevel="1" x14ac:dyDescent="0.3">
      <c r="A756" s="159"/>
      <c r="B756" s="80"/>
      <c r="C756" s="80"/>
      <c r="D756" s="225" t="str">
        <f>IF(ISERROR(VLOOKUP(C756,'[1]Summary and KPIs'!$E$55:$F$58,2,FALSE)),"",(VLOOKUP(C756,'[1]Summary and KPIs'!$E$55:$F$58,2,FALSE)))</f>
        <v/>
      </c>
      <c r="E756" s="69"/>
      <c r="F756" s="81"/>
      <c r="G756" s="81"/>
      <c r="H756" s="315">
        <f t="shared" si="176"/>
        <v>0</v>
      </c>
      <c r="I756" s="222" cm="1">
        <f t="array" ref="I756">_xlfn.IFS(H756&gt;25,0,H756&gt;=24,25-H756,H756&lt;24,1)</f>
        <v>1</v>
      </c>
      <c r="J756" s="222" cm="1">
        <f t="array" ref="J756">_xlfn.IFS(H756=0,0,H756&gt;=0,H756+I756)</f>
        <v>0</v>
      </c>
      <c r="K756" s="222" t="str">
        <f t="shared" si="177"/>
        <v/>
      </c>
      <c r="L756" s="222" cm="1">
        <f t="array" ref="L756">_xlfn.IFS(J756=0,0,J756&gt;=0,J756+K756)</f>
        <v>0</v>
      </c>
      <c r="M756" s="222" t="str">
        <f t="shared" si="178"/>
        <v/>
      </c>
      <c r="N756" s="222" t="str">
        <f t="shared" si="179"/>
        <v/>
      </c>
      <c r="O756" s="81"/>
      <c r="P756" s="211" t="str">
        <f t="shared" si="180"/>
        <v/>
      </c>
      <c r="Q756" s="313">
        <f t="shared" si="181"/>
        <v>0</v>
      </c>
      <c r="R756" s="314" t="str">
        <f t="shared" si="182"/>
        <v/>
      </c>
    </row>
    <row r="757" spans="1:18" hidden="1" outlineLevel="1" x14ac:dyDescent="0.3">
      <c r="A757" s="159"/>
      <c r="B757" s="80"/>
      <c r="C757" s="80"/>
      <c r="D757" s="225" t="str">
        <f>IF(ISERROR(VLOOKUP(C757,'[1]Summary and KPIs'!$E$55:$F$58,2,FALSE)),"",(VLOOKUP(C757,'[1]Summary and KPIs'!$E$55:$F$58,2,FALSE)))</f>
        <v/>
      </c>
      <c r="E757" s="69"/>
      <c r="F757" s="81"/>
      <c r="G757" s="81"/>
      <c r="H757" s="315">
        <f t="shared" ref="H757:H772" si="183">F757+G757</f>
        <v>0</v>
      </c>
      <c r="I757" s="222" cm="1">
        <f t="array" ref="I757">_xlfn.IFS(H757&gt;25,0,H757&gt;=24,25-H757,H757&lt;24,1)</f>
        <v>1</v>
      </c>
      <c r="J757" s="222" cm="1">
        <f t="array" ref="J757">_xlfn.IFS(H757=0,0,H757&gt;=0,H757+I757)</f>
        <v>0</v>
      </c>
      <c r="K757" s="222" t="str">
        <f t="shared" ref="K757:K772" si="184">IF(ISERROR(IF(J757&lt;D757,D757-J757,0)),"",IF(J757&lt;D757,D757-J757,0))</f>
        <v/>
      </c>
      <c r="L757" s="222" cm="1">
        <f t="array" ref="L757">_xlfn.IFS(J757=0,0,J757&gt;=0,J757+K757)</f>
        <v>0</v>
      </c>
      <c r="M757" s="222" t="str">
        <f t="shared" ref="M757:M772" si="185">IFERROR(I757+K757,"")</f>
        <v/>
      </c>
      <c r="N757" s="222" t="str">
        <f t="shared" ref="N757:N772" si="186">IFERROR(M757*E757,"")</f>
        <v/>
      </c>
      <c r="O757" s="81"/>
      <c r="P757" s="211" t="str">
        <f t="shared" ref="P757:P772" si="187">IFERROR(O757/(N757),"")</f>
        <v/>
      </c>
      <c r="Q757" s="313">
        <f t="shared" ref="Q757:Q772" si="188">SUM(N757:O757)</f>
        <v>0</v>
      </c>
      <c r="R757" s="314" t="str">
        <f t="shared" ref="R757:R772" si="189">IF(O757="","",IF(P757&gt;17.5%,"Benefits should not be more than 17.5% ",""))</f>
        <v/>
      </c>
    </row>
    <row r="758" spans="1:18" hidden="1" outlineLevel="1" x14ac:dyDescent="0.3">
      <c r="A758" s="159"/>
      <c r="B758" s="80"/>
      <c r="C758" s="80"/>
      <c r="D758" s="225" t="str">
        <f>IF(ISERROR(VLOOKUP(C758,'[1]Summary and KPIs'!$E$55:$F$58,2,FALSE)),"",(VLOOKUP(C758,'[1]Summary and KPIs'!$E$55:$F$58,2,FALSE)))</f>
        <v/>
      </c>
      <c r="E758" s="69"/>
      <c r="F758" s="81"/>
      <c r="G758" s="81"/>
      <c r="H758" s="315">
        <f t="shared" si="183"/>
        <v>0</v>
      </c>
      <c r="I758" s="222" cm="1">
        <f t="array" ref="I758">_xlfn.IFS(H758&gt;25,0,H758&gt;=24,25-H758,H758&lt;24,1)</f>
        <v>1</v>
      </c>
      <c r="J758" s="222" cm="1">
        <f t="array" ref="J758">_xlfn.IFS(H758=0,0,H758&gt;=0,H758+I758)</f>
        <v>0</v>
      </c>
      <c r="K758" s="222" t="str">
        <f t="shared" si="184"/>
        <v/>
      </c>
      <c r="L758" s="222" cm="1">
        <f t="array" ref="L758">_xlfn.IFS(J758=0,0,J758&gt;=0,J758+K758)</f>
        <v>0</v>
      </c>
      <c r="M758" s="222" t="str">
        <f t="shared" si="185"/>
        <v/>
      </c>
      <c r="N758" s="222" t="str">
        <f t="shared" si="186"/>
        <v/>
      </c>
      <c r="O758" s="81"/>
      <c r="P758" s="211" t="str">
        <f t="shared" si="187"/>
        <v/>
      </c>
      <c r="Q758" s="313">
        <f t="shared" si="188"/>
        <v>0</v>
      </c>
      <c r="R758" s="314" t="str">
        <f t="shared" si="189"/>
        <v/>
      </c>
    </row>
    <row r="759" spans="1:18" hidden="1" outlineLevel="1" x14ac:dyDescent="0.3">
      <c r="A759" s="159"/>
      <c r="B759" s="80"/>
      <c r="C759" s="80"/>
      <c r="D759" s="225" t="str">
        <f>IF(ISERROR(VLOOKUP(C759,'[1]Summary and KPIs'!$E$55:$F$58,2,FALSE)),"",(VLOOKUP(C759,'[1]Summary and KPIs'!$E$55:$F$58,2,FALSE)))</f>
        <v/>
      </c>
      <c r="E759" s="69"/>
      <c r="F759" s="81"/>
      <c r="G759" s="81"/>
      <c r="H759" s="315">
        <f t="shared" si="183"/>
        <v>0</v>
      </c>
      <c r="I759" s="222" cm="1">
        <f t="array" ref="I759">_xlfn.IFS(H759&gt;25,0,H759&gt;=24,25-H759,H759&lt;24,1)</f>
        <v>1</v>
      </c>
      <c r="J759" s="222" cm="1">
        <f t="array" ref="J759">_xlfn.IFS(H759=0,0,H759&gt;=0,H759+I759)</f>
        <v>0</v>
      </c>
      <c r="K759" s="222" t="str">
        <f t="shared" si="184"/>
        <v/>
      </c>
      <c r="L759" s="222" cm="1">
        <f t="array" ref="L759">_xlfn.IFS(J759=0,0,J759&gt;=0,J759+K759)</f>
        <v>0</v>
      </c>
      <c r="M759" s="222" t="str">
        <f t="shared" si="185"/>
        <v/>
      </c>
      <c r="N759" s="222" t="str">
        <f t="shared" si="186"/>
        <v/>
      </c>
      <c r="O759" s="81"/>
      <c r="P759" s="211" t="str">
        <f t="shared" si="187"/>
        <v/>
      </c>
      <c r="Q759" s="313">
        <f t="shared" si="188"/>
        <v>0</v>
      </c>
      <c r="R759" s="314" t="str">
        <f t="shared" si="189"/>
        <v/>
      </c>
    </row>
    <row r="760" spans="1:18" hidden="1" outlineLevel="1" x14ac:dyDescent="0.3">
      <c r="A760" s="159"/>
      <c r="B760" s="80"/>
      <c r="C760" s="80"/>
      <c r="D760" s="225" t="str">
        <f>IF(ISERROR(VLOOKUP(C760,'[1]Summary and KPIs'!$E$55:$F$58,2,FALSE)),"",(VLOOKUP(C760,'[1]Summary and KPIs'!$E$55:$F$58,2,FALSE)))</f>
        <v/>
      </c>
      <c r="E760" s="69"/>
      <c r="F760" s="81"/>
      <c r="G760" s="81"/>
      <c r="H760" s="315">
        <f t="shared" si="183"/>
        <v>0</v>
      </c>
      <c r="I760" s="222" cm="1">
        <f t="array" ref="I760">_xlfn.IFS(H760&gt;25,0,H760&gt;=24,25-H760,H760&lt;24,1)</f>
        <v>1</v>
      </c>
      <c r="J760" s="222" cm="1">
        <f t="array" ref="J760">_xlfn.IFS(H760=0,0,H760&gt;=0,H760+I760)</f>
        <v>0</v>
      </c>
      <c r="K760" s="222" t="str">
        <f t="shared" si="184"/>
        <v/>
      </c>
      <c r="L760" s="222" cm="1">
        <f t="array" ref="L760">_xlfn.IFS(J760=0,0,J760&gt;=0,J760+K760)</f>
        <v>0</v>
      </c>
      <c r="M760" s="222" t="str">
        <f t="shared" si="185"/>
        <v/>
      </c>
      <c r="N760" s="222" t="str">
        <f t="shared" si="186"/>
        <v/>
      </c>
      <c r="O760" s="81"/>
      <c r="P760" s="211" t="str">
        <f t="shared" si="187"/>
        <v/>
      </c>
      <c r="Q760" s="313">
        <f t="shared" si="188"/>
        <v>0</v>
      </c>
      <c r="R760" s="314" t="str">
        <f t="shared" si="189"/>
        <v/>
      </c>
    </row>
    <row r="761" spans="1:18" hidden="1" outlineLevel="1" x14ac:dyDescent="0.3">
      <c r="A761" s="159"/>
      <c r="B761" s="80"/>
      <c r="C761" s="80"/>
      <c r="D761" s="225" t="str">
        <f>IF(ISERROR(VLOOKUP(C761,'[1]Summary and KPIs'!$E$55:$F$58,2,FALSE)),"",(VLOOKUP(C761,'[1]Summary and KPIs'!$E$55:$F$58,2,FALSE)))</f>
        <v/>
      </c>
      <c r="E761" s="69"/>
      <c r="F761" s="81"/>
      <c r="G761" s="81"/>
      <c r="H761" s="315">
        <f t="shared" si="183"/>
        <v>0</v>
      </c>
      <c r="I761" s="222" cm="1">
        <f t="array" ref="I761">_xlfn.IFS(H761&gt;25,0,H761&gt;=24,25-H761,H761&lt;24,1)</f>
        <v>1</v>
      </c>
      <c r="J761" s="222" cm="1">
        <f t="array" ref="J761">_xlfn.IFS(H761=0,0,H761&gt;=0,H761+I761)</f>
        <v>0</v>
      </c>
      <c r="K761" s="222" t="str">
        <f t="shared" si="184"/>
        <v/>
      </c>
      <c r="L761" s="222" cm="1">
        <f t="array" ref="L761">_xlfn.IFS(J761=0,0,J761&gt;=0,J761+K761)</f>
        <v>0</v>
      </c>
      <c r="M761" s="222" t="str">
        <f t="shared" si="185"/>
        <v/>
      </c>
      <c r="N761" s="222" t="str">
        <f t="shared" si="186"/>
        <v/>
      </c>
      <c r="O761" s="81"/>
      <c r="P761" s="211" t="str">
        <f t="shared" si="187"/>
        <v/>
      </c>
      <c r="Q761" s="313">
        <f t="shared" si="188"/>
        <v>0</v>
      </c>
      <c r="R761" s="314" t="str">
        <f t="shared" si="189"/>
        <v/>
      </c>
    </row>
    <row r="762" spans="1:18" hidden="1" outlineLevel="1" x14ac:dyDescent="0.3">
      <c r="A762" s="159"/>
      <c r="B762" s="80"/>
      <c r="C762" s="80"/>
      <c r="D762" s="225" t="str">
        <f>IF(ISERROR(VLOOKUP(C762,'[1]Summary and KPIs'!$E$55:$F$58,2,FALSE)),"",(VLOOKUP(C762,'[1]Summary and KPIs'!$E$55:$F$58,2,FALSE)))</f>
        <v/>
      </c>
      <c r="E762" s="69"/>
      <c r="F762" s="81"/>
      <c r="G762" s="81"/>
      <c r="H762" s="315">
        <f t="shared" si="183"/>
        <v>0</v>
      </c>
      <c r="I762" s="222" cm="1">
        <f t="array" ref="I762">_xlfn.IFS(H762&gt;25,0,H762&gt;=24,25-H762,H762&lt;24,1)</f>
        <v>1</v>
      </c>
      <c r="J762" s="222" cm="1">
        <f t="array" ref="J762">_xlfn.IFS(H762=0,0,H762&gt;=0,H762+I762)</f>
        <v>0</v>
      </c>
      <c r="K762" s="222" t="str">
        <f t="shared" si="184"/>
        <v/>
      </c>
      <c r="L762" s="222" cm="1">
        <f t="array" ref="L762">_xlfn.IFS(J762=0,0,J762&gt;=0,J762+K762)</f>
        <v>0</v>
      </c>
      <c r="M762" s="222" t="str">
        <f t="shared" si="185"/>
        <v/>
      </c>
      <c r="N762" s="222" t="str">
        <f t="shared" si="186"/>
        <v/>
      </c>
      <c r="O762" s="81"/>
      <c r="P762" s="211" t="str">
        <f t="shared" si="187"/>
        <v/>
      </c>
      <c r="Q762" s="313">
        <f t="shared" si="188"/>
        <v>0</v>
      </c>
      <c r="R762" s="314" t="str">
        <f t="shared" si="189"/>
        <v/>
      </c>
    </row>
    <row r="763" spans="1:18" hidden="1" outlineLevel="1" x14ac:dyDescent="0.3">
      <c r="A763" s="159"/>
      <c r="B763" s="80"/>
      <c r="C763" s="80"/>
      <c r="D763" s="225" t="str">
        <f>IF(ISERROR(VLOOKUP(C763,'[1]Summary and KPIs'!$E$55:$F$58,2,FALSE)),"",(VLOOKUP(C763,'[1]Summary and KPIs'!$E$55:$F$58,2,FALSE)))</f>
        <v/>
      </c>
      <c r="E763" s="69"/>
      <c r="F763" s="81"/>
      <c r="G763" s="81"/>
      <c r="H763" s="315">
        <f t="shared" si="183"/>
        <v>0</v>
      </c>
      <c r="I763" s="222" cm="1">
        <f t="array" ref="I763">_xlfn.IFS(H763&gt;25,0,H763&gt;=24,25-H763,H763&lt;24,1)</f>
        <v>1</v>
      </c>
      <c r="J763" s="222" cm="1">
        <f t="array" ref="J763">_xlfn.IFS(H763=0,0,H763&gt;=0,H763+I763)</f>
        <v>0</v>
      </c>
      <c r="K763" s="222" t="str">
        <f t="shared" si="184"/>
        <v/>
      </c>
      <c r="L763" s="222" cm="1">
        <f t="array" ref="L763">_xlfn.IFS(J763=0,0,J763&gt;=0,J763+K763)</f>
        <v>0</v>
      </c>
      <c r="M763" s="222" t="str">
        <f t="shared" si="185"/>
        <v/>
      </c>
      <c r="N763" s="222" t="str">
        <f t="shared" si="186"/>
        <v/>
      </c>
      <c r="O763" s="81"/>
      <c r="P763" s="211" t="str">
        <f t="shared" si="187"/>
        <v/>
      </c>
      <c r="Q763" s="313">
        <f t="shared" si="188"/>
        <v>0</v>
      </c>
      <c r="R763" s="314" t="str">
        <f t="shared" si="189"/>
        <v/>
      </c>
    </row>
    <row r="764" spans="1:18" hidden="1" outlineLevel="1" x14ac:dyDescent="0.3">
      <c r="A764" s="159"/>
      <c r="B764" s="80"/>
      <c r="C764" s="80"/>
      <c r="D764" s="225" t="str">
        <f>IF(ISERROR(VLOOKUP(C764,'[1]Summary and KPIs'!$E$55:$F$58,2,FALSE)),"",(VLOOKUP(C764,'[1]Summary and KPIs'!$E$55:$F$58,2,FALSE)))</f>
        <v/>
      </c>
      <c r="E764" s="69"/>
      <c r="F764" s="81"/>
      <c r="G764" s="81"/>
      <c r="H764" s="315">
        <f t="shared" si="183"/>
        <v>0</v>
      </c>
      <c r="I764" s="222" cm="1">
        <f t="array" ref="I764">_xlfn.IFS(H764&gt;25,0,H764&gt;=24,25-H764,H764&lt;24,1)</f>
        <v>1</v>
      </c>
      <c r="J764" s="222" cm="1">
        <f t="array" ref="J764">_xlfn.IFS(H764=0,0,H764&gt;=0,H764+I764)</f>
        <v>0</v>
      </c>
      <c r="K764" s="222" t="str">
        <f t="shared" si="184"/>
        <v/>
      </c>
      <c r="L764" s="222" cm="1">
        <f t="array" ref="L764">_xlfn.IFS(J764=0,0,J764&gt;=0,J764+K764)</f>
        <v>0</v>
      </c>
      <c r="M764" s="222" t="str">
        <f t="shared" si="185"/>
        <v/>
      </c>
      <c r="N764" s="222" t="str">
        <f t="shared" si="186"/>
        <v/>
      </c>
      <c r="O764" s="81"/>
      <c r="P764" s="211" t="str">
        <f t="shared" si="187"/>
        <v/>
      </c>
      <c r="Q764" s="313">
        <f t="shared" si="188"/>
        <v>0</v>
      </c>
      <c r="R764" s="314" t="str">
        <f t="shared" si="189"/>
        <v/>
      </c>
    </row>
    <row r="765" spans="1:18" hidden="1" outlineLevel="1" x14ac:dyDescent="0.3">
      <c r="A765" s="159"/>
      <c r="B765" s="80"/>
      <c r="C765" s="80"/>
      <c r="D765" s="225" t="str">
        <f>IF(ISERROR(VLOOKUP(C765,'[1]Summary and KPIs'!$E$55:$F$58,2,FALSE)),"",(VLOOKUP(C765,'[1]Summary and KPIs'!$E$55:$F$58,2,FALSE)))</f>
        <v/>
      </c>
      <c r="E765" s="69"/>
      <c r="F765" s="81"/>
      <c r="G765" s="81"/>
      <c r="H765" s="315">
        <f t="shared" si="183"/>
        <v>0</v>
      </c>
      <c r="I765" s="222" cm="1">
        <f t="array" ref="I765">_xlfn.IFS(H765&gt;25,0,H765&gt;=24,25-H765,H765&lt;24,1)</f>
        <v>1</v>
      </c>
      <c r="J765" s="222" cm="1">
        <f t="array" ref="J765">_xlfn.IFS(H765=0,0,H765&gt;=0,H765+I765)</f>
        <v>0</v>
      </c>
      <c r="K765" s="222" t="str">
        <f t="shared" si="184"/>
        <v/>
      </c>
      <c r="L765" s="222" cm="1">
        <f t="array" ref="L765">_xlfn.IFS(J765=0,0,J765&gt;=0,J765+K765)</f>
        <v>0</v>
      </c>
      <c r="M765" s="222" t="str">
        <f t="shared" si="185"/>
        <v/>
      </c>
      <c r="N765" s="222" t="str">
        <f t="shared" si="186"/>
        <v/>
      </c>
      <c r="O765" s="81"/>
      <c r="P765" s="211" t="str">
        <f t="shared" si="187"/>
        <v/>
      </c>
      <c r="Q765" s="313">
        <f t="shared" si="188"/>
        <v>0</v>
      </c>
      <c r="R765" s="314" t="str">
        <f t="shared" si="189"/>
        <v/>
      </c>
    </row>
    <row r="766" spans="1:18" hidden="1" outlineLevel="1" x14ac:dyDescent="0.3">
      <c r="A766" s="159"/>
      <c r="B766" s="80"/>
      <c r="C766" s="80"/>
      <c r="D766" s="225" t="str">
        <f>IF(ISERROR(VLOOKUP(C766,'[1]Summary and KPIs'!$E$55:$F$58,2,FALSE)),"",(VLOOKUP(C766,'[1]Summary and KPIs'!$E$55:$F$58,2,FALSE)))</f>
        <v/>
      </c>
      <c r="E766" s="69"/>
      <c r="F766" s="81"/>
      <c r="G766" s="81"/>
      <c r="H766" s="315">
        <f t="shared" si="183"/>
        <v>0</v>
      </c>
      <c r="I766" s="222" cm="1">
        <f t="array" ref="I766">_xlfn.IFS(H766&gt;25,0,H766&gt;=24,25-H766,H766&lt;24,1)</f>
        <v>1</v>
      </c>
      <c r="J766" s="222" cm="1">
        <f t="array" ref="J766">_xlfn.IFS(H766=0,0,H766&gt;=0,H766+I766)</f>
        <v>0</v>
      </c>
      <c r="K766" s="222" t="str">
        <f t="shared" si="184"/>
        <v/>
      </c>
      <c r="L766" s="222" cm="1">
        <f t="array" ref="L766">_xlfn.IFS(J766=0,0,J766&gt;=0,J766+K766)</f>
        <v>0</v>
      </c>
      <c r="M766" s="222" t="str">
        <f t="shared" si="185"/>
        <v/>
      </c>
      <c r="N766" s="222" t="str">
        <f t="shared" si="186"/>
        <v/>
      </c>
      <c r="O766" s="81"/>
      <c r="P766" s="211" t="str">
        <f t="shared" si="187"/>
        <v/>
      </c>
      <c r="Q766" s="313">
        <f t="shared" si="188"/>
        <v>0</v>
      </c>
      <c r="R766" s="314" t="str">
        <f t="shared" si="189"/>
        <v/>
      </c>
    </row>
    <row r="767" spans="1:18" hidden="1" outlineLevel="1" x14ac:dyDescent="0.3">
      <c r="A767" s="159"/>
      <c r="B767" s="80"/>
      <c r="C767" s="80"/>
      <c r="D767" s="225" t="str">
        <f>IF(ISERROR(VLOOKUP(C767,'[1]Summary and KPIs'!$E$55:$F$58,2,FALSE)),"",(VLOOKUP(C767,'[1]Summary and KPIs'!$E$55:$F$58,2,FALSE)))</f>
        <v/>
      </c>
      <c r="E767" s="69"/>
      <c r="F767" s="81"/>
      <c r="G767" s="81"/>
      <c r="H767" s="315">
        <f t="shared" si="183"/>
        <v>0</v>
      </c>
      <c r="I767" s="222" cm="1">
        <f t="array" ref="I767">_xlfn.IFS(H767&gt;25,0,H767&gt;=24,25-H767,H767&lt;24,1)</f>
        <v>1</v>
      </c>
      <c r="J767" s="222" cm="1">
        <f t="array" ref="J767">_xlfn.IFS(H767=0,0,H767&gt;=0,H767+I767)</f>
        <v>0</v>
      </c>
      <c r="K767" s="222" t="str">
        <f t="shared" si="184"/>
        <v/>
      </c>
      <c r="L767" s="222" cm="1">
        <f t="array" ref="L767">_xlfn.IFS(J767=0,0,J767&gt;=0,J767+K767)</f>
        <v>0</v>
      </c>
      <c r="M767" s="222" t="str">
        <f t="shared" si="185"/>
        <v/>
      </c>
      <c r="N767" s="222" t="str">
        <f t="shared" si="186"/>
        <v/>
      </c>
      <c r="O767" s="81"/>
      <c r="P767" s="211" t="str">
        <f t="shared" si="187"/>
        <v/>
      </c>
      <c r="Q767" s="313">
        <f t="shared" si="188"/>
        <v>0</v>
      </c>
      <c r="R767" s="314" t="str">
        <f t="shared" si="189"/>
        <v/>
      </c>
    </row>
    <row r="768" spans="1:18" hidden="1" outlineLevel="1" x14ac:dyDescent="0.3">
      <c r="A768" s="159"/>
      <c r="B768" s="80"/>
      <c r="C768" s="80"/>
      <c r="D768" s="225" t="str">
        <f>IF(ISERROR(VLOOKUP(C768,'[1]Summary and KPIs'!$E$55:$F$58,2,FALSE)),"",(VLOOKUP(C768,'[1]Summary and KPIs'!$E$55:$F$58,2,FALSE)))</f>
        <v/>
      </c>
      <c r="E768" s="69"/>
      <c r="F768" s="81"/>
      <c r="G768" s="81"/>
      <c r="H768" s="315">
        <f t="shared" si="183"/>
        <v>0</v>
      </c>
      <c r="I768" s="222" cm="1">
        <f t="array" ref="I768">_xlfn.IFS(H768&gt;25,0,H768&gt;=24,25-H768,H768&lt;24,1)</f>
        <v>1</v>
      </c>
      <c r="J768" s="222" cm="1">
        <f t="array" ref="J768">_xlfn.IFS(H768=0,0,H768&gt;=0,H768+I768)</f>
        <v>0</v>
      </c>
      <c r="K768" s="222" t="str">
        <f t="shared" si="184"/>
        <v/>
      </c>
      <c r="L768" s="222" cm="1">
        <f t="array" ref="L768">_xlfn.IFS(J768=0,0,J768&gt;=0,J768+K768)</f>
        <v>0</v>
      </c>
      <c r="M768" s="222" t="str">
        <f t="shared" si="185"/>
        <v/>
      </c>
      <c r="N768" s="222" t="str">
        <f t="shared" si="186"/>
        <v/>
      </c>
      <c r="O768" s="81"/>
      <c r="P768" s="211" t="str">
        <f t="shared" si="187"/>
        <v/>
      </c>
      <c r="Q768" s="313">
        <f t="shared" si="188"/>
        <v>0</v>
      </c>
      <c r="R768" s="314" t="str">
        <f t="shared" si="189"/>
        <v/>
      </c>
    </row>
    <row r="769" spans="1:18" hidden="1" outlineLevel="1" x14ac:dyDescent="0.3">
      <c r="A769" s="159"/>
      <c r="B769" s="80"/>
      <c r="C769" s="80"/>
      <c r="D769" s="225" t="str">
        <f>IF(ISERROR(VLOOKUP(C769,'[1]Summary and KPIs'!$E$55:$F$58,2,FALSE)),"",(VLOOKUP(C769,'[1]Summary and KPIs'!$E$55:$F$58,2,FALSE)))</f>
        <v/>
      </c>
      <c r="E769" s="69"/>
      <c r="F769" s="81"/>
      <c r="G769" s="81"/>
      <c r="H769" s="315">
        <f t="shared" si="183"/>
        <v>0</v>
      </c>
      <c r="I769" s="222" cm="1">
        <f t="array" ref="I769">_xlfn.IFS(H769&gt;25,0,H769&gt;=24,25-H769,H769&lt;24,1)</f>
        <v>1</v>
      </c>
      <c r="J769" s="222" cm="1">
        <f t="array" ref="J769">_xlfn.IFS(H769=0,0,H769&gt;=0,H769+I769)</f>
        <v>0</v>
      </c>
      <c r="K769" s="222" t="str">
        <f t="shared" si="184"/>
        <v/>
      </c>
      <c r="L769" s="222" cm="1">
        <f t="array" ref="L769">_xlfn.IFS(J769=0,0,J769&gt;=0,J769+K769)</f>
        <v>0</v>
      </c>
      <c r="M769" s="222" t="str">
        <f t="shared" si="185"/>
        <v/>
      </c>
      <c r="N769" s="222" t="str">
        <f t="shared" si="186"/>
        <v/>
      </c>
      <c r="O769" s="81"/>
      <c r="P769" s="211" t="str">
        <f t="shared" si="187"/>
        <v/>
      </c>
      <c r="Q769" s="313">
        <f t="shared" si="188"/>
        <v>0</v>
      </c>
      <c r="R769" s="314" t="str">
        <f t="shared" si="189"/>
        <v/>
      </c>
    </row>
    <row r="770" spans="1:18" hidden="1" outlineLevel="1" x14ac:dyDescent="0.3">
      <c r="A770" s="159"/>
      <c r="B770" s="80"/>
      <c r="C770" s="80"/>
      <c r="D770" s="225" t="str">
        <f>IF(ISERROR(VLOOKUP(C770,'[1]Summary and KPIs'!$E$55:$F$58,2,FALSE)),"",(VLOOKUP(C770,'[1]Summary and KPIs'!$E$55:$F$58,2,FALSE)))</f>
        <v/>
      </c>
      <c r="E770" s="69"/>
      <c r="F770" s="81"/>
      <c r="G770" s="81"/>
      <c r="H770" s="315">
        <f t="shared" si="183"/>
        <v>0</v>
      </c>
      <c r="I770" s="222" cm="1">
        <f t="array" ref="I770">_xlfn.IFS(H770&gt;25,0,H770&gt;=24,25-H770,H770&lt;24,1)</f>
        <v>1</v>
      </c>
      <c r="J770" s="222" cm="1">
        <f t="array" ref="J770">_xlfn.IFS(H770=0,0,H770&gt;=0,H770+I770)</f>
        <v>0</v>
      </c>
      <c r="K770" s="222" t="str">
        <f t="shared" si="184"/>
        <v/>
      </c>
      <c r="L770" s="222" cm="1">
        <f t="array" ref="L770">_xlfn.IFS(J770=0,0,J770&gt;=0,J770+K770)</f>
        <v>0</v>
      </c>
      <c r="M770" s="222" t="str">
        <f t="shared" si="185"/>
        <v/>
      </c>
      <c r="N770" s="222" t="str">
        <f t="shared" si="186"/>
        <v/>
      </c>
      <c r="O770" s="81"/>
      <c r="P770" s="211" t="str">
        <f t="shared" si="187"/>
        <v/>
      </c>
      <c r="Q770" s="313">
        <f t="shared" si="188"/>
        <v>0</v>
      </c>
      <c r="R770" s="314" t="str">
        <f t="shared" si="189"/>
        <v/>
      </c>
    </row>
    <row r="771" spans="1:18" hidden="1" outlineLevel="1" x14ac:dyDescent="0.3">
      <c r="A771" s="159"/>
      <c r="B771" s="80"/>
      <c r="C771" s="80"/>
      <c r="D771" s="225" t="str">
        <f>IF(ISERROR(VLOOKUP(C771,'[1]Summary and KPIs'!$E$55:$F$58,2,FALSE)),"",(VLOOKUP(C771,'[1]Summary and KPIs'!$E$55:$F$58,2,FALSE)))</f>
        <v/>
      </c>
      <c r="E771" s="69"/>
      <c r="F771" s="81"/>
      <c r="G771" s="81"/>
      <c r="H771" s="315">
        <f t="shared" si="183"/>
        <v>0</v>
      </c>
      <c r="I771" s="222" cm="1">
        <f t="array" ref="I771">_xlfn.IFS(H771&gt;25,0,H771&gt;=24,25-H771,H771&lt;24,1)</f>
        <v>1</v>
      </c>
      <c r="J771" s="222" cm="1">
        <f t="array" ref="J771">_xlfn.IFS(H771=0,0,H771&gt;=0,H771+I771)</f>
        <v>0</v>
      </c>
      <c r="K771" s="222" t="str">
        <f t="shared" si="184"/>
        <v/>
      </c>
      <c r="L771" s="222" cm="1">
        <f t="array" ref="L771">_xlfn.IFS(J771=0,0,J771&gt;=0,J771+K771)</f>
        <v>0</v>
      </c>
      <c r="M771" s="222" t="str">
        <f t="shared" si="185"/>
        <v/>
      </c>
      <c r="N771" s="222" t="str">
        <f t="shared" si="186"/>
        <v/>
      </c>
      <c r="O771" s="81"/>
      <c r="P771" s="211" t="str">
        <f t="shared" si="187"/>
        <v/>
      </c>
      <c r="Q771" s="313">
        <f t="shared" si="188"/>
        <v>0</v>
      </c>
      <c r="R771" s="314" t="str">
        <f t="shared" si="189"/>
        <v/>
      </c>
    </row>
    <row r="772" spans="1:18" hidden="1" outlineLevel="1" x14ac:dyDescent="0.3">
      <c r="A772" s="159"/>
      <c r="B772" s="80"/>
      <c r="C772" s="80"/>
      <c r="D772" s="225" t="str">
        <f>IF(ISERROR(VLOOKUP(C772,'[1]Summary and KPIs'!$E$55:$F$58,2,FALSE)),"",(VLOOKUP(C772,'[1]Summary and KPIs'!$E$55:$F$58,2,FALSE)))</f>
        <v/>
      </c>
      <c r="E772" s="69"/>
      <c r="F772" s="81"/>
      <c r="G772" s="81"/>
      <c r="H772" s="315">
        <f t="shared" si="183"/>
        <v>0</v>
      </c>
      <c r="I772" s="222" cm="1">
        <f t="array" ref="I772">_xlfn.IFS(H772&gt;25,0,H772&gt;=24,25-H772,H772&lt;24,1)</f>
        <v>1</v>
      </c>
      <c r="J772" s="222" cm="1">
        <f t="array" ref="J772">_xlfn.IFS(H772=0,0,H772&gt;=0,H772+I772)</f>
        <v>0</v>
      </c>
      <c r="K772" s="222" t="str">
        <f t="shared" si="184"/>
        <v/>
      </c>
      <c r="L772" s="222" cm="1">
        <f t="array" ref="L772">_xlfn.IFS(J772=0,0,J772&gt;=0,J772+K772)</f>
        <v>0</v>
      </c>
      <c r="M772" s="222" t="str">
        <f t="shared" si="185"/>
        <v/>
      </c>
      <c r="N772" s="222" t="str">
        <f t="shared" si="186"/>
        <v/>
      </c>
      <c r="O772" s="81"/>
      <c r="P772" s="211" t="str">
        <f t="shared" si="187"/>
        <v/>
      </c>
      <c r="Q772" s="313">
        <f t="shared" si="188"/>
        <v>0</v>
      </c>
      <c r="R772" s="314" t="str">
        <f t="shared" si="189"/>
        <v/>
      </c>
    </row>
    <row r="773" spans="1:18" hidden="1" outlineLevel="1" x14ac:dyDescent="0.3">
      <c r="A773" s="160"/>
      <c r="B773" s="161"/>
      <c r="C773" s="161"/>
      <c r="D773" s="227" t="str">
        <f>IF(ISERROR(VLOOKUP(C773,'[1]Summary and KPIs'!$E$55:$F$58,2,FALSE)),"",(VLOOKUP(C773,'[1]Summary and KPIs'!$E$55:$F$58,2,FALSE)))</f>
        <v/>
      </c>
      <c r="E773" s="162"/>
      <c r="F773" s="163"/>
      <c r="G773" s="163"/>
      <c r="H773" s="222">
        <f t="shared" si="168"/>
        <v>0</v>
      </c>
      <c r="I773" s="228" cm="1">
        <f t="array" ref="I773">_xlfn.IFS(H773&gt;25,0,H773&gt;=24,25-H773,H773&lt;24,1)</f>
        <v>1</v>
      </c>
      <c r="J773" s="228" cm="1">
        <f t="array" ref="J773">_xlfn.IFS(H773=0,0,H773&gt;=0,H773+I773)</f>
        <v>0</v>
      </c>
      <c r="K773" s="228" t="str">
        <f t="shared" si="2"/>
        <v/>
      </c>
      <c r="L773" s="228" cm="1">
        <f t="array" ref="L773">_xlfn.IFS(J773=0,0,J773&gt;=0,J773+K773)</f>
        <v>0</v>
      </c>
      <c r="M773" s="228" t="str">
        <f t="shared" si="3"/>
        <v/>
      </c>
      <c r="N773" s="228" t="str">
        <f t="shared" si="4"/>
        <v/>
      </c>
      <c r="O773" s="163"/>
      <c r="P773" s="229" t="str">
        <f t="shared" si="5"/>
        <v/>
      </c>
      <c r="Q773" s="228">
        <f t="shared" si="1"/>
        <v>0</v>
      </c>
      <c r="R773" s="230" t="str">
        <f t="shared" si="6"/>
        <v/>
      </c>
    </row>
    <row r="774" spans="1:18" hidden="1" outlineLevel="1" x14ac:dyDescent="0.3">
      <c r="A774" s="160"/>
      <c r="B774" s="161"/>
      <c r="C774" s="161"/>
      <c r="D774" s="227" t="str">
        <f>IF(ISERROR(VLOOKUP(C774,'[1]Summary and KPIs'!$E$55:$F$58,2,FALSE)),"",(VLOOKUP(C774,'[1]Summary and KPIs'!$E$55:$F$58,2,FALSE)))</f>
        <v/>
      </c>
      <c r="E774" s="162"/>
      <c r="F774" s="163"/>
      <c r="G774" s="163"/>
      <c r="H774" s="228">
        <f t="shared" si="168"/>
        <v>0</v>
      </c>
      <c r="I774" s="228" cm="1">
        <f t="array" ref="I774">_xlfn.IFS(H774&gt;25,0,H774&gt;=24,25-H774,H774&lt;24,1)</f>
        <v>1</v>
      </c>
      <c r="J774" s="228" cm="1">
        <f t="array" ref="J774">_xlfn.IFS(H774=0,0,H774&gt;=0,H774+I774)</f>
        <v>0</v>
      </c>
      <c r="K774" s="228" t="str">
        <f t="shared" si="2"/>
        <v/>
      </c>
      <c r="L774" s="228" cm="1">
        <f t="array" ref="L774">_xlfn.IFS(J774=0,0,J774&gt;=0,J774+K774)</f>
        <v>0</v>
      </c>
      <c r="M774" s="228" t="str">
        <f t="shared" si="3"/>
        <v/>
      </c>
      <c r="N774" s="228" t="str">
        <f t="shared" si="4"/>
        <v/>
      </c>
      <c r="O774" s="163"/>
      <c r="P774" s="229" t="str">
        <f t="shared" si="5"/>
        <v/>
      </c>
      <c r="Q774" s="228">
        <f t="shared" si="1"/>
        <v>0</v>
      </c>
      <c r="R774" s="230" t="str">
        <f t="shared" si="6"/>
        <v/>
      </c>
    </row>
    <row r="775" spans="1:18" hidden="1" outlineLevel="1" x14ac:dyDescent="0.3">
      <c r="A775" s="159"/>
      <c r="B775" s="80"/>
      <c r="C775" s="80"/>
      <c r="D775" s="225" t="str">
        <f>IF(ISERROR(VLOOKUP(C775,'[1]Summary and KPIs'!$E$55:$F$58,2,FALSE)),"",(VLOOKUP(C775,'[1]Summary and KPIs'!$E$55:$F$58,2,FALSE)))</f>
        <v/>
      </c>
      <c r="E775" s="69"/>
      <c r="F775" s="81"/>
      <c r="G775" s="81"/>
      <c r="H775" s="315">
        <f t="shared" ref="H775:H788" si="190">F775+G775</f>
        <v>0</v>
      </c>
      <c r="I775" s="222" cm="1">
        <f t="array" ref="I775">_xlfn.IFS(H775&gt;25,0,H775&gt;=24,25-H775,H775&lt;24,1)</f>
        <v>1</v>
      </c>
      <c r="J775" s="222" cm="1">
        <f t="array" ref="J775">_xlfn.IFS(H775=0,0,H775&gt;=0,H775+I775)</f>
        <v>0</v>
      </c>
      <c r="K775" s="222" t="str">
        <f t="shared" ref="K775:K788" si="191">IF(ISERROR(IF(J775&lt;D775,D775-J775,0)),"",IF(J775&lt;D775,D775-J775,0))</f>
        <v/>
      </c>
      <c r="L775" s="222" cm="1">
        <f t="array" ref="L775">_xlfn.IFS(J775=0,0,J775&gt;=0,J775+K775)</f>
        <v>0</v>
      </c>
      <c r="M775" s="222" t="str">
        <f t="shared" ref="M775:M788" si="192">IFERROR(I775+K775,"")</f>
        <v/>
      </c>
      <c r="N775" s="222" t="str">
        <f t="shared" ref="N775:N788" si="193">IFERROR(M775*E775,"")</f>
        <v/>
      </c>
      <c r="O775" s="81"/>
      <c r="P775" s="211" t="str">
        <f t="shared" ref="P775:P788" si="194">IFERROR(O775/(N775),"")</f>
        <v/>
      </c>
      <c r="Q775" s="313">
        <f t="shared" ref="Q775:Q788" si="195">SUM(N775:O775)</f>
        <v>0</v>
      </c>
      <c r="R775" s="314" t="str">
        <f t="shared" ref="R775:R788" si="196">IF(O775="","",IF(P775&gt;17.5%,"Benefits should not be more than 17.5% ",""))</f>
        <v/>
      </c>
    </row>
    <row r="776" spans="1:18" hidden="1" outlineLevel="1" x14ac:dyDescent="0.3">
      <c r="A776" s="159"/>
      <c r="B776" s="80"/>
      <c r="C776" s="80"/>
      <c r="D776" s="225" t="str">
        <f>IF(ISERROR(VLOOKUP(C776,'[1]Summary and KPIs'!$E$55:$F$58,2,FALSE)),"",(VLOOKUP(C776,'[1]Summary and KPIs'!$E$55:$F$58,2,FALSE)))</f>
        <v/>
      </c>
      <c r="E776" s="69"/>
      <c r="F776" s="81"/>
      <c r="G776" s="81"/>
      <c r="H776" s="315">
        <f t="shared" si="190"/>
        <v>0</v>
      </c>
      <c r="I776" s="222" cm="1">
        <f t="array" ref="I776">_xlfn.IFS(H776&gt;25,0,H776&gt;=24,25-H776,H776&lt;24,1)</f>
        <v>1</v>
      </c>
      <c r="J776" s="222" cm="1">
        <f t="array" ref="J776">_xlfn.IFS(H776=0,0,H776&gt;=0,H776+I776)</f>
        <v>0</v>
      </c>
      <c r="K776" s="222" t="str">
        <f t="shared" si="191"/>
        <v/>
      </c>
      <c r="L776" s="222" cm="1">
        <f t="array" ref="L776">_xlfn.IFS(J776=0,0,J776&gt;=0,J776+K776)</f>
        <v>0</v>
      </c>
      <c r="M776" s="222" t="str">
        <f t="shared" si="192"/>
        <v/>
      </c>
      <c r="N776" s="222" t="str">
        <f t="shared" si="193"/>
        <v/>
      </c>
      <c r="O776" s="81"/>
      <c r="P776" s="211" t="str">
        <f t="shared" si="194"/>
        <v/>
      </c>
      <c r="Q776" s="313">
        <f t="shared" si="195"/>
        <v>0</v>
      </c>
      <c r="R776" s="314" t="str">
        <f t="shared" si="196"/>
        <v/>
      </c>
    </row>
    <row r="777" spans="1:18" hidden="1" outlineLevel="1" x14ac:dyDescent="0.3">
      <c r="A777" s="159"/>
      <c r="B777" s="80"/>
      <c r="C777" s="80"/>
      <c r="D777" s="225" t="str">
        <f>IF(ISERROR(VLOOKUP(C777,'[1]Summary and KPIs'!$E$55:$F$58,2,FALSE)),"",(VLOOKUP(C777,'[1]Summary and KPIs'!$E$55:$F$58,2,FALSE)))</f>
        <v/>
      </c>
      <c r="E777" s="69"/>
      <c r="F777" s="81"/>
      <c r="G777" s="81"/>
      <c r="H777" s="315">
        <f t="shared" si="190"/>
        <v>0</v>
      </c>
      <c r="I777" s="222" cm="1">
        <f t="array" ref="I777">_xlfn.IFS(H777&gt;25,0,H777&gt;=24,25-H777,H777&lt;24,1)</f>
        <v>1</v>
      </c>
      <c r="J777" s="222" cm="1">
        <f t="array" ref="J777">_xlfn.IFS(H777=0,0,H777&gt;=0,H777+I777)</f>
        <v>0</v>
      </c>
      <c r="K777" s="222" t="str">
        <f t="shared" si="191"/>
        <v/>
      </c>
      <c r="L777" s="222" cm="1">
        <f t="array" ref="L777">_xlfn.IFS(J777=0,0,J777&gt;=0,J777+K777)</f>
        <v>0</v>
      </c>
      <c r="M777" s="222" t="str">
        <f t="shared" si="192"/>
        <v/>
      </c>
      <c r="N777" s="222" t="str">
        <f t="shared" si="193"/>
        <v/>
      </c>
      <c r="O777" s="81"/>
      <c r="P777" s="211" t="str">
        <f t="shared" si="194"/>
        <v/>
      </c>
      <c r="Q777" s="313">
        <f t="shared" si="195"/>
        <v>0</v>
      </c>
      <c r="R777" s="314" t="str">
        <f t="shared" si="196"/>
        <v/>
      </c>
    </row>
    <row r="778" spans="1:18" hidden="1" outlineLevel="1" x14ac:dyDescent="0.3">
      <c r="A778" s="159"/>
      <c r="B778" s="80"/>
      <c r="C778" s="80"/>
      <c r="D778" s="225" t="str">
        <f>IF(ISERROR(VLOOKUP(C778,'[1]Summary and KPIs'!$E$55:$F$58,2,FALSE)),"",(VLOOKUP(C778,'[1]Summary and KPIs'!$E$55:$F$58,2,FALSE)))</f>
        <v/>
      </c>
      <c r="E778" s="69"/>
      <c r="F778" s="81"/>
      <c r="G778" s="81"/>
      <c r="H778" s="315">
        <f t="shared" si="190"/>
        <v>0</v>
      </c>
      <c r="I778" s="222" cm="1">
        <f t="array" ref="I778">_xlfn.IFS(H778&gt;25,0,H778&gt;=24,25-H778,H778&lt;24,1)</f>
        <v>1</v>
      </c>
      <c r="J778" s="222" cm="1">
        <f t="array" ref="J778">_xlfn.IFS(H778=0,0,H778&gt;=0,H778+I778)</f>
        <v>0</v>
      </c>
      <c r="K778" s="222" t="str">
        <f t="shared" si="191"/>
        <v/>
      </c>
      <c r="L778" s="222" cm="1">
        <f t="array" ref="L778">_xlfn.IFS(J778=0,0,J778&gt;=0,J778+K778)</f>
        <v>0</v>
      </c>
      <c r="M778" s="222" t="str">
        <f t="shared" si="192"/>
        <v/>
      </c>
      <c r="N778" s="222" t="str">
        <f t="shared" si="193"/>
        <v/>
      </c>
      <c r="O778" s="81"/>
      <c r="P778" s="211" t="str">
        <f t="shared" si="194"/>
        <v/>
      </c>
      <c r="Q778" s="313">
        <f t="shared" si="195"/>
        <v>0</v>
      </c>
      <c r="R778" s="314" t="str">
        <f t="shared" si="196"/>
        <v/>
      </c>
    </row>
    <row r="779" spans="1:18" hidden="1" outlineLevel="1" x14ac:dyDescent="0.3">
      <c r="A779" s="159"/>
      <c r="B779" s="80"/>
      <c r="C779" s="80"/>
      <c r="D779" s="225" t="str">
        <f>IF(ISERROR(VLOOKUP(C779,'[1]Summary and KPIs'!$E$55:$F$58,2,FALSE)),"",(VLOOKUP(C779,'[1]Summary and KPIs'!$E$55:$F$58,2,FALSE)))</f>
        <v/>
      </c>
      <c r="E779" s="69"/>
      <c r="F779" s="81"/>
      <c r="G779" s="81"/>
      <c r="H779" s="315">
        <f t="shared" si="190"/>
        <v>0</v>
      </c>
      <c r="I779" s="222" cm="1">
        <f t="array" ref="I779">_xlfn.IFS(H779&gt;25,0,H779&gt;=24,25-H779,H779&lt;24,1)</f>
        <v>1</v>
      </c>
      <c r="J779" s="222" cm="1">
        <f t="array" ref="J779">_xlfn.IFS(H779=0,0,H779&gt;=0,H779+I779)</f>
        <v>0</v>
      </c>
      <c r="K779" s="222" t="str">
        <f t="shared" si="191"/>
        <v/>
      </c>
      <c r="L779" s="222" cm="1">
        <f t="array" ref="L779">_xlfn.IFS(J779=0,0,J779&gt;=0,J779+K779)</f>
        <v>0</v>
      </c>
      <c r="M779" s="222" t="str">
        <f t="shared" si="192"/>
        <v/>
      </c>
      <c r="N779" s="222" t="str">
        <f t="shared" si="193"/>
        <v/>
      </c>
      <c r="O779" s="81"/>
      <c r="P779" s="211" t="str">
        <f t="shared" si="194"/>
        <v/>
      </c>
      <c r="Q779" s="313">
        <f t="shared" si="195"/>
        <v>0</v>
      </c>
      <c r="R779" s="314" t="str">
        <f t="shared" si="196"/>
        <v/>
      </c>
    </row>
    <row r="780" spans="1:18" hidden="1" outlineLevel="1" x14ac:dyDescent="0.3">
      <c r="A780" s="159"/>
      <c r="B780" s="80"/>
      <c r="C780" s="80"/>
      <c r="D780" s="225" t="str">
        <f>IF(ISERROR(VLOOKUP(C780,'[1]Summary and KPIs'!$E$55:$F$58,2,FALSE)),"",(VLOOKUP(C780,'[1]Summary and KPIs'!$E$55:$F$58,2,FALSE)))</f>
        <v/>
      </c>
      <c r="E780" s="69"/>
      <c r="F780" s="81"/>
      <c r="G780" s="81"/>
      <c r="H780" s="315">
        <f t="shared" si="190"/>
        <v>0</v>
      </c>
      <c r="I780" s="222" cm="1">
        <f t="array" ref="I780">_xlfn.IFS(H780&gt;25,0,H780&gt;=24,25-H780,H780&lt;24,1)</f>
        <v>1</v>
      </c>
      <c r="J780" s="222" cm="1">
        <f t="array" ref="J780">_xlfn.IFS(H780=0,0,H780&gt;=0,H780+I780)</f>
        <v>0</v>
      </c>
      <c r="K780" s="222" t="str">
        <f t="shared" si="191"/>
        <v/>
      </c>
      <c r="L780" s="222" cm="1">
        <f t="array" ref="L780">_xlfn.IFS(J780=0,0,J780&gt;=0,J780+K780)</f>
        <v>0</v>
      </c>
      <c r="M780" s="222" t="str">
        <f t="shared" si="192"/>
        <v/>
      </c>
      <c r="N780" s="222" t="str">
        <f t="shared" si="193"/>
        <v/>
      </c>
      <c r="O780" s="81"/>
      <c r="P780" s="211" t="str">
        <f t="shared" si="194"/>
        <v/>
      </c>
      <c r="Q780" s="313">
        <f t="shared" si="195"/>
        <v>0</v>
      </c>
      <c r="R780" s="314" t="str">
        <f t="shared" si="196"/>
        <v/>
      </c>
    </row>
    <row r="781" spans="1:18" hidden="1" outlineLevel="1" x14ac:dyDescent="0.3">
      <c r="A781" s="159"/>
      <c r="B781" s="80"/>
      <c r="C781" s="80"/>
      <c r="D781" s="225" t="str">
        <f>IF(ISERROR(VLOOKUP(C781,'[1]Summary and KPIs'!$E$55:$F$58,2,FALSE)),"",(VLOOKUP(C781,'[1]Summary and KPIs'!$E$55:$F$58,2,FALSE)))</f>
        <v/>
      </c>
      <c r="E781" s="69"/>
      <c r="F781" s="81"/>
      <c r="G781" s="81"/>
      <c r="H781" s="315">
        <f t="shared" si="190"/>
        <v>0</v>
      </c>
      <c r="I781" s="222" cm="1">
        <f t="array" ref="I781">_xlfn.IFS(H781&gt;25,0,H781&gt;=24,25-H781,H781&lt;24,1)</f>
        <v>1</v>
      </c>
      <c r="J781" s="222" cm="1">
        <f t="array" ref="J781">_xlfn.IFS(H781=0,0,H781&gt;=0,H781+I781)</f>
        <v>0</v>
      </c>
      <c r="K781" s="222" t="str">
        <f t="shared" si="191"/>
        <v/>
      </c>
      <c r="L781" s="222" cm="1">
        <f t="array" ref="L781">_xlfn.IFS(J781=0,0,J781&gt;=0,J781+K781)</f>
        <v>0</v>
      </c>
      <c r="M781" s="222" t="str">
        <f t="shared" si="192"/>
        <v/>
      </c>
      <c r="N781" s="222" t="str">
        <f t="shared" si="193"/>
        <v/>
      </c>
      <c r="O781" s="81"/>
      <c r="P781" s="211" t="str">
        <f t="shared" si="194"/>
        <v/>
      </c>
      <c r="Q781" s="313">
        <f t="shared" si="195"/>
        <v>0</v>
      </c>
      <c r="R781" s="314" t="str">
        <f t="shared" si="196"/>
        <v/>
      </c>
    </row>
    <row r="782" spans="1:18" hidden="1" outlineLevel="1" x14ac:dyDescent="0.3">
      <c r="A782" s="159"/>
      <c r="B782" s="80"/>
      <c r="C782" s="80"/>
      <c r="D782" s="225" t="str">
        <f>IF(ISERROR(VLOOKUP(C782,'[1]Summary and KPIs'!$E$55:$F$58,2,FALSE)),"",(VLOOKUP(C782,'[1]Summary and KPIs'!$E$55:$F$58,2,FALSE)))</f>
        <v/>
      </c>
      <c r="E782" s="69"/>
      <c r="F782" s="81"/>
      <c r="G782" s="81"/>
      <c r="H782" s="315">
        <f t="shared" si="190"/>
        <v>0</v>
      </c>
      <c r="I782" s="222" cm="1">
        <f t="array" ref="I782">_xlfn.IFS(H782&gt;25,0,H782&gt;=24,25-H782,H782&lt;24,1)</f>
        <v>1</v>
      </c>
      <c r="J782" s="222" cm="1">
        <f t="array" ref="J782">_xlfn.IFS(H782=0,0,H782&gt;=0,H782+I782)</f>
        <v>0</v>
      </c>
      <c r="K782" s="222" t="str">
        <f t="shared" si="191"/>
        <v/>
      </c>
      <c r="L782" s="222" cm="1">
        <f t="array" ref="L782">_xlfn.IFS(J782=0,0,J782&gt;=0,J782+K782)</f>
        <v>0</v>
      </c>
      <c r="M782" s="222" t="str">
        <f t="shared" si="192"/>
        <v/>
      </c>
      <c r="N782" s="222" t="str">
        <f t="shared" si="193"/>
        <v/>
      </c>
      <c r="O782" s="81"/>
      <c r="P782" s="211" t="str">
        <f t="shared" si="194"/>
        <v/>
      </c>
      <c r="Q782" s="313">
        <f t="shared" si="195"/>
        <v>0</v>
      </c>
      <c r="R782" s="314" t="str">
        <f t="shared" si="196"/>
        <v/>
      </c>
    </row>
    <row r="783" spans="1:18" hidden="1" outlineLevel="1" x14ac:dyDescent="0.3">
      <c r="A783" s="159"/>
      <c r="B783" s="80"/>
      <c r="C783" s="80"/>
      <c r="D783" s="225" t="str">
        <f>IF(ISERROR(VLOOKUP(C783,'[1]Summary and KPIs'!$E$55:$F$58,2,FALSE)),"",(VLOOKUP(C783,'[1]Summary and KPIs'!$E$55:$F$58,2,FALSE)))</f>
        <v/>
      </c>
      <c r="E783" s="69"/>
      <c r="F783" s="81"/>
      <c r="G783" s="81"/>
      <c r="H783" s="315">
        <f t="shared" si="190"/>
        <v>0</v>
      </c>
      <c r="I783" s="222" cm="1">
        <f t="array" ref="I783">_xlfn.IFS(H783&gt;25,0,H783&gt;=24,25-H783,H783&lt;24,1)</f>
        <v>1</v>
      </c>
      <c r="J783" s="222" cm="1">
        <f t="array" ref="J783">_xlfn.IFS(H783=0,0,H783&gt;=0,H783+I783)</f>
        <v>0</v>
      </c>
      <c r="K783" s="222" t="str">
        <f t="shared" si="191"/>
        <v/>
      </c>
      <c r="L783" s="222" cm="1">
        <f t="array" ref="L783">_xlfn.IFS(J783=0,0,J783&gt;=0,J783+K783)</f>
        <v>0</v>
      </c>
      <c r="M783" s="222" t="str">
        <f t="shared" si="192"/>
        <v/>
      </c>
      <c r="N783" s="222" t="str">
        <f t="shared" si="193"/>
        <v/>
      </c>
      <c r="O783" s="81"/>
      <c r="P783" s="211" t="str">
        <f t="shared" si="194"/>
        <v/>
      </c>
      <c r="Q783" s="313">
        <f t="shared" si="195"/>
        <v>0</v>
      </c>
      <c r="R783" s="314" t="str">
        <f t="shared" si="196"/>
        <v/>
      </c>
    </row>
    <row r="784" spans="1:18" hidden="1" outlineLevel="1" x14ac:dyDescent="0.3">
      <c r="A784" s="159"/>
      <c r="B784" s="80"/>
      <c r="C784" s="80"/>
      <c r="D784" s="225" t="str">
        <f>IF(ISERROR(VLOOKUP(C784,'[1]Summary and KPIs'!$E$55:$F$58,2,FALSE)),"",(VLOOKUP(C784,'[1]Summary and KPIs'!$E$55:$F$58,2,FALSE)))</f>
        <v/>
      </c>
      <c r="E784" s="69"/>
      <c r="F784" s="81"/>
      <c r="G784" s="81"/>
      <c r="H784" s="315">
        <f t="shared" si="190"/>
        <v>0</v>
      </c>
      <c r="I784" s="222" cm="1">
        <f t="array" ref="I784">_xlfn.IFS(H784&gt;25,0,H784&gt;=24,25-H784,H784&lt;24,1)</f>
        <v>1</v>
      </c>
      <c r="J784" s="222" cm="1">
        <f t="array" ref="J784">_xlfn.IFS(H784=0,0,H784&gt;=0,H784+I784)</f>
        <v>0</v>
      </c>
      <c r="K784" s="222" t="str">
        <f t="shared" si="191"/>
        <v/>
      </c>
      <c r="L784" s="222" cm="1">
        <f t="array" ref="L784">_xlfn.IFS(J784=0,0,J784&gt;=0,J784+K784)</f>
        <v>0</v>
      </c>
      <c r="M784" s="222" t="str">
        <f t="shared" si="192"/>
        <v/>
      </c>
      <c r="N784" s="222" t="str">
        <f t="shared" si="193"/>
        <v/>
      </c>
      <c r="O784" s="81"/>
      <c r="P784" s="211" t="str">
        <f t="shared" si="194"/>
        <v/>
      </c>
      <c r="Q784" s="313">
        <f t="shared" si="195"/>
        <v>0</v>
      </c>
      <c r="R784" s="314" t="str">
        <f t="shared" si="196"/>
        <v/>
      </c>
    </row>
    <row r="785" spans="1:18" hidden="1" outlineLevel="1" x14ac:dyDescent="0.3">
      <c r="A785" s="159"/>
      <c r="B785" s="80"/>
      <c r="C785" s="80"/>
      <c r="D785" s="225" t="str">
        <f>IF(ISERROR(VLOOKUP(C785,'[1]Summary and KPIs'!$E$55:$F$58,2,FALSE)),"",(VLOOKUP(C785,'[1]Summary and KPIs'!$E$55:$F$58,2,FALSE)))</f>
        <v/>
      </c>
      <c r="E785" s="69"/>
      <c r="F785" s="81"/>
      <c r="G785" s="81"/>
      <c r="H785" s="315">
        <f t="shared" si="190"/>
        <v>0</v>
      </c>
      <c r="I785" s="222" cm="1">
        <f t="array" ref="I785">_xlfn.IFS(H785&gt;25,0,H785&gt;=24,25-H785,H785&lt;24,1)</f>
        <v>1</v>
      </c>
      <c r="J785" s="222" cm="1">
        <f t="array" ref="J785">_xlfn.IFS(H785=0,0,H785&gt;=0,H785+I785)</f>
        <v>0</v>
      </c>
      <c r="K785" s="222" t="str">
        <f t="shared" si="191"/>
        <v/>
      </c>
      <c r="L785" s="222" cm="1">
        <f t="array" ref="L785">_xlfn.IFS(J785=0,0,J785&gt;=0,J785+K785)</f>
        <v>0</v>
      </c>
      <c r="M785" s="222" t="str">
        <f t="shared" si="192"/>
        <v/>
      </c>
      <c r="N785" s="222" t="str">
        <f t="shared" si="193"/>
        <v/>
      </c>
      <c r="O785" s="81"/>
      <c r="P785" s="211" t="str">
        <f t="shared" si="194"/>
        <v/>
      </c>
      <c r="Q785" s="313">
        <f t="shared" si="195"/>
        <v>0</v>
      </c>
      <c r="R785" s="314" t="str">
        <f t="shared" si="196"/>
        <v/>
      </c>
    </row>
    <row r="786" spans="1:18" hidden="1" outlineLevel="1" x14ac:dyDescent="0.3">
      <c r="A786" s="159"/>
      <c r="B786" s="80"/>
      <c r="C786" s="80"/>
      <c r="D786" s="225" t="str">
        <f>IF(ISERROR(VLOOKUP(C786,'[1]Summary and KPIs'!$E$55:$F$58,2,FALSE)),"",(VLOOKUP(C786,'[1]Summary and KPIs'!$E$55:$F$58,2,FALSE)))</f>
        <v/>
      </c>
      <c r="E786" s="69"/>
      <c r="F786" s="81"/>
      <c r="G786" s="81"/>
      <c r="H786" s="315">
        <f t="shared" si="190"/>
        <v>0</v>
      </c>
      <c r="I786" s="222" cm="1">
        <f t="array" ref="I786">_xlfn.IFS(H786&gt;25,0,H786&gt;=24,25-H786,H786&lt;24,1)</f>
        <v>1</v>
      </c>
      <c r="J786" s="222" cm="1">
        <f t="array" ref="J786">_xlfn.IFS(H786=0,0,H786&gt;=0,H786+I786)</f>
        <v>0</v>
      </c>
      <c r="K786" s="222" t="str">
        <f t="shared" si="191"/>
        <v/>
      </c>
      <c r="L786" s="222" cm="1">
        <f t="array" ref="L786">_xlfn.IFS(J786=0,0,J786&gt;=0,J786+K786)</f>
        <v>0</v>
      </c>
      <c r="M786" s="222" t="str">
        <f t="shared" si="192"/>
        <v/>
      </c>
      <c r="N786" s="222" t="str">
        <f t="shared" si="193"/>
        <v/>
      </c>
      <c r="O786" s="81"/>
      <c r="P786" s="211" t="str">
        <f t="shared" si="194"/>
        <v/>
      </c>
      <c r="Q786" s="313">
        <f t="shared" si="195"/>
        <v>0</v>
      </c>
      <c r="R786" s="314" t="str">
        <f t="shared" si="196"/>
        <v/>
      </c>
    </row>
    <row r="787" spans="1:18" hidden="1" outlineLevel="1" x14ac:dyDescent="0.3">
      <c r="A787" s="159"/>
      <c r="B787" s="80"/>
      <c r="C787" s="80"/>
      <c r="D787" s="225" t="str">
        <f>IF(ISERROR(VLOOKUP(C787,'[1]Summary and KPIs'!$E$55:$F$58,2,FALSE)),"",(VLOOKUP(C787,'[1]Summary and KPIs'!$E$55:$F$58,2,FALSE)))</f>
        <v/>
      </c>
      <c r="E787" s="69"/>
      <c r="F787" s="81"/>
      <c r="G787" s="81"/>
      <c r="H787" s="315">
        <f t="shared" si="190"/>
        <v>0</v>
      </c>
      <c r="I787" s="222" cm="1">
        <f t="array" ref="I787">_xlfn.IFS(H787&gt;25,0,H787&gt;=24,25-H787,H787&lt;24,1)</f>
        <v>1</v>
      </c>
      <c r="J787" s="222" cm="1">
        <f t="array" ref="J787">_xlfn.IFS(H787=0,0,H787&gt;=0,H787+I787)</f>
        <v>0</v>
      </c>
      <c r="K787" s="222" t="str">
        <f t="shared" si="191"/>
        <v/>
      </c>
      <c r="L787" s="222" cm="1">
        <f t="array" ref="L787">_xlfn.IFS(J787=0,0,J787&gt;=0,J787+K787)</f>
        <v>0</v>
      </c>
      <c r="M787" s="222" t="str">
        <f t="shared" si="192"/>
        <v/>
      </c>
      <c r="N787" s="222" t="str">
        <f t="shared" si="193"/>
        <v/>
      </c>
      <c r="O787" s="81"/>
      <c r="P787" s="211" t="str">
        <f t="shared" si="194"/>
        <v/>
      </c>
      <c r="Q787" s="313">
        <f t="shared" si="195"/>
        <v>0</v>
      </c>
      <c r="R787" s="314" t="str">
        <f t="shared" si="196"/>
        <v/>
      </c>
    </row>
    <row r="788" spans="1:18" hidden="1" outlineLevel="1" x14ac:dyDescent="0.3">
      <c r="A788" s="159"/>
      <c r="B788" s="80"/>
      <c r="C788" s="80"/>
      <c r="D788" s="225" t="str">
        <f>IF(ISERROR(VLOOKUP(C788,'[1]Summary and KPIs'!$E$55:$F$58,2,FALSE)),"",(VLOOKUP(C788,'[1]Summary and KPIs'!$E$55:$F$58,2,FALSE)))</f>
        <v/>
      </c>
      <c r="E788" s="69"/>
      <c r="F788" s="81"/>
      <c r="G788" s="81"/>
      <c r="H788" s="315">
        <f t="shared" si="190"/>
        <v>0</v>
      </c>
      <c r="I788" s="222" cm="1">
        <f t="array" ref="I788">_xlfn.IFS(H788&gt;25,0,H788&gt;=24,25-H788,H788&lt;24,1)</f>
        <v>1</v>
      </c>
      <c r="J788" s="222" cm="1">
        <f t="array" ref="J788">_xlfn.IFS(H788=0,0,H788&gt;=0,H788+I788)</f>
        <v>0</v>
      </c>
      <c r="K788" s="222" t="str">
        <f t="shared" si="191"/>
        <v/>
      </c>
      <c r="L788" s="222" cm="1">
        <f t="array" ref="L788">_xlfn.IFS(J788=0,0,J788&gt;=0,J788+K788)</f>
        <v>0</v>
      </c>
      <c r="M788" s="222" t="str">
        <f t="shared" si="192"/>
        <v/>
      </c>
      <c r="N788" s="222" t="str">
        <f t="shared" si="193"/>
        <v/>
      </c>
      <c r="O788" s="81"/>
      <c r="P788" s="211" t="str">
        <f t="shared" si="194"/>
        <v/>
      </c>
      <c r="Q788" s="313">
        <f t="shared" si="195"/>
        <v>0</v>
      </c>
      <c r="R788" s="314" t="str">
        <f t="shared" si="196"/>
        <v/>
      </c>
    </row>
    <row r="789" spans="1:18" hidden="1" outlineLevel="1" x14ac:dyDescent="0.3">
      <c r="A789" s="160"/>
      <c r="B789" s="161"/>
      <c r="C789" s="161"/>
      <c r="D789" s="227" t="str">
        <f>IF(ISERROR(VLOOKUP(C789,'[1]Summary and KPIs'!$E$55:$F$58,2,FALSE)),"",(VLOOKUP(C789,'[1]Summary and KPIs'!$E$55:$F$58,2,FALSE)))</f>
        <v/>
      </c>
      <c r="E789" s="162"/>
      <c r="F789" s="163"/>
      <c r="G789" s="163"/>
      <c r="H789" s="228">
        <f t="shared" si="168"/>
        <v>0</v>
      </c>
      <c r="I789" s="228" cm="1">
        <f t="array" ref="I789">_xlfn.IFS(H789&gt;25,0,H789&gt;=24,25-H789,H789&lt;24,1)</f>
        <v>1</v>
      </c>
      <c r="J789" s="228" cm="1">
        <f t="array" ref="J789">_xlfn.IFS(H789=0,0,H789&gt;=0,H789+I789)</f>
        <v>0</v>
      </c>
      <c r="K789" s="228" t="str">
        <f t="shared" si="2"/>
        <v/>
      </c>
      <c r="L789" s="228" cm="1">
        <f t="array" ref="L789">_xlfn.IFS(J789=0,0,J789&gt;=0,J789+K789)</f>
        <v>0</v>
      </c>
      <c r="M789" s="228" t="str">
        <f t="shared" si="3"/>
        <v/>
      </c>
      <c r="N789" s="228" t="str">
        <f t="shared" si="4"/>
        <v/>
      </c>
      <c r="O789" s="163"/>
      <c r="P789" s="229" t="str">
        <f t="shared" si="5"/>
        <v/>
      </c>
      <c r="Q789" s="228">
        <f t="shared" si="1"/>
        <v>0</v>
      </c>
      <c r="R789" s="230" t="str">
        <f t="shared" si="6"/>
        <v/>
      </c>
    </row>
    <row r="790" spans="1:18" hidden="1" outlineLevel="1" x14ac:dyDescent="0.3">
      <c r="A790" s="160"/>
      <c r="B790" s="161"/>
      <c r="C790" s="161"/>
      <c r="D790" s="227" t="str">
        <f>IF(ISERROR(VLOOKUP(C790,'[1]Summary and KPIs'!$E$55:$F$58,2,FALSE)),"",(VLOOKUP(C790,'[1]Summary and KPIs'!$E$55:$F$58,2,FALSE)))</f>
        <v/>
      </c>
      <c r="E790" s="162"/>
      <c r="F790" s="163"/>
      <c r="G790" s="163"/>
      <c r="H790" s="228">
        <f t="shared" si="168"/>
        <v>0</v>
      </c>
      <c r="I790" s="228" cm="1">
        <f t="array" ref="I790">_xlfn.IFS(H790&gt;25,0,H790&gt;=24,25-H790,H790&lt;24,1)</f>
        <v>1</v>
      </c>
      <c r="J790" s="228" cm="1">
        <f t="array" ref="J790">_xlfn.IFS(H790=0,0,H790&gt;=0,H790+I790)</f>
        <v>0</v>
      </c>
      <c r="K790" s="228" t="str">
        <f t="shared" si="2"/>
        <v/>
      </c>
      <c r="L790" s="228" cm="1">
        <f t="array" ref="L790">_xlfn.IFS(J790=0,0,J790&gt;=0,J790+K790)</f>
        <v>0</v>
      </c>
      <c r="M790" s="228" t="str">
        <f t="shared" si="3"/>
        <v/>
      </c>
      <c r="N790" s="228" t="str">
        <f t="shared" si="4"/>
        <v/>
      </c>
      <c r="O790" s="163"/>
      <c r="P790" s="229" t="str">
        <f t="shared" si="5"/>
        <v/>
      </c>
      <c r="Q790" s="228">
        <f t="shared" si="1"/>
        <v>0</v>
      </c>
      <c r="R790" s="230" t="str">
        <f t="shared" si="6"/>
        <v/>
      </c>
    </row>
    <row r="791" spans="1:18" hidden="1" outlineLevel="1" x14ac:dyDescent="0.3">
      <c r="A791" s="160"/>
      <c r="B791" s="161"/>
      <c r="C791" s="161"/>
      <c r="D791" s="227" t="str">
        <f>IF(ISERROR(VLOOKUP(C791,'[1]Summary and KPIs'!$E$55:$F$58,2,FALSE)),"",(VLOOKUP(C791,'[1]Summary and KPIs'!$E$55:$F$58,2,FALSE)))</f>
        <v/>
      </c>
      <c r="E791" s="162"/>
      <c r="F791" s="163"/>
      <c r="G791" s="163"/>
      <c r="H791" s="228">
        <f t="shared" si="168"/>
        <v>0</v>
      </c>
      <c r="I791" s="228" cm="1">
        <f t="array" ref="I791">_xlfn.IFS(H791&gt;25,0,H791&gt;=24,25-H791,H791&lt;24,1)</f>
        <v>1</v>
      </c>
      <c r="J791" s="228" cm="1">
        <f t="array" ref="J791">_xlfn.IFS(H791=0,0,H791&gt;=0,H791+I791)</f>
        <v>0</v>
      </c>
      <c r="K791" s="228" t="str">
        <f t="shared" si="2"/>
        <v/>
      </c>
      <c r="L791" s="228" cm="1">
        <f t="array" ref="L791">_xlfn.IFS(J791=0,0,J791&gt;=0,J791+K791)</f>
        <v>0</v>
      </c>
      <c r="M791" s="228" t="str">
        <f t="shared" si="3"/>
        <v/>
      </c>
      <c r="N791" s="228" t="str">
        <f t="shared" si="4"/>
        <v/>
      </c>
      <c r="O791" s="163"/>
      <c r="P791" s="229" t="str">
        <f t="shared" si="5"/>
        <v/>
      </c>
      <c r="Q791" s="228">
        <f t="shared" si="1"/>
        <v>0</v>
      </c>
      <c r="R791" s="230" t="str">
        <f t="shared" si="6"/>
        <v/>
      </c>
    </row>
    <row r="792" spans="1:18" hidden="1" outlineLevel="1" x14ac:dyDescent="0.3">
      <c r="A792" s="160"/>
      <c r="B792" s="161"/>
      <c r="C792" s="161"/>
      <c r="D792" s="227" t="str">
        <f>IF(ISERROR(VLOOKUP(C792,'[1]Summary and KPIs'!$E$55:$F$58,2,FALSE)),"",(VLOOKUP(C792,'[1]Summary and KPIs'!$E$55:$F$58,2,FALSE)))</f>
        <v/>
      </c>
      <c r="E792" s="162"/>
      <c r="F792" s="163"/>
      <c r="G792" s="163"/>
      <c r="H792" s="228">
        <f t="shared" si="168"/>
        <v>0</v>
      </c>
      <c r="I792" s="228" cm="1">
        <f t="array" ref="I792">_xlfn.IFS(H792&gt;25,0,H792&gt;=24,25-H792,H792&lt;24,1)</f>
        <v>1</v>
      </c>
      <c r="J792" s="228" cm="1">
        <f t="array" ref="J792">_xlfn.IFS(H792=0,0,H792&gt;=0,H792+I792)</f>
        <v>0</v>
      </c>
      <c r="K792" s="228" t="str">
        <f t="shared" si="2"/>
        <v/>
      </c>
      <c r="L792" s="228" cm="1">
        <f t="array" ref="L792">_xlfn.IFS(J792=0,0,J792&gt;=0,J792+K792)</f>
        <v>0</v>
      </c>
      <c r="M792" s="228" t="str">
        <f t="shared" si="3"/>
        <v/>
      </c>
      <c r="N792" s="228" t="str">
        <f t="shared" si="4"/>
        <v/>
      </c>
      <c r="O792" s="163"/>
      <c r="P792" s="229" t="str">
        <f t="shared" si="5"/>
        <v/>
      </c>
      <c r="Q792" s="228">
        <f t="shared" si="1"/>
        <v>0</v>
      </c>
      <c r="R792" s="230" t="str">
        <f t="shared" si="6"/>
        <v/>
      </c>
    </row>
    <row r="793" spans="1:18" hidden="1" outlineLevel="1" x14ac:dyDescent="0.3">
      <c r="A793" s="160"/>
      <c r="B793" s="161"/>
      <c r="C793" s="161"/>
      <c r="D793" s="227" t="str">
        <f>IF(ISERROR(VLOOKUP(C793,'[1]Summary and KPIs'!$E$55:$F$58,2,FALSE)),"",(VLOOKUP(C793,'[1]Summary and KPIs'!$E$55:$F$58,2,FALSE)))</f>
        <v/>
      </c>
      <c r="E793" s="162"/>
      <c r="F793" s="163"/>
      <c r="G793" s="163"/>
      <c r="H793" s="228">
        <f t="shared" si="168"/>
        <v>0</v>
      </c>
      <c r="I793" s="228" cm="1">
        <f t="array" ref="I793">_xlfn.IFS(H793&gt;25,0,H793&gt;=24,25-H793,H793&lt;24,1)</f>
        <v>1</v>
      </c>
      <c r="J793" s="228" cm="1">
        <f t="array" ref="J793">_xlfn.IFS(H793=0,0,H793&gt;=0,H793+I793)</f>
        <v>0</v>
      </c>
      <c r="K793" s="228" t="str">
        <f t="shared" si="2"/>
        <v/>
      </c>
      <c r="L793" s="228" cm="1">
        <f t="array" ref="L793">_xlfn.IFS(J793=0,0,J793&gt;=0,J793+K793)</f>
        <v>0</v>
      </c>
      <c r="M793" s="228" t="str">
        <f t="shared" si="3"/>
        <v/>
      </c>
      <c r="N793" s="228" t="str">
        <f t="shared" si="4"/>
        <v/>
      </c>
      <c r="O793" s="163"/>
      <c r="P793" s="229" t="str">
        <f t="shared" si="5"/>
        <v/>
      </c>
      <c r="Q793" s="228">
        <f t="shared" si="1"/>
        <v>0</v>
      </c>
      <c r="R793" s="230" t="str">
        <f t="shared" si="6"/>
        <v/>
      </c>
    </row>
    <row r="794" spans="1:18" hidden="1" outlineLevel="1" x14ac:dyDescent="0.3">
      <c r="A794" s="160"/>
      <c r="B794" s="161"/>
      <c r="C794" s="161"/>
      <c r="D794" s="227" t="str">
        <f>IF(ISERROR(VLOOKUP(C794,'[1]Summary and KPIs'!$E$55:$F$58,2,FALSE)),"",(VLOOKUP(C794,'[1]Summary and KPIs'!$E$55:$F$58,2,FALSE)))</f>
        <v/>
      </c>
      <c r="E794" s="162"/>
      <c r="F794" s="163"/>
      <c r="G794" s="163"/>
      <c r="H794" s="228">
        <f t="shared" si="168"/>
        <v>0</v>
      </c>
      <c r="I794" s="228" cm="1">
        <f t="array" ref="I794">_xlfn.IFS(H794&gt;25,0,H794&gt;=24,25-H794,H794&lt;24,1)</f>
        <v>1</v>
      </c>
      <c r="J794" s="228" cm="1">
        <f t="array" ref="J794">_xlfn.IFS(H794=0,0,H794&gt;=0,H794+I794)</f>
        <v>0</v>
      </c>
      <c r="K794" s="228" t="str">
        <f t="shared" si="2"/>
        <v/>
      </c>
      <c r="L794" s="228" cm="1">
        <f t="array" ref="L794">_xlfn.IFS(J794=0,0,J794&gt;=0,J794+K794)</f>
        <v>0</v>
      </c>
      <c r="M794" s="228" t="str">
        <f t="shared" si="3"/>
        <v/>
      </c>
      <c r="N794" s="228" t="str">
        <f t="shared" si="4"/>
        <v/>
      </c>
      <c r="O794" s="163"/>
      <c r="P794" s="229" t="str">
        <f t="shared" si="5"/>
        <v/>
      </c>
      <c r="Q794" s="228">
        <f t="shared" si="1"/>
        <v>0</v>
      </c>
      <c r="R794" s="230" t="str">
        <f t="shared" si="6"/>
        <v/>
      </c>
    </row>
    <row r="795" spans="1:18" hidden="1" outlineLevel="1" x14ac:dyDescent="0.3">
      <c r="A795" s="160"/>
      <c r="B795" s="161"/>
      <c r="C795" s="161"/>
      <c r="D795" s="227" t="str">
        <f>IF(ISERROR(VLOOKUP(C795,'[1]Summary and KPIs'!$E$55:$F$58,2,FALSE)),"",(VLOOKUP(C795,'[1]Summary and KPIs'!$E$55:$F$58,2,FALSE)))</f>
        <v/>
      </c>
      <c r="E795" s="162"/>
      <c r="F795" s="163"/>
      <c r="G795" s="163"/>
      <c r="H795" s="228">
        <f t="shared" si="168"/>
        <v>0</v>
      </c>
      <c r="I795" s="228" cm="1">
        <f t="array" ref="I795">_xlfn.IFS(H795&gt;25,0,H795&gt;=24,25-H795,H795&lt;24,1)</f>
        <v>1</v>
      </c>
      <c r="J795" s="228" cm="1">
        <f t="array" ref="J795">_xlfn.IFS(H795=0,0,H795&gt;=0,H795+I795)</f>
        <v>0</v>
      </c>
      <c r="K795" s="228" t="str">
        <f t="shared" si="2"/>
        <v/>
      </c>
      <c r="L795" s="228" cm="1">
        <f t="array" ref="L795">_xlfn.IFS(J795=0,0,J795&gt;=0,J795+K795)</f>
        <v>0</v>
      </c>
      <c r="M795" s="228" t="str">
        <f t="shared" si="3"/>
        <v/>
      </c>
      <c r="N795" s="228" t="str">
        <f t="shared" si="4"/>
        <v/>
      </c>
      <c r="O795" s="163"/>
      <c r="P795" s="229" t="str">
        <f t="shared" si="5"/>
        <v/>
      </c>
      <c r="Q795" s="228">
        <f t="shared" si="1"/>
        <v>0</v>
      </c>
      <c r="R795" s="230" t="str">
        <f t="shared" si="6"/>
        <v/>
      </c>
    </row>
    <row r="796" spans="1:18" hidden="1" outlineLevel="1" x14ac:dyDescent="0.3">
      <c r="A796" s="160"/>
      <c r="B796" s="161"/>
      <c r="C796" s="161"/>
      <c r="D796" s="227" t="str">
        <f>IF(ISERROR(VLOOKUP(C796,'[1]Summary and KPIs'!$E$55:$F$58,2,FALSE)),"",(VLOOKUP(C796,'[1]Summary and KPIs'!$E$55:$F$58,2,FALSE)))</f>
        <v/>
      </c>
      <c r="E796" s="162"/>
      <c r="F796" s="163"/>
      <c r="G796" s="163"/>
      <c r="H796" s="228">
        <f t="shared" si="168"/>
        <v>0</v>
      </c>
      <c r="I796" s="228" cm="1">
        <f t="array" ref="I796">_xlfn.IFS(H796&gt;25,0,H796&gt;=24,25-H796,H796&lt;24,1)</f>
        <v>1</v>
      </c>
      <c r="J796" s="228" cm="1">
        <f t="array" ref="J796">_xlfn.IFS(H796=0,0,H796&gt;=0,H796+I796)</f>
        <v>0</v>
      </c>
      <c r="K796" s="228" t="str">
        <f t="shared" si="2"/>
        <v/>
      </c>
      <c r="L796" s="228" cm="1">
        <f t="array" ref="L796">_xlfn.IFS(J796=0,0,J796&gt;=0,J796+K796)</f>
        <v>0</v>
      </c>
      <c r="M796" s="228" t="str">
        <f t="shared" si="3"/>
        <v/>
      </c>
      <c r="N796" s="228" t="str">
        <f t="shared" si="4"/>
        <v/>
      </c>
      <c r="O796" s="163"/>
      <c r="P796" s="229" t="str">
        <f t="shared" si="5"/>
        <v/>
      </c>
      <c r="Q796" s="228">
        <f t="shared" si="1"/>
        <v>0</v>
      </c>
      <c r="R796" s="230" t="str">
        <f t="shared" si="6"/>
        <v/>
      </c>
    </row>
    <row r="797" spans="1:18" hidden="1" outlineLevel="1" x14ac:dyDescent="0.3">
      <c r="A797" s="160"/>
      <c r="B797" s="161"/>
      <c r="C797" s="161"/>
      <c r="D797" s="227" t="str">
        <f>IF(ISERROR(VLOOKUP(C797,'[1]Summary and KPIs'!$E$55:$F$58,2,FALSE)),"",(VLOOKUP(C797,'[1]Summary and KPIs'!$E$55:$F$58,2,FALSE)))</f>
        <v/>
      </c>
      <c r="E797" s="162"/>
      <c r="F797" s="163"/>
      <c r="G797" s="163"/>
      <c r="H797" s="228">
        <f t="shared" si="168"/>
        <v>0</v>
      </c>
      <c r="I797" s="228" cm="1">
        <f t="array" ref="I797">_xlfn.IFS(H797&gt;25,0,H797&gt;=24,25-H797,H797&lt;24,1)</f>
        <v>1</v>
      </c>
      <c r="J797" s="228" cm="1">
        <f t="array" ref="J797">_xlfn.IFS(H797=0,0,H797&gt;=0,H797+I797)</f>
        <v>0</v>
      </c>
      <c r="K797" s="228" t="str">
        <f t="shared" si="2"/>
        <v/>
      </c>
      <c r="L797" s="228" cm="1">
        <f t="array" ref="L797">_xlfn.IFS(J797=0,0,J797&gt;=0,J797+K797)</f>
        <v>0</v>
      </c>
      <c r="M797" s="228" t="str">
        <f t="shared" si="3"/>
        <v/>
      </c>
      <c r="N797" s="228" t="str">
        <f t="shared" si="4"/>
        <v/>
      </c>
      <c r="O797" s="163"/>
      <c r="P797" s="229" t="str">
        <f t="shared" si="5"/>
        <v/>
      </c>
      <c r="Q797" s="228">
        <f t="shared" si="1"/>
        <v>0</v>
      </c>
      <c r="R797" s="230" t="str">
        <f t="shared" si="6"/>
        <v/>
      </c>
    </row>
    <row r="798" spans="1:18" hidden="1" outlineLevel="1" x14ac:dyDescent="0.3">
      <c r="A798" s="160"/>
      <c r="B798" s="161"/>
      <c r="C798" s="161"/>
      <c r="D798" s="227" t="str">
        <f>IF(ISERROR(VLOOKUP(C798,'[1]Summary and KPIs'!$E$55:$F$58,2,FALSE)),"",(VLOOKUP(C798,'[1]Summary and KPIs'!$E$55:$F$58,2,FALSE)))</f>
        <v/>
      </c>
      <c r="E798" s="162"/>
      <c r="F798" s="163"/>
      <c r="G798" s="163"/>
      <c r="H798" s="228">
        <f t="shared" si="168"/>
        <v>0</v>
      </c>
      <c r="I798" s="228" cm="1">
        <f t="array" ref="I798">_xlfn.IFS(H798&gt;25,0,H798&gt;=24,25-H798,H798&lt;24,1)</f>
        <v>1</v>
      </c>
      <c r="J798" s="228" cm="1">
        <f t="array" ref="J798">_xlfn.IFS(H798=0,0,H798&gt;=0,H798+I798)</f>
        <v>0</v>
      </c>
      <c r="K798" s="228" t="str">
        <f t="shared" si="2"/>
        <v/>
      </c>
      <c r="L798" s="228" cm="1">
        <f t="array" ref="L798">_xlfn.IFS(J798=0,0,J798&gt;=0,J798+K798)</f>
        <v>0</v>
      </c>
      <c r="M798" s="228" t="str">
        <f t="shared" si="3"/>
        <v/>
      </c>
      <c r="N798" s="228" t="str">
        <f t="shared" si="4"/>
        <v/>
      </c>
      <c r="O798" s="163"/>
      <c r="P798" s="229" t="str">
        <f t="shared" si="5"/>
        <v/>
      </c>
      <c r="Q798" s="228">
        <f t="shared" si="1"/>
        <v>0</v>
      </c>
      <c r="R798" s="230" t="str">
        <f t="shared" si="6"/>
        <v/>
      </c>
    </row>
    <row r="799" spans="1:18" hidden="1" outlineLevel="1" x14ac:dyDescent="0.3">
      <c r="A799" s="160"/>
      <c r="B799" s="161"/>
      <c r="C799" s="161"/>
      <c r="D799" s="227" t="str">
        <f>IF(ISERROR(VLOOKUP(C799,'[1]Summary and KPIs'!$E$55:$F$58,2,FALSE)),"",(VLOOKUP(C799,'[1]Summary and KPIs'!$E$55:$F$58,2,FALSE)))</f>
        <v/>
      </c>
      <c r="E799" s="162"/>
      <c r="F799" s="163"/>
      <c r="G799" s="163"/>
      <c r="H799" s="228">
        <f t="shared" si="168"/>
        <v>0</v>
      </c>
      <c r="I799" s="228" cm="1">
        <f t="array" ref="I799">_xlfn.IFS(H799&gt;25,0,H799&gt;=24,25-H799,H799&lt;24,1)</f>
        <v>1</v>
      </c>
      <c r="J799" s="228" cm="1">
        <f t="array" ref="J799">_xlfn.IFS(H799=0,0,H799&gt;=0,H799+I799)</f>
        <v>0</v>
      </c>
      <c r="K799" s="228" t="str">
        <f t="shared" si="2"/>
        <v/>
      </c>
      <c r="L799" s="228" cm="1">
        <f t="array" ref="L799">_xlfn.IFS(J799=0,0,J799&gt;=0,J799+K799)</f>
        <v>0</v>
      </c>
      <c r="M799" s="228" t="str">
        <f t="shared" si="3"/>
        <v/>
      </c>
      <c r="N799" s="228" t="str">
        <f t="shared" si="4"/>
        <v/>
      </c>
      <c r="O799" s="163"/>
      <c r="P799" s="229" t="str">
        <f t="shared" si="5"/>
        <v/>
      </c>
      <c r="Q799" s="228">
        <f t="shared" si="1"/>
        <v>0</v>
      </c>
      <c r="R799" s="230" t="str">
        <f t="shared" si="6"/>
        <v/>
      </c>
    </row>
    <row r="800" spans="1:18" hidden="1" outlineLevel="1" x14ac:dyDescent="0.3">
      <c r="A800" s="160"/>
      <c r="B800" s="161"/>
      <c r="C800" s="161"/>
      <c r="D800" s="227" t="str">
        <f>IF(ISERROR(VLOOKUP(C800,'[1]Summary and KPIs'!$E$55:$F$58,2,FALSE)),"",(VLOOKUP(C800,'[1]Summary and KPIs'!$E$55:$F$58,2,FALSE)))</f>
        <v/>
      </c>
      <c r="E800" s="162"/>
      <c r="F800" s="163"/>
      <c r="G800" s="163"/>
      <c r="H800" s="228">
        <f t="shared" si="168"/>
        <v>0</v>
      </c>
      <c r="I800" s="228" cm="1">
        <f t="array" ref="I800">_xlfn.IFS(H800&gt;25,0,H800&gt;=24,25-H800,H800&lt;24,1)</f>
        <v>1</v>
      </c>
      <c r="J800" s="228" cm="1">
        <f t="array" ref="J800">_xlfn.IFS(H800=0,0,H800&gt;=0,H800+I800)</f>
        <v>0</v>
      </c>
      <c r="K800" s="228" t="str">
        <f t="shared" si="2"/>
        <v/>
      </c>
      <c r="L800" s="228" cm="1">
        <f t="array" ref="L800">_xlfn.IFS(J800=0,0,J800&gt;=0,J800+K800)</f>
        <v>0</v>
      </c>
      <c r="M800" s="228" t="str">
        <f t="shared" si="3"/>
        <v/>
      </c>
      <c r="N800" s="228" t="str">
        <f t="shared" si="4"/>
        <v/>
      </c>
      <c r="O800" s="163"/>
      <c r="P800" s="229" t="str">
        <f t="shared" si="5"/>
        <v/>
      </c>
      <c r="Q800" s="228">
        <f t="shared" si="1"/>
        <v>0</v>
      </c>
      <c r="R800" s="230" t="str">
        <f t="shared" si="6"/>
        <v/>
      </c>
    </row>
    <row r="801" spans="1:18" hidden="1" outlineLevel="1" x14ac:dyDescent="0.3">
      <c r="A801" s="159"/>
      <c r="B801" s="80"/>
      <c r="C801" s="80"/>
      <c r="D801" s="225" t="str">
        <f>IF(ISERROR(VLOOKUP(C801,'[1]Summary and KPIs'!$E$55:$F$58,2,FALSE)),"",(VLOOKUP(C801,'[1]Summary and KPIs'!$E$55:$F$58,2,FALSE)))</f>
        <v/>
      </c>
      <c r="E801" s="69"/>
      <c r="F801" s="81"/>
      <c r="G801" s="81"/>
      <c r="H801" s="315">
        <f>F801+G801</f>
        <v>0</v>
      </c>
      <c r="I801" s="222" cm="1">
        <f t="array" ref="I801">_xlfn.IFS(H801&gt;25,0,H801&gt;=24,25-H801,H801&lt;24,1)</f>
        <v>1</v>
      </c>
      <c r="J801" s="222" cm="1">
        <f t="array" ref="J801">_xlfn.IFS(H801=0,0,H801&gt;=0,H801+I801)</f>
        <v>0</v>
      </c>
      <c r="K801" s="222" t="str">
        <f>IF(ISERROR(IF(J801&lt;D801,D801-J801,0)),"",IF(J801&lt;D801,D801-J801,0))</f>
        <v/>
      </c>
      <c r="L801" s="222" cm="1">
        <f t="array" ref="L801">_xlfn.IFS(J801=0,0,J801&gt;=0,J801+K801)</f>
        <v>0</v>
      </c>
      <c r="M801" s="222" t="str">
        <f>IFERROR(I801+K801,"")</f>
        <v/>
      </c>
      <c r="N801" s="222" t="str">
        <f>IFERROR(M801*E801,"")</f>
        <v/>
      </c>
      <c r="O801" s="81"/>
      <c r="P801" s="211" t="str">
        <f>IFERROR(O801/(N801),"")</f>
        <v/>
      </c>
      <c r="Q801" s="313">
        <f>SUM(N801:O801)</f>
        <v>0</v>
      </c>
      <c r="R801" s="314" t="str">
        <f>IF(O801="","",IF(P801&gt;17.5%,"Benefits should not be more than 17.5% ",""))</f>
        <v/>
      </c>
    </row>
    <row r="802" spans="1:18" hidden="1" outlineLevel="1" x14ac:dyDescent="0.3">
      <c r="A802" s="160"/>
      <c r="B802" s="161"/>
      <c r="C802" s="161"/>
      <c r="D802" s="227" t="str">
        <f>IF(ISERROR(VLOOKUP(C802,'[1]Summary and KPIs'!$E$55:$F$58,2,FALSE)),"",(VLOOKUP(C802,'[1]Summary and KPIs'!$E$55:$F$58,2,FALSE)))</f>
        <v/>
      </c>
      <c r="E802" s="162"/>
      <c r="F802" s="163"/>
      <c r="G802" s="163"/>
      <c r="H802" s="228">
        <f t="shared" si="168"/>
        <v>0</v>
      </c>
      <c r="I802" s="228" cm="1">
        <f t="array" ref="I802">_xlfn.IFS(H802&gt;25,0,H802&gt;=24,25-H802,H802&lt;24,1)</f>
        <v>1</v>
      </c>
      <c r="J802" s="228" cm="1">
        <f t="array" ref="J802">_xlfn.IFS(H802=0,0,H802&gt;=0,H802+I802)</f>
        <v>0</v>
      </c>
      <c r="K802" s="228" t="str">
        <f t="shared" si="2"/>
        <v/>
      </c>
      <c r="L802" s="228" cm="1">
        <f t="array" ref="L802">_xlfn.IFS(J802=0,0,J802&gt;=0,J802+K802)</f>
        <v>0</v>
      </c>
      <c r="M802" s="228" t="str">
        <f t="shared" si="3"/>
        <v/>
      </c>
      <c r="N802" s="228" t="str">
        <f t="shared" si="4"/>
        <v/>
      </c>
      <c r="O802" s="163"/>
      <c r="P802" s="229" t="str">
        <f t="shared" si="5"/>
        <v/>
      </c>
      <c r="Q802" s="228">
        <f t="shared" si="1"/>
        <v>0</v>
      </c>
      <c r="R802" s="230" t="str">
        <f t="shared" si="6"/>
        <v/>
      </c>
    </row>
    <row r="803" spans="1:18" ht="15" collapsed="1" thickBot="1" x14ac:dyDescent="0.35"/>
    <row r="804" spans="1:18" ht="21" x14ac:dyDescent="0.4">
      <c r="A804" s="231" t="s">
        <v>718</v>
      </c>
      <c r="B804" s="232"/>
      <c r="C804" s="233"/>
      <c r="D804" s="233"/>
      <c r="E804" s="233"/>
      <c r="F804" s="233"/>
      <c r="G804" s="233"/>
      <c r="H804" s="232"/>
      <c r="I804" s="234"/>
    </row>
    <row r="805" spans="1:18" x14ac:dyDescent="0.3">
      <c r="A805" s="235"/>
      <c r="B805" s="17"/>
      <c r="C805" s="17"/>
      <c r="D805" s="17"/>
      <c r="E805" s="17"/>
      <c r="F805" s="17"/>
      <c r="G805" s="17"/>
      <c r="H805" s="17"/>
      <c r="I805" s="236"/>
    </row>
    <row r="806" spans="1:18" x14ac:dyDescent="0.3">
      <c r="A806" s="237" t="s">
        <v>719</v>
      </c>
      <c r="B806" s="238" t="s">
        <v>722</v>
      </c>
      <c r="C806" s="238" t="s">
        <v>723</v>
      </c>
      <c r="D806" s="239" t="s">
        <v>724</v>
      </c>
      <c r="E806" s="240" t="s">
        <v>645</v>
      </c>
      <c r="F806" s="239" t="s">
        <v>724</v>
      </c>
      <c r="G806" s="240" t="s">
        <v>646</v>
      </c>
      <c r="H806" s="241" t="s">
        <v>725</v>
      </c>
      <c r="I806" s="242" t="s">
        <v>726</v>
      </c>
    </row>
    <row r="807" spans="1:18" x14ac:dyDescent="0.3">
      <c r="A807" s="243" t="s">
        <v>720</v>
      </c>
      <c r="B807" s="244">
        <v>15.5</v>
      </c>
      <c r="C807" s="244">
        <v>2</v>
      </c>
      <c r="D807" s="245">
        <f>B807+C807</f>
        <v>17.5</v>
      </c>
      <c r="E807" s="246">
        <v>1</v>
      </c>
      <c r="F807" s="245">
        <f>D807+E807</f>
        <v>18.5</v>
      </c>
      <c r="G807" s="246">
        <v>0.5</v>
      </c>
      <c r="H807" s="247">
        <f>F807+G807</f>
        <v>19</v>
      </c>
      <c r="I807" s="248">
        <f>E807+G807</f>
        <v>1.5</v>
      </c>
    </row>
    <row r="808" spans="1:18" ht="15" thickBot="1" x14ac:dyDescent="0.35">
      <c r="A808" s="249" t="s">
        <v>721</v>
      </c>
      <c r="B808" s="250">
        <v>16.55</v>
      </c>
      <c r="C808" s="250">
        <v>2</v>
      </c>
      <c r="D808" s="251">
        <f>B808+C808</f>
        <v>18.55</v>
      </c>
      <c r="E808" s="252">
        <v>1</v>
      </c>
      <c r="F808" s="251">
        <f>D808+E808</f>
        <v>19.55</v>
      </c>
      <c r="G808" s="252">
        <v>0.5</v>
      </c>
      <c r="H808" s="253">
        <f>F808+G808</f>
        <v>20.05</v>
      </c>
      <c r="I808" s="254">
        <f>E808+G808</f>
        <v>1.5</v>
      </c>
    </row>
  </sheetData>
  <sheetProtection sheet="1" objects="1" scenarios="1" formatRows="0"/>
  <mergeCells count="8">
    <mergeCell ref="A1:R4"/>
    <mergeCell ref="B6:C6"/>
    <mergeCell ref="A8:H8"/>
    <mergeCell ref="I8:J9"/>
    <mergeCell ref="K8:L9"/>
    <mergeCell ref="M8:Q9"/>
    <mergeCell ref="R8:R9"/>
    <mergeCell ref="A9:H9"/>
  </mergeCells>
  <conditionalFormatting sqref="O11:O802">
    <cfRule type="expression" dxfId="71" priority="1">
      <formula>P11&gt;17.5%</formula>
    </cfRule>
  </conditionalFormatting>
  <dataValidations count="3">
    <dataValidation type="decimal" allowBlank="1" showInputMessage="1" showErrorMessage="1" errorTitle="Base Wage as of Jan 1, 2023" error="Base Wage should be between $15.5 and $25 to be eligible" sqref="F11:F802" xr:uid="{318F8EB8-34C4-4F84-AB4C-716EA1B0F219}">
      <formula1>15.5</formula1>
      <formula2>25</formula2>
    </dataValidation>
    <dataValidation type="list" allowBlank="1" showInputMessage="1" showErrorMessage="1" sqref="B11:B802" xr:uid="{9A3A090A-42C5-4668-B051-1B9DE24E74F3}">
      <formula1>"CWELCC Children,Children not eligible for CWELCC"</formula1>
    </dataValidation>
    <dataValidation type="list" allowBlank="1" showInputMessage="1" showErrorMessage="1" sqref="C11:C802" xr:uid="{EB24A847-A347-4464-81DD-BD57ACADCECF}">
      <formula1>"RECE Program Staff,RECE Child Care Supervisor, RECE Home Child Care Visitor,*Non Program Staff with RECE Designation"</formula1>
    </dataValidation>
  </dataValidations>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C4543-5853-4267-B986-6A006EA2E0E4}">
  <sheetPr>
    <tabColor rgb="FF0070C0"/>
  </sheetPr>
  <dimension ref="A1:P805"/>
  <sheetViews>
    <sheetView showGridLines="0" tabSelected="1" topLeftCell="A11" zoomScale="70" zoomScaleNormal="70" workbookViewId="0">
      <selection activeCell="A76" sqref="A76:XFD76"/>
    </sheetView>
  </sheetViews>
  <sheetFormatPr defaultColWidth="8.88671875" defaultRowHeight="14.4" outlineLevelRow="1" x14ac:dyDescent="0.3"/>
  <cols>
    <col min="1" max="1" width="17.33203125" style="8" customWidth="1"/>
    <col min="2" max="2" width="28.6640625" style="8" customWidth="1"/>
    <col min="3" max="3" width="30.44140625" style="8" customWidth="1"/>
    <col min="4" max="11" width="15.77734375" style="8" customWidth="1"/>
    <col min="12" max="12" width="10.5546875" style="8" bestFit="1" customWidth="1"/>
    <col min="13" max="13" width="15.77734375" style="8" customWidth="1"/>
    <col min="14" max="14" width="57.5546875" style="8" customWidth="1"/>
    <col min="15" max="15" width="8.88671875" style="8"/>
    <col min="16" max="16" width="15.77734375" style="8" customWidth="1"/>
    <col min="17" max="16384" width="8.88671875" style="8"/>
  </cols>
  <sheetData>
    <row r="1" spans="1:16" ht="14.4" customHeight="1" x14ac:dyDescent="0.3">
      <c r="A1" s="367" t="s">
        <v>664</v>
      </c>
      <c r="B1" s="367"/>
      <c r="C1" s="367"/>
      <c r="D1" s="367"/>
      <c r="E1" s="367"/>
      <c r="F1" s="367"/>
      <c r="G1" s="367"/>
      <c r="H1" s="367"/>
      <c r="I1" s="367"/>
      <c r="J1" s="367"/>
      <c r="K1" s="367"/>
      <c r="L1" s="367"/>
      <c r="M1" s="367"/>
      <c r="N1" s="367"/>
    </row>
    <row r="2" spans="1:16" ht="14.4" customHeight="1" x14ac:dyDescent="0.3">
      <c r="A2" s="367"/>
      <c r="B2" s="367"/>
      <c r="C2" s="367"/>
      <c r="D2" s="367"/>
      <c r="E2" s="367"/>
      <c r="F2" s="367"/>
      <c r="G2" s="367"/>
      <c r="H2" s="367"/>
      <c r="I2" s="367"/>
      <c r="J2" s="367"/>
      <c r="K2" s="367"/>
      <c r="L2" s="367"/>
      <c r="M2" s="367"/>
      <c r="N2" s="367"/>
    </row>
    <row r="3" spans="1:16" ht="100.8" customHeight="1" x14ac:dyDescent="0.3">
      <c r="A3" s="367"/>
      <c r="B3" s="367"/>
      <c r="C3" s="367"/>
      <c r="D3" s="367"/>
      <c r="E3" s="367"/>
      <c r="F3" s="367"/>
      <c r="G3" s="367"/>
      <c r="H3" s="367"/>
      <c r="I3" s="367"/>
      <c r="J3" s="367"/>
      <c r="K3" s="367"/>
      <c r="L3" s="367"/>
      <c r="M3" s="367"/>
      <c r="N3" s="367"/>
    </row>
    <row r="4" spans="1:16" ht="14.4" customHeight="1" x14ac:dyDescent="0.3">
      <c r="A4" s="367"/>
      <c r="B4" s="367"/>
      <c r="C4" s="367"/>
      <c r="D4" s="367"/>
      <c r="E4" s="367"/>
      <c r="F4" s="367"/>
      <c r="G4" s="367"/>
      <c r="H4" s="367"/>
      <c r="I4" s="367"/>
      <c r="J4" s="367"/>
      <c r="K4" s="367"/>
      <c r="L4" s="367"/>
      <c r="M4" s="367"/>
      <c r="N4" s="367"/>
    </row>
    <row r="6" spans="1:16" ht="18" x14ac:dyDescent="0.35">
      <c r="A6" s="212"/>
      <c r="B6" s="368"/>
      <c r="C6" s="368"/>
      <c r="F6" s="258" t="s">
        <v>104</v>
      </c>
    </row>
    <row r="7" spans="1:16" ht="18.600000000000001" thickBot="1" x14ac:dyDescent="0.4">
      <c r="F7" s="22" t="s">
        <v>112</v>
      </c>
      <c r="M7" s="259"/>
    </row>
    <row r="8" spans="1:16" ht="18" customHeight="1" x14ac:dyDescent="0.3">
      <c r="A8" s="387" t="s">
        <v>99</v>
      </c>
      <c r="B8" s="388"/>
      <c r="C8" s="388"/>
      <c r="D8" s="388"/>
      <c r="E8" s="388"/>
      <c r="F8" s="388"/>
      <c r="G8" s="260"/>
      <c r="H8" s="260"/>
      <c r="I8" s="372" t="s">
        <v>108</v>
      </c>
      <c r="J8" s="373"/>
      <c r="K8" s="373"/>
      <c r="L8" s="373"/>
      <c r="M8" s="376"/>
      <c r="N8" s="389" t="s">
        <v>105</v>
      </c>
    </row>
    <row r="9" spans="1:16" ht="81" customHeight="1" thickBot="1" x14ac:dyDescent="0.35">
      <c r="A9" s="384" t="s">
        <v>665</v>
      </c>
      <c r="B9" s="385"/>
      <c r="C9" s="385"/>
      <c r="D9" s="385"/>
      <c r="E9" s="385"/>
      <c r="F9" s="385"/>
      <c r="G9" s="385"/>
      <c r="H9" s="386"/>
      <c r="I9" s="374"/>
      <c r="J9" s="375"/>
      <c r="K9" s="375"/>
      <c r="L9" s="375"/>
      <c r="M9" s="377"/>
      <c r="N9" s="390"/>
    </row>
    <row r="10" spans="1:16" ht="99" customHeight="1" thickBot="1" x14ac:dyDescent="0.35">
      <c r="A10" s="261" t="s">
        <v>106</v>
      </c>
      <c r="B10" s="262" t="s">
        <v>649</v>
      </c>
      <c r="C10" s="262" t="s">
        <v>650</v>
      </c>
      <c r="D10" s="262" t="s">
        <v>666</v>
      </c>
      <c r="E10" s="262" t="s">
        <v>667</v>
      </c>
      <c r="F10" s="262" t="s">
        <v>668</v>
      </c>
      <c r="G10" s="263" t="s">
        <v>100</v>
      </c>
      <c r="H10" s="263" t="s">
        <v>669</v>
      </c>
      <c r="I10" s="263" t="s">
        <v>101</v>
      </c>
      <c r="J10" s="263" t="s">
        <v>670</v>
      </c>
      <c r="K10" s="264" t="s">
        <v>660</v>
      </c>
      <c r="L10" s="262" t="s">
        <v>107</v>
      </c>
      <c r="M10" s="265" t="s">
        <v>671</v>
      </c>
      <c r="N10" s="218" t="s">
        <v>662</v>
      </c>
      <c r="P10" s="266" t="s">
        <v>672</v>
      </c>
    </row>
    <row r="11" spans="1:16" ht="58.2" customHeight="1" thickBot="1" x14ac:dyDescent="0.35">
      <c r="A11" s="261"/>
      <c r="B11" s="262"/>
      <c r="C11" s="267"/>
      <c r="D11" s="262"/>
      <c r="E11" s="267"/>
      <c r="F11" s="262"/>
      <c r="G11" s="268" t="s">
        <v>673</v>
      </c>
      <c r="H11" s="268" t="s">
        <v>674</v>
      </c>
      <c r="I11" s="268" t="s">
        <v>675</v>
      </c>
      <c r="J11" s="268" t="s">
        <v>676</v>
      </c>
      <c r="K11" s="264"/>
      <c r="L11" s="262"/>
      <c r="M11" s="265"/>
      <c r="N11" s="218"/>
    </row>
    <row r="12" spans="1:16" ht="15" thickBot="1" x14ac:dyDescent="0.35">
      <c r="A12" s="75"/>
      <c r="B12" s="76"/>
      <c r="C12" s="76"/>
      <c r="D12" s="77"/>
      <c r="E12" s="77"/>
      <c r="F12" s="78"/>
      <c r="G12" s="269">
        <f t="shared" ref="G12:G804" si="0">IF(D12="",0,IF(D12&lt;15,15-D12,0))</f>
        <v>0</v>
      </c>
      <c r="H12" s="269">
        <f t="shared" ref="H12:H804" si="1">IF(E12="",0,IF(E12&lt;15.5,15.5-E12,0))</f>
        <v>0</v>
      </c>
      <c r="I12" s="269">
        <f>G12*F12</f>
        <v>0</v>
      </c>
      <c r="J12" s="269">
        <f t="shared" ref="J12:J804" si="2">H12*F12</f>
        <v>0</v>
      </c>
      <c r="K12" s="77"/>
      <c r="L12" s="270" t="str">
        <f>IFERROR((K12/(I12+J12)),"")</f>
        <v/>
      </c>
      <c r="M12" s="255">
        <f>I12+J12+K12</f>
        <v>0</v>
      </c>
      <c r="N12" s="271" t="str">
        <f>IF(K12="","",IF(L12&gt;17.5%,"Benefits should not be more than 17.5% ",""))</f>
        <v/>
      </c>
      <c r="P12" s="272">
        <f>SUM(M:M)</f>
        <v>0</v>
      </c>
    </row>
    <row r="13" spans="1:16" ht="15" thickTop="1" x14ac:dyDescent="0.3">
      <c r="A13" s="79"/>
      <c r="B13" s="80"/>
      <c r="C13" s="80"/>
      <c r="D13" s="81"/>
      <c r="E13" s="81"/>
      <c r="F13" s="82"/>
      <c r="G13" s="273">
        <f t="shared" si="0"/>
        <v>0</v>
      </c>
      <c r="H13" s="273">
        <f t="shared" si="1"/>
        <v>0</v>
      </c>
      <c r="I13" s="273">
        <f t="shared" ref="I13:I804" si="3">G13*F13</f>
        <v>0</v>
      </c>
      <c r="J13" s="273">
        <f t="shared" si="2"/>
        <v>0</v>
      </c>
      <c r="K13" s="81"/>
      <c r="L13" s="274" t="str">
        <f t="shared" ref="L13:L804" si="4">IFERROR((K13/(I13+J13)),"")</f>
        <v/>
      </c>
      <c r="M13" s="256">
        <f>I13+J13+K13</f>
        <v>0</v>
      </c>
      <c r="N13" s="275" t="str">
        <f t="shared" ref="N13:N804" si="5">IF(K13="","",IF(L13&gt;17.5%,"Benefits should not be more than 17.5% ",""))</f>
        <v/>
      </c>
    </row>
    <row r="14" spans="1:16" x14ac:dyDescent="0.3">
      <c r="A14" s="79"/>
      <c r="B14" s="80"/>
      <c r="C14" s="80"/>
      <c r="D14" s="81"/>
      <c r="E14" s="81"/>
      <c r="F14" s="82"/>
      <c r="G14" s="273">
        <f t="shared" si="0"/>
        <v>0</v>
      </c>
      <c r="H14" s="273">
        <f t="shared" si="1"/>
        <v>0</v>
      </c>
      <c r="I14" s="273">
        <f t="shared" si="3"/>
        <v>0</v>
      </c>
      <c r="J14" s="273">
        <f t="shared" si="2"/>
        <v>0</v>
      </c>
      <c r="K14" s="81"/>
      <c r="L14" s="274" t="str">
        <f t="shared" si="4"/>
        <v/>
      </c>
      <c r="M14" s="256">
        <f>I14+J14+K14</f>
        <v>0</v>
      </c>
      <c r="N14" s="275" t="str">
        <f t="shared" si="5"/>
        <v/>
      </c>
    </row>
    <row r="15" spans="1:16" x14ac:dyDescent="0.3">
      <c r="A15" s="159"/>
      <c r="B15" s="80"/>
      <c r="C15" s="80"/>
      <c r="D15" s="81"/>
      <c r="E15" s="81"/>
      <c r="F15" s="82"/>
      <c r="G15" s="273">
        <f t="shared" ref="G15:G354" si="6">IF(D15="",0,IF(D15&lt;15,15-D15,0))</f>
        <v>0</v>
      </c>
      <c r="H15" s="273">
        <f t="shared" ref="H15:H354" si="7">IF(E15="",0,IF(E15&lt;15.5,15.5-E15,0))</f>
        <v>0</v>
      </c>
      <c r="I15" s="273">
        <f t="shared" ref="I15:I354" si="8">G15*F15</f>
        <v>0</v>
      </c>
      <c r="J15" s="273">
        <f t="shared" ref="J15:J354" si="9">H15*F15</f>
        <v>0</v>
      </c>
      <c r="K15" s="81"/>
      <c r="L15" s="274" t="str">
        <f t="shared" ref="L15:L354" si="10">IFERROR((K15/(I15+J15)),"")</f>
        <v/>
      </c>
      <c r="M15" s="256">
        <f t="shared" ref="M15:M354" si="11">I15+J15+K15</f>
        <v>0</v>
      </c>
      <c r="N15" s="226" t="str">
        <f t="shared" ref="N15:N354" si="12">IF(K15="","",IF(L15&gt;17.5%,"Benefits should not be more than 17.5% ",""))</f>
        <v/>
      </c>
    </row>
    <row r="16" spans="1:16" x14ac:dyDescent="0.3">
      <c r="A16" s="159"/>
      <c r="B16" s="80"/>
      <c r="C16" s="80"/>
      <c r="D16" s="81"/>
      <c r="E16" s="81"/>
      <c r="F16" s="82"/>
      <c r="G16" s="273">
        <f t="shared" si="6"/>
        <v>0</v>
      </c>
      <c r="H16" s="273">
        <f t="shared" si="7"/>
        <v>0</v>
      </c>
      <c r="I16" s="273">
        <f t="shared" si="8"/>
        <v>0</v>
      </c>
      <c r="J16" s="273">
        <f t="shared" si="9"/>
        <v>0</v>
      </c>
      <c r="K16" s="81"/>
      <c r="L16" s="274" t="str">
        <f t="shared" si="10"/>
        <v/>
      </c>
      <c r="M16" s="256">
        <f t="shared" si="11"/>
        <v>0</v>
      </c>
      <c r="N16" s="226" t="str">
        <f t="shared" si="12"/>
        <v/>
      </c>
    </row>
    <row r="17" spans="1:14" x14ac:dyDescent="0.3">
      <c r="A17" s="159"/>
      <c r="B17" s="80"/>
      <c r="C17" s="80"/>
      <c r="D17" s="81"/>
      <c r="E17" s="81"/>
      <c r="F17" s="82"/>
      <c r="G17" s="273">
        <f t="shared" ref="G17:G80" si="13">IF(D17="",0,IF(D17&lt;15,15-D17,0))</f>
        <v>0</v>
      </c>
      <c r="H17" s="273">
        <f t="shared" ref="H17:H80" si="14">IF(E17="",0,IF(E17&lt;15.5,15.5-E17,0))</f>
        <v>0</v>
      </c>
      <c r="I17" s="273">
        <f t="shared" ref="I17:I80" si="15">G17*F17</f>
        <v>0</v>
      </c>
      <c r="J17" s="273">
        <f t="shared" ref="J17:J80" si="16">H17*F17</f>
        <v>0</v>
      </c>
      <c r="K17" s="81"/>
      <c r="L17" s="274" t="str">
        <f t="shared" ref="L17:L80" si="17">IFERROR((K17/(I17+J17)),"")</f>
        <v/>
      </c>
      <c r="M17" s="256">
        <f t="shared" ref="M17:M80" si="18">I17+J17+K17</f>
        <v>0</v>
      </c>
      <c r="N17" s="226" t="str">
        <f t="shared" ref="N17:N80" si="19">IF(K17="","",IF(L17&gt;17.5%,"Benefits should not be more than 17.5% ",""))</f>
        <v/>
      </c>
    </row>
    <row r="18" spans="1:14" x14ac:dyDescent="0.3">
      <c r="A18" s="159"/>
      <c r="B18" s="80"/>
      <c r="C18" s="80"/>
      <c r="D18" s="81"/>
      <c r="E18" s="81"/>
      <c r="F18" s="82"/>
      <c r="G18" s="273">
        <f t="shared" si="13"/>
        <v>0</v>
      </c>
      <c r="H18" s="273">
        <f t="shared" si="14"/>
        <v>0</v>
      </c>
      <c r="I18" s="273">
        <f t="shared" si="15"/>
        <v>0</v>
      </c>
      <c r="J18" s="273">
        <f t="shared" si="16"/>
        <v>0</v>
      </c>
      <c r="K18" s="81"/>
      <c r="L18" s="274" t="str">
        <f t="shared" si="17"/>
        <v/>
      </c>
      <c r="M18" s="256">
        <f t="shared" si="18"/>
        <v>0</v>
      </c>
      <c r="N18" s="226" t="str">
        <f t="shared" si="19"/>
        <v/>
      </c>
    </row>
    <row r="19" spans="1:14" x14ac:dyDescent="0.3">
      <c r="A19" s="159"/>
      <c r="B19" s="80"/>
      <c r="C19" s="80"/>
      <c r="D19" s="81"/>
      <c r="E19" s="81"/>
      <c r="F19" s="82"/>
      <c r="G19" s="273">
        <f t="shared" si="13"/>
        <v>0</v>
      </c>
      <c r="H19" s="273">
        <f t="shared" si="14"/>
        <v>0</v>
      </c>
      <c r="I19" s="273">
        <f t="shared" si="15"/>
        <v>0</v>
      </c>
      <c r="J19" s="273">
        <f t="shared" si="16"/>
        <v>0</v>
      </c>
      <c r="K19" s="81"/>
      <c r="L19" s="274" t="str">
        <f t="shared" si="17"/>
        <v/>
      </c>
      <c r="M19" s="256">
        <f t="shared" si="18"/>
        <v>0</v>
      </c>
      <c r="N19" s="226" t="str">
        <f t="shared" si="19"/>
        <v/>
      </c>
    </row>
    <row r="20" spans="1:14" x14ac:dyDescent="0.3">
      <c r="A20" s="159"/>
      <c r="B20" s="80"/>
      <c r="C20" s="80"/>
      <c r="D20" s="81"/>
      <c r="E20" s="81"/>
      <c r="F20" s="82"/>
      <c r="G20" s="273">
        <f t="shared" si="13"/>
        <v>0</v>
      </c>
      <c r="H20" s="273">
        <f t="shared" si="14"/>
        <v>0</v>
      </c>
      <c r="I20" s="273">
        <f t="shared" si="15"/>
        <v>0</v>
      </c>
      <c r="J20" s="273">
        <f t="shared" si="16"/>
        <v>0</v>
      </c>
      <c r="K20" s="81"/>
      <c r="L20" s="274" t="str">
        <f t="shared" si="17"/>
        <v/>
      </c>
      <c r="M20" s="256">
        <f t="shared" si="18"/>
        <v>0</v>
      </c>
      <c r="N20" s="226" t="str">
        <f t="shared" si="19"/>
        <v/>
      </c>
    </row>
    <row r="21" spans="1:14" x14ac:dyDescent="0.3">
      <c r="A21" s="159"/>
      <c r="B21" s="80"/>
      <c r="C21" s="80"/>
      <c r="D21" s="81"/>
      <c r="E21" s="81"/>
      <c r="F21" s="82"/>
      <c r="G21" s="273">
        <f t="shared" si="13"/>
        <v>0</v>
      </c>
      <c r="H21" s="273">
        <f t="shared" si="14"/>
        <v>0</v>
      </c>
      <c r="I21" s="273">
        <f t="shared" si="15"/>
        <v>0</v>
      </c>
      <c r="J21" s="273">
        <f t="shared" si="16"/>
        <v>0</v>
      </c>
      <c r="K21" s="81"/>
      <c r="L21" s="274" t="str">
        <f t="shared" si="17"/>
        <v/>
      </c>
      <c r="M21" s="256">
        <f t="shared" si="18"/>
        <v>0</v>
      </c>
      <c r="N21" s="226" t="str">
        <f t="shared" si="19"/>
        <v/>
      </c>
    </row>
    <row r="22" spans="1:14" x14ac:dyDescent="0.3">
      <c r="A22" s="159"/>
      <c r="B22" s="80"/>
      <c r="C22" s="80"/>
      <c r="D22" s="81"/>
      <c r="E22" s="81"/>
      <c r="F22" s="82"/>
      <c r="G22" s="273">
        <f t="shared" si="13"/>
        <v>0</v>
      </c>
      <c r="H22" s="273">
        <f t="shared" si="14"/>
        <v>0</v>
      </c>
      <c r="I22" s="273">
        <f t="shared" si="15"/>
        <v>0</v>
      </c>
      <c r="J22" s="273">
        <f t="shared" si="16"/>
        <v>0</v>
      </c>
      <c r="K22" s="81"/>
      <c r="L22" s="274" t="str">
        <f t="shared" si="17"/>
        <v/>
      </c>
      <c r="M22" s="256">
        <f t="shared" si="18"/>
        <v>0</v>
      </c>
      <c r="N22" s="226" t="str">
        <f t="shared" si="19"/>
        <v/>
      </c>
    </row>
    <row r="23" spans="1:14" x14ac:dyDescent="0.3">
      <c r="A23" s="159"/>
      <c r="B23" s="80"/>
      <c r="C23" s="80"/>
      <c r="D23" s="81"/>
      <c r="E23" s="81"/>
      <c r="F23" s="82"/>
      <c r="G23" s="273">
        <f t="shared" si="13"/>
        <v>0</v>
      </c>
      <c r="H23" s="273">
        <f t="shared" si="14"/>
        <v>0</v>
      </c>
      <c r="I23" s="273">
        <f t="shared" si="15"/>
        <v>0</v>
      </c>
      <c r="J23" s="273">
        <f t="shared" si="16"/>
        <v>0</v>
      </c>
      <c r="K23" s="81"/>
      <c r="L23" s="274" t="str">
        <f t="shared" si="17"/>
        <v/>
      </c>
      <c r="M23" s="256">
        <f t="shared" si="18"/>
        <v>0</v>
      </c>
      <c r="N23" s="226" t="str">
        <f t="shared" si="19"/>
        <v/>
      </c>
    </row>
    <row r="24" spans="1:14" x14ac:dyDescent="0.3">
      <c r="A24" s="159"/>
      <c r="B24" s="80"/>
      <c r="C24" s="80"/>
      <c r="D24" s="81"/>
      <c r="E24" s="81"/>
      <c r="F24" s="82"/>
      <c r="G24" s="273">
        <f t="shared" si="13"/>
        <v>0</v>
      </c>
      <c r="H24" s="273">
        <f t="shared" si="14"/>
        <v>0</v>
      </c>
      <c r="I24" s="273">
        <f t="shared" si="15"/>
        <v>0</v>
      </c>
      <c r="J24" s="273">
        <f t="shared" si="16"/>
        <v>0</v>
      </c>
      <c r="K24" s="81"/>
      <c r="L24" s="274" t="str">
        <f t="shared" si="17"/>
        <v/>
      </c>
      <c r="M24" s="256">
        <f t="shared" si="18"/>
        <v>0</v>
      </c>
      <c r="N24" s="226" t="str">
        <f t="shared" si="19"/>
        <v/>
      </c>
    </row>
    <row r="25" spans="1:14" x14ac:dyDescent="0.3">
      <c r="A25" s="159"/>
      <c r="B25" s="80"/>
      <c r="C25" s="80"/>
      <c r="D25" s="81"/>
      <c r="E25" s="81"/>
      <c r="F25" s="82"/>
      <c r="G25" s="273">
        <f t="shared" si="13"/>
        <v>0</v>
      </c>
      <c r="H25" s="273">
        <f t="shared" si="14"/>
        <v>0</v>
      </c>
      <c r="I25" s="273">
        <f t="shared" si="15"/>
        <v>0</v>
      </c>
      <c r="J25" s="273">
        <f t="shared" si="16"/>
        <v>0</v>
      </c>
      <c r="K25" s="81"/>
      <c r="L25" s="274" t="str">
        <f t="shared" si="17"/>
        <v/>
      </c>
      <c r="M25" s="256">
        <f t="shared" si="18"/>
        <v>0</v>
      </c>
      <c r="N25" s="226" t="str">
        <f t="shared" si="19"/>
        <v/>
      </c>
    </row>
    <row r="26" spans="1:14" x14ac:dyDescent="0.3">
      <c r="A26" s="159"/>
      <c r="B26" s="80"/>
      <c r="C26" s="80"/>
      <c r="D26" s="81"/>
      <c r="E26" s="81"/>
      <c r="F26" s="82"/>
      <c r="G26" s="273">
        <f t="shared" si="13"/>
        <v>0</v>
      </c>
      <c r="H26" s="273">
        <f t="shared" si="14"/>
        <v>0</v>
      </c>
      <c r="I26" s="273">
        <f t="shared" si="15"/>
        <v>0</v>
      </c>
      <c r="J26" s="273">
        <f t="shared" si="16"/>
        <v>0</v>
      </c>
      <c r="K26" s="81"/>
      <c r="L26" s="274" t="str">
        <f t="shared" si="17"/>
        <v/>
      </c>
      <c r="M26" s="256">
        <f t="shared" si="18"/>
        <v>0</v>
      </c>
      <c r="N26" s="226" t="str">
        <f t="shared" si="19"/>
        <v/>
      </c>
    </row>
    <row r="27" spans="1:14" x14ac:dyDescent="0.3">
      <c r="A27" s="159"/>
      <c r="B27" s="80"/>
      <c r="C27" s="80"/>
      <c r="D27" s="81"/>
      <c r="E27" s="81"/>
      <c r="F27" s="82"/>
      <c r="G27" s="273">
        <f t="shared" si="13"/>
        <v>0</v>
      </c>
      <c r="H27" s="273">
        <f t="shared" si="14"/>
        <v>0</v>
      </c>
      <c r="I27" s="273">
        <f t="shared" si="15"/>
        <v>0</v>
      </c>
      <c r="J27" s="273">
        <f t="shared" si="16"/>
        <v>0</v>
      </c>
      <c r="K27" s="81"/>
      <c r="L27" s="274" t="str">
        <f t="shared" si="17"/>
        <v/>
      </c>
      <c r="M27" s="256">
        <f t="shared" si="18"/>
        <v>0</v>
      </c>
      <c r="N27" s="226" t="str">
        <f t="shared" si="19"/>
        <v/>
      </c>
    </row>
    <row r="28" spans="1:14" x14ac:dyDescent="0.3">
      <c r="A28" s="159"/>
      <c r="B28" s="80"/>
      <c r="C28" s="80"/>
      <c r="D28" s="81"/>
      <c r="E28" s="81"/>
      <c r="F28" s="82"/>
      <c r="G28" s="273">
        <f t="shared" si="13"/>
        <v>0</v>
      </c>
      <c r="H28" s="273">
        <f t="shared" si="14"/>
        <v>0</v>
      </c>
      <c r="I28" s="273">
        <f t="shared" si="15"/>
        <v>0</v>
      </c>
      <c r="J28" s="273">
        <f t="shared" si="16"/>
        <v>0</v>
      </c>
      <c r="K28" s="81"/>
      <c r="L28" s="274" t="str">
        <f t="shared" si="17"/>
        <v/>
      </c>
      <c r="M28" s="256">
        <f t="shared" si="18"/>
        <v>0</v>
      </c>
      <c r="N28" s="226" t="str">
        <f t="shared" si="19"/>
        <v/>
      </c>
    </row>
    <row r="29" spans="1:14" x14ac:dyDescent="0.3">
      <c r="A29" s="159"/>
      <c r="B29" s="80"/>
      <c r="C29" s="80"/>
      <c r="D29" s="81"/>
      <c r="E29" s="81"/>
      <c r="F29" s="82"/>
      <c r="G29" s="273">
        <f t="shared" si="13"/>
        <v>0</v>
      </c>
      <c r="H29" s="273">
        <f t="shared" si="14"/>
        <v>0</v>
      </c>
      <c r="I29" s="273">
        <f t="shared" si="15"/>
        <v>0</v>
      </c>
      <c r="J29" s="273">
        <f t="shared" si="16"/>
        <v>0</v>
      </c>
      <c r="K29" s="81"/>
      <c r="L29" s="274" t="str">
        <f t="shared" si="17"/>
        <v/>
      </c>
      <c r="M29" s="256">
        <f t="shared" si="18"/>
        <v>0</v>
      </c>
      <c r="N29" s="226" t="str">
        <f t="shared" si="19"/>
        <v/>
      </c>
    </row>
    <row r="30" spans="1:14" x14ac:dyDescent="0.3">
      <c r="A30" s="159"/>
      <c r="B30" s="80"/>
      <c r="C30" s="80"/>
      <c r="D30" s="81"/>
      <c r="E30" s="81"/>
      <c r="F30" s="82"/>
      <c r="G30" s="273">
        <f t="shared" si="13"/>
        <v>0</v>
      </c>
      <c r="H30" s="273">
        <f t="shared" si="14"/>
        <v>0</v>
      </c>
      <c r="I30" s="273">
        <f t="shared" si="15"/>
        <v>0</v>
      </c>
      <c r="J30" s="273">
        <f t="shared" si="16"/>
        <v>0</v>
      </c>
      <c r="K30" s="81"/>
      <c r="L30" s="274" t="str">
        <f t="shared" si="17"/>
        <v/>
      </c>
      <c r="M30" s="256">
        <f t="shared" si="18"/>
        <v>0</v>
      </c>
      <c r="N30" s="226" t="str">
        <f t="shared" si="19"/>
        <v/>
      </c>
    </row>
    <row r="31" spans="1:14" x14ac:dyDescent="0.3">
      <c r="A31" s="159"/>
      <c r="B31" s="80"/>
      <c r="C31" s="80"/>
      <c r="D31" s="81"/>
      <c r="E31" s="81"/>
      <c r="F31" s="82"/>
      <c r="G31" s="273">
        <f t="shared" si="13"/>
        <v>0</v>
      </c>
      <c r="H31" s="273">
        <f t="shared" si="14"/>
        <v>0</v>
      </c>
      <c r="I31" s="273">
        <f t="shared" si="15"/>
        <v>0</v>
      </c>
      <c r="J31" s="273">
        <f t="shared" si="16"/>
        <v>0</v>
      </c>
      <c r="K31" s="81"/>
      <c r="L31" s="274" t="str">
        <f t="shared" si="17"/>
        <v/>
      </c>
      <c r="M31" s="256">
        <f t="shared" si="18"/>
        <v>0</v>
      </c>
      <c r="N31" s="226" t="str">
        <f t="shared" si="19"/>
        <v/>
      </c>
    </row>
    <row r="32" spans="1:14" x14ac:dyDescent="0.3">
      <c r="A32" s="159"/>
      <c r="B32" s="80"/>
      <c r="C32" s="80"/>
      <c r="D32" s="81"/>
      <c r="E32" s="81"/>
      <c r="F32" s="82"/>
      <c r="G32" s="273">
        <f t="shared" si="13"/>
        <v>0</v>
      </c>
      <c r="H32" s="273">
        <f t="shared" si="14"/>
        <v>0</v>
      </c>
      <c r="I32" s="273">
        <f t="shared" si="15"/>
        <v>0</v>
      </c>
      <c r="J32" s="273">
        <f t="shared" si="16"/>
        <v>0</v>
      </c>
      <c r="K32" s="81"/>
      <c r="L32" s="274" t="str">
        <f t="shared" si="17"/>
        <v/>
      </c>
      <c r="M32" s="256">
        <f t="shared" si="18"/>
        <v>0</v>
      </c>
      <c r="N32" s="226" t="str">
        <f t="shared" si="19"/>
        <v/>
      </c>
    </row>
    <row r="33" spans="1:14" x14ac:dyDescent="0.3">
      <c r="A33" s="159"/>
      <c r="B33" s="80"/>
      <c r="C33" s="80"/>
      <c r="D33" s="81"/>
      <c r="E33" s="81"/>
      <c r="F33" s="82"/>
      <c r="G33" s="273">
        <f t="shared" si="13"/>
        <v>0</v>
      </c>
      <c r="H33" s="273">
        <f t="shared" si="14"/>
        <v>0</v>
      </c>
      <c r="I33" s="273">
        <f t="shared" si="15"/>
        <v>0</v>
      </c>
      <c r="J33" s="273">
        <f t="shared" si="16"/>
        <v>0</v>
      </c>
      <c r="K33" s="81"/>
      <c r="L33" s="274" t="str">
        <f t="shared" si="17"/>
        <v/>
      </c>
      <c r="M33" s="256">
        <f t="shared" si="18"/>
        <v>0</v>
      </c>
      <c r="N33" s="226" t="str">
        <f t="shared" si="19"/>
        <v/>
      </c>
    </row>
    <row r="34" spans="1:14" x14ac:dyDescent="0.3">
      <c r="A34" s="159"/>
      <c r="B34" s="80"/>
      <c r="C34" s="80"/>
      <c r="D34" s="81"/>
      <c r="E34" s="81"/>
      <c r="F34" s="82"/>
      <c r="G34" s="273">
        <f t="shared" si="13"/>
        <v>0</v>
      </c>
      <c r="H34" s="273">
        <f t="shared" si="14"/>
        <v>0</v>
      </c>
      <c r="I34" s="273">
        <f t="shared" si="15"/>
        <v>0</v>
      </c>
      <c r="J34" s="273">
        <f t="shared" si="16"/>
        <v>0</v>
      </c>
      <c r="K34" s="81"/>
      <c r="L34" s="274" t="str">
        <f t="shared" si="17"/>
        <v/>
      </c>
      <c r="M34" s="256">
        <f t="shared" si="18"/>
        <v>0</v>
      </c>
      <c r="N34" s="226" t="str">
        <f t="shared" si="19"/>
        <v/>
      </c>
    </row>
    <row r="35" spans="1:14" x14ac:dyDescent="0.3">
      <c r="A35" s="159"/>
      <c r="B35" s="80"/>
      <c r="C35" s="80"/>
      <c r="D35" s="81"/>
      <c r="E35" s="81"/>
      <c r="F35" s="82"/>
      <c r="G35" s="273">
        <f t="shared" si="13"/>
        <v>0</v>
      </c>
      <c r="H35" s="273">
        <f t="shared" si="14"/>
        <v>0</v>
      </c>
      <c r="I35" s="273">
        <f t="shared" si="15"/>
        <v>0</v>
      </c>
      <c r="J35" s="273">
        <f t="shared" si="16"/>
        <v>0</v>
      </c>
      <c r="K35" s="81"/>
      <c r="L35" s="274" t="str">
        <f t="shared" si="17"/>
        <v/>
      </c>
      <c r="M35" s="256">
        <f t="shared" si="18"/>
        <v>0</v>
      </c>
      <c r="N35" s="226" t="str">
        <f t="shared" si="19"/>
        <v/>
      </c>
    </row>
    <row r="36" spans="1:14" x14ac:dyDescent="0.3">
      <c r="A36" s="159"/>
      <c r="B36" s="80"/>
      <c r="C36" s="80"/>
      <c r="D36" s="81"/>
      <c r="E36" s="81"/>
      <c r="F36" s="82"/>
      <c r="G36" s="273">
        <f t="shared" si="13"/>
        <v>0</v>
      </c>
      <c r="H36" s="273">
        <f t="shared" si="14"/>
        <v>0</v>
      </c>
      <c r="I36" s="273">
        <f t="shared" si="15"/>
        <v>0</v>
      </c>
      <c r="J36" s="273">
        <f t="shared" si="16"/>
        <v>0</v>
      </c>
      <c r="K36" s="81"/>
      <c r="L36" s="274" t="str">
        <f t="shared" si="17"/>
        <v/>
      </c>
      <c r="M36" s="256">
        <f t="shared" si="18"/>
        <v>0</v>
      </c>
      <c r="N36" s="226" t="str">
        <f t="shared" si="19"/>
        <v/>
      </c>
    </row>
    <row r="37" spans="1:14" x14ac:dyDescent="0.3">
      <c r="A37" s="159"/>
      <c r="B37" s="80"/>
      <c r="C37" s="80"/>
      <c r="D37" s="81"/>
      <c r="E37" s="81"/>
      <c r="F37" s="82"/>
      <c r="G37" s="273">
        <f t="shared" si="13"/>
        <v>0</v>
      </c>
      <c r="H37" s="273">
        <f t="shared" si="14"/>
        <v>0</v>
      </c>
      <c r="I37" s="273">
        <f t="shared" si="15"/>
        <v>0</v>
      </c>
      <c r="J37" s="273">
        <f t="shared" si="16"/>
        <v>0</v>
      </c>
      <c r="K37" s="81"/>
      <c r="L37" s="274" t="str">
        <f t="shared" si="17"/>
        <v/>
      </c>
      <c r="M37" s="256">
        <f t="shared" si="18"/>
        <v>0</v>
      </c>
      <c r="N37" s="226" t="str">
        <f t="shared" si="19"/>
        <v/>
      </c>
    </row>
    <row r="38" spans="1:14" x14ac:dyDescent="0.3">
      <c r="A38" s="159"/>
      <c r="B38" s="80"/>
      <c r="C38" s="80"/>
      <c r="D38" s="81"/>
      <c r="E38" s="81"/>
      <c r="F38" s="82"/>
      <c r="G38" s="273">
        <f t="shared" si="13"/>
        <v>0</v>
      </c>
      <c r="H38" s="273">
        <f t="shared" si="14"/>
        <v>0</v>
      </c>
      <c r="I38" s="273">
        <f t="shared" si="15"/>
        <v>0</v>
      </c>
      <c r="J38" s="273">
        <f t="shared" si="16"/>
        <v>0</v>
      </c>
      <c r="K38" s="81"/>
      <c r="L38" s="274" t="str">
        <f t="shared" si="17"/>
        <v/>
      </c>
      <c r="M38" s="256">
        <f t="shared" si="18"/>
        <v>0</v>
      </c>
      <c r="N38" s="226" t="str">
        <f t="shared" si="19"/>
        <v/>
      </c>
    </row>
    <row r="39" spans="1:14" x14ac:dyDescent="0.3">
      <c r="A39" s="159"/>
      <c r="B39" s="80"/>
      <c r="C39" s="80"/>
      <c r="D39" s="81"/>
      <c r="E39" s="81"/>
      <c r="F39" s="82"/>
      <c r="G39" s="273">
        <f t="shared" si="13"/>
        <v>0</v>
      </c>
      <c r="H39" s="273">
        <f t="shared" si="14"/>
        <v>0</v>
      </c>
      <c r="I39" s="273">
        <f t="shared" si="15"/>
        <v>0</v>
      </c>
      <c r="J39" s="273">
        <f t="shared" si="16"/>
        <v>0</v>
      </c>
      <c r="K39" s="81"/>
      <c r="L39" s="274" t="str">
        <f t="shared" si="17"/>
        <v/>
      </c>
      <c r="M39" s="256">
        <f t="shared" si="18"/>
        <v>0</v>
      </c>
      <c r="N39" s="226" t="str">
        <f t="shared" si="19"/>
        <v/>
      </c>
    </row>
    <row r="40" spans="1:14" x14ac:dyDescent="0.3">
      <c r="A40" s="159"/>
      <c r="B40" s="80"/>
      <c r="C40" s="80"/>
      <c r="D40" s="81"/>
      <c r="E40" s="81"/>
      <c r="F40" s="82"/>
      <c r="G40" s="273">
        <f t="shared" si="13"/>
        <v>0</v>
      </c>
      <c r="H40" s="273">
        <f t="shared" si="14"/>
        <v>0</v>
      </c>
      <c r="I40" s="273">
        <f t="shared" si="15"/>
        <v>0</v>
      </c>
      <c r="J40" s="273">
        <f t="shared" si="16"/>
        <v>0</v>
      </c>
      <c r="K40" s="81"/>
      <c r="L40" s="274" t="str">
        <f t="shared" si="17"/>
        <v/>
      </c>
      <c r="M40" s="256">
        <f t="shared" si="18"/>
        <v>0</v>
      </c>
      <c r="N40" s="226" t="str">
        <f t="shared" si="19"/>
        <v/>
      </c>
    </row>
    <row r="41" spans="1:14" x14ac:dyDescent="0.3">
      <c r="A41" s="159"/>
      <c r="B41" s="80"/>
      <c r="C41" s="80"/>
      <c r="D41" s="81"/>
      <c r="E41" s="81"/>
      <c r="F41" s="82"/>
      <c r="G41" s="273">
        <f t="shared" si="13"/>
        <v>0</v>
      </c>
      <c r="H41" s="273">
        <f t="shared" si="14"/>
        <v>0</v>
      </c>
      <c r="I41" s="273">
        <f t="shared" si="15"/>
        <v>0</v>
      </c>
      <c r="J41" s="273">
        <f t="shared" si="16"/>
        <v>0</v>
      </c>
      <c r="K41" s="81"/>
      <c r="L41" s="274" t="str">
        <f t="shared" si="17"/>
        <v/>
      </c>
      <c r="M41" s="256">
        <f t="shared" si="18"/>
        <v>0</v>
      </c>
      <c r="N41" s="226" t="str">
        <f t="shared" si="19"/>
        <v/>
      </c>
    </row>
    <row r="42" spans="1:14" x14ac:dyDescent="0.3">
      <c r="A42" s="159"/>
      <c r="B42" s="80"/>
      <c r="C42" s="80"/>
      <c r="D42" s="81"/>
      <c r="E42" s="81"/>
      <c r="F42" s="82"/>
      <c r="G42" s="273">
        <f t="shared" si="13"/>
        <v>0</v>
      </c>
      <c r="H42" s="273">
        <f t="shared" si="14"/>
        <v>0</v>
      </c>
      <c r="I42" s="273">
        <f t="shared" si="15"/>
        <v>0</v>
      </c>
      <c r="J42" s="273">
        <f t="shared" si="16"/>
        <v>0</v>
      </c>
      <c r="K42" s="81"/>
      <c r="L42" s="274" t="str">
        <f t="shared" si="17"/>
        <v/>
      </c>
      <c r="M42" s="256">
        <f t="shared" si="18"/>
        <v>0</v>
      </c>
      <c r="N42" s="226" t="str">
        <f t="shared" si="19"/>
        <v/>
      </c>
    </row>
    <row r="43" spans="1:14" x14ac:dyDescent="0.3">
      <c r="A43" s="159"/>
      <c r="B43" s="80"/>
      <c r="C43" s="80"/>
      <c r="D43" s="81"/>
      <c r="E43" s="81"/>
      <c r="F43" s="82"/>
      <c r="G43" s="273">
        <f t="shared" si="13"/>
        <v>0</v>
      </c>
      <c r="H43" s="273">
        <f t="shared" si="14"/>
        <v>0</v>
      </c>
      <c r="I43" s="273">
        <f t="shared" si="15"/>
        <v>0</v>
      </c>
      <c r="J43" s="273">
        <f t="shared" si="16"/>
        <v>0</v>
      </c>
      <c r="K43" s="81"/>
      <c r="L43" s="274" t="str">
        <f t="shared" si="17"/>
        <v/>
      </c>
      <c r="M43" s="256">
        <f t="shared" si="18"/>
        <v>0</v>
      </c>
      <c r="N43" s="226" t="str">
        <f t="shared" si="19"/>
        <v/>
      </c>
    </row>
    <row r="44" spans="1:14" x14ac:dyDescent="0.3">
      <c r="A44" s="159"/>
      <c r="B44" s="80"/>
      <c r="C44" s="80"/>
      <c r="D44" s="81"/>
      <c r="E44" s="81"/>
      <c r="F44" s="82"/>
      <c r="G44" s="273">
        <f t="shared" si="13"/>
        <v>0</v>
      </c>
      <c r="H44" s="273">
        <f t="shared" si="14"/>
        <v>0</v>
      </c>
      <c r="I44" s="273">
        <f t="shared" si="15"/>
        <v>0</v>
      </c>
      <c r="J44" s="273">
        <f t="shared" si="16"/>
        <v>0</v>
      </c>
      <c r="K44" s="81"/>
      <c r="L44" s="274" t="str">
        <f t="shared" si="17"/>
        <v/>
      </c>
      <c r="M44" s="256">
        <f t="shared" si="18"/>
        <v>0</v>
      </c>
      <c r="N44" s="226" t="str">
        <f t="shared" si="19"/>
        <v/>
      </c>
    </row>
    <row r="45" spans="1:14" x14ac:dyDescent="0.3">
      <c r="A45" s="159"/>
      <c r="B45" s="80"/>
      <c r="C45" s="80"/>
      <c r="D45" s="81"/>
      <c r="E45" s="81"/>
      <c r="F45" s="82"/>
      <c r="G45" s="273">
        <f t="shared" si="13"/>
        <v>0</v>
      </c>
      <c r="H45" s="273">
        <f t="shared" si="14"/>
        <v>0</v>
      </c>
      <c r="I45" s="273">
        <f t="shared" si="15"/>
        <v>0</v>
      </c>
      <c r="J45" s="273">
        <f t="shared" si="16"/>
        <v>0</v>
      </c>
      <c r="K45" s="81"/>
      <c r="L45" s="274" t="str">
        <f t="shared" si="17"/>
        <v/>
      </c>
      <c r="M45" s="256">
        <f t="shared" si="18"/>
        <v>0</v>
      </c>
      <c r="N45" s="226" t="str">
        <f t="shared" si="19"/>
        <v/>
      </c>
    </row>
    <row r="46" spans="1:14" x14ac:dyDescent="0.3">
      <c r="A46" s="159"/>
      <c r="B46" s="80"/>
      <c r="C46" s="80"/>
      <c r="D46" s="81"/>
      <c r="E46" s="81"/>
      <c r="F46" s="82"/>
      <c r="G46" s="273">
        <f t="shared" si="13"/>
        <v>0</v>
      </c>
      <c r="H46" s="273">
        <f t="shared" si="14"/>
        <v>0</v>
      </c>
      <c r="I46" s="273">
        <f t="shared" si="15"/>
        <v>0</v>
      </c>
      <c r="J46" s="273">
        <f t="shared" si="16"/>
        <v>0</v>
      </c>
      <c r="K46" s="81"/>
      <c r="L46" s="274" t="str">
        <f t="shared" si="17"/>
        <v/>
      </c>
      <c r="M46" s="256">
        <f t="shared" si="18"/>
        <v>0</v>
      </c>
      <c r="N46" s="226" t="str">
        <f t="shared" si="19"/>
        <v/>
      </c>
    </row>
    <row r="47" spans="1:14" x14ac:dyDescent="0.3">
      <c r="A47" s="159"/>
      <c r="B47" s="80"/>
      <c r="C47" s="80"/>
      <c r="D47" s="81"/>
      <c r="E47" s="81"/>
      <c r="F47" s="82"/>
      <c r="G47" s="273">
        <f t="shared" si="13"/>
        <v>0</v>
      </c>
      <c r="H47" s="273">
        <f t="shared" si="14"/>
        <v>0</v>
      </c>
      <c r="I47" s="273">
        <f t="shared" si="15"/>
        <v>0</v>
      </c>
      <c r="J47" s="273">
        <f t="shared" si="16"/>
        <v>0</v>
      </c>
      <c r="K47" s="81"/>
      <c r="L47" s="274" t="str">
        <f t="shared" si="17"/>
        <v/>
      </c>
      <c r="M47" s="256">
        <f t="shared" si="18"/>
        <v>0</v>
      </c>
      <c r="N47" s="226" t="str">
        <f t="shared" si="19"/>
        <v/>
      </c>
    </row>
    <row r="48" spans="1:14" x14ac:dyDescent="0.3">
      <c r="A48" s="159"/>
      <c r="B48" s="80"/>
      <c r="C48" s="80"/>
      <c r="D48" s="81"/>
      <c r="E48" s="81"/>
      <c r="F48" s="82"/>
      <c r="G48" s="273">
        <f t="shared" si="13"/>
        <v>0</v>
      </c>
      <c r="H48" s="273">
        <f t="shared" si="14"/>
        <v>0</v>
      </c>
      <c r="I48" s="273">
        <f t="shared" si="15"/>
        <v>0</v>
      </c>
      <c r="J48" s="273">
        <f t="shared" si="16"/>
        <v>0</v>
      </c>
      <c r="K48" s="81"/>
      <c r="L48" s="274" t="str">
        <f t="shared" si="17"/>
        <v/>
      </c>
      <c r="M48" s="256">
        <f t="shared" si="18"/>
        <v>0</v>
      </c>
      <c r="N48" s="226" t="str">
        <f t="shared" si="19"/>
        <v/>
      </c>
    </row>
    <row r="49" spans="1:14" x14ac:dyDescent="0.3">
      <c r="A49" s="159"/>
      <c r="B49" s="80"/>
      <c r="C49" s="80"/>
      <c r="D49" s="81"/>
      <c r="E49" s="81"/>
      <c r="F49" s="82"/>
      <c r="G49" s="273">
        <f t="shared" si="13"/>
        <v>0</v>
      </c>
      <c r="H49" s="273">
        <f t="shared" si="14"/>
        <v>0</v>
      </c>
      <c r="I49" s="273">
        <f t="shared" si="15"/>
        <v>0</v>
      </c>
      <c r="J49" s="273">
        <f t="shared" si="16"/>
        <v>0</v>
      </c>
      <c r="K49" s="81"/>
      <c r="L49" s="274" t="str">
        <f t="shared" si="17"/>
        <v/>
      </c>
      <c r="M49" s="256">
        <f t="shared" si="18"/>
        <v>0</v>
      </c>
      <c r="N49" s="226" t="str">
        <f t="shared" si="19"/>
        <v/>
      </c>
    </row>
    <row r="50" spans="1:14" x14ac:dyDescent="0.3">
      <c r="A50" s="159"/>
      <c r="B50" s="80"/>
      <c r="C50" s="80"/>
      <c r="D50" s="81"/>
      <c r="E50" s="81"/>
      <c r="F50" s="82"/>
      <c r="G50" s="273">
        <f t="shared" si="13"/>
        <v>0</v>
      </c>
      <c r="H50" s="273">
        <f t="shared" si="14"/>
        <v>0</v>
      </c>
      <c r="I50" s="273">
        <f t="shared" si="15"/>
        <v>0</v>
      </c>
      <c r="J50" s="273">
        <f t="shared" si="16"/>
        <v>0</v>
      </c>
      <c r="K50" s="81"/>
      <c r="L50" s="274" t="str">
        <f t="shared" si="17"/>
        <v/>
      </c>
      <c r="M50" s="256">
        <f t="shared" si="18"/>
        <v>0</v>
      </c>
      <c r="N50" s="226" t="str">
        <f t="shared" si="19"/>
        <v/>
      </c>
    </row>
    <row r="51" spans="1:14" hidden="1" outlineLevel="1" x14ac:dyDescent="0.3">
      <c r="A51" s="159"/>
      <c r="B51" s="80"/>
      <c r="C51" s="80"/>
      <c r="D51" s="81"/>
      <c r="E51" s="81"/>
      <c r="F51" s="82"/>
      <c r="G51" s="273">
        <f t="shared" si="13"/>
        <v>0</v>
      </c>
      <c r="H51" s="273">
        <f t="shared" si="14"/>
        <v>0</v>
      </c>
      <c r="I51" s="273">
        <f t="shared" si="15"/>
        <v>0</v>
      </c>
      <c r="J51" s="273">
        <f t="shared" si="16"/>
        <v>0</v>
      </c>
      <c r="K51" s="81"/>
      <c r="L51" s="274" t="str">
        <f t="shared" si="17"/>
        <v/>
      </c>
      <c r="M51" s="256">
        <f t="shared" si="18"/>
        <v>0</v>
      </c>
      <c r="N51" s="226" t="str">
        <f t="shared" si="19"/>
        <v/>
      </c>
    </row>
    <row r="52" spans="1:14" hidden="1" outlineLevel="1" x14ac:dyDescent="0.3">
      <c r="A52" s="159"/>
      <c r="B52" s="80"/>
      <c r="C52" s="80"/>
      <c r="D52" s="81"/>
      <c r="E52" s="81"/>
      <c r="F52" s="82"/>
      <c r="G52" s="273">
        <f t="shared" si="13"/>
        <v>0</v>
      </c>
      <c r="H52" s="273">
        <f t="shared" si="14"/>
        <v>0</v>
      </c>
      <c r="I52" s="273">
        <f t="shared" si="15"/>
        <v>0</v>
      </c>
      <c r="J52" s="273">
        <f t="shared" si="16"/>
        <v>0</v>
      </c>
      <c r="K52" s="81"/>
      <c r="L52" s="274" t="str">
        <f t="shared" si="17"/>
        <v/>
      </c>
      <c r="M52" s="256">
        <f t="shared" si="18"/>
        <v>0</v>
      </c>
      <c r="N52" s="226" t="str">
        <f t="shared" si="19"/>
        <v/>
      </c>
    </row>
    <row r="53" spans="1:14" hidden="1" outlineLevel="1" x14ac:dyDescent="0.3">
      <c r="A53" s="159"/>
      <c r="B53" s="80"/>
      <c r="C53" s="80"/>
      <c r="D53" s="81"/>
      <c r="E53" s="81"/>
      <c r="F53" s="82"/>
      <c r="G53" s="273">
        <f t="shared" si="13"/>
        <v>0</v>
      </c>
      <c r="H53" s="273">
        <f t="shared" si="14"/>
        <v>0</v>
      </c>
      <c r="I53" s="273">
        <f t="shared" si="15"/>
        <v>0</v>
      </c>
      <c r="J53" s="273">
        <f t="shared" si="16"/>
        <v>0</v>
      </c>
      <c r="K53" s="81"/>
      <c r="L53" s="274" t="str">
        <f t="shared" si="17"/>
        <v/>
      </c>
      <c r="M53" s="256">
        <f t="shared" si="18"/>
        <v>0</v>
      </c>
      <c r="N53" s="226" t="str">
        <f t="shared" si="19"/>
        <v/>
      </c>
    </row>
    <row r="54" spans="1:14" hidden="1" outlineLevel="1" x14ac:dyDescent="0.3">
      <c r="A54" s="159"/>
      <c r="B54" s="80"/>
      <c r="C54" s="80"/>
      <c r="D54" s="81"/>
      <c r="E54" s="81"/>
      <c r="F54" s="82"/>
      <c r="G54" s="273">
        <f t="shared" si="13"/>
        <v>0</v>
      </c>
      <c r="H54" s="273">
        <f t="shared" si="14"/>
        <v>0</v>
      </c>
      <c r="I54" s="273">
        <f t="shared" si="15"/>
        <v>0</v>
      </c>
      <c r="J54" s="273">
        <f t="shared" si="16"/>
        <v>0</v>
      </c>
      <c r="K54" s="81"/>
      <c r="L54" s="274" t="str">
        <f t="shared" si="17"/>
        <v/>
      </c>
      <c r="M54" s="256">
        <f t="shared" si="18"/>
        <v>0</v>
      </c>
      <c r="N54" s="226" t="str">
        <f t="shared" si="19"/>
        <v/>
      </c>
    </row>
    <row r="55" spans="1:14" hidden="1" outlineLevel="1" x14ac:dyDescent="0.3">
      <c r="A55" s="159"/>
      <c r="B55" s="80"/>
      <c r="C55" s="80"/>
      <c r="D55" s="81"/>
      <c r="E55" s="81"/>
      <c r="F55" s="82"/>
      <c r="G55" s="273">
        <f t="shared" si="13"/>
        <v>0</v>
      </c>
      <c r="H55" s="273">
        <f t="shared" si="14"/>
        <v>0</v>
      </c>
      <c r="I55" s="273">
        <f t="shared" si="15"/>
        <v>0</v>
      </c>
      <c r="J55" s="273">
        <f t="shared" si="16"/>
        <v>0</v>
      </c>
      <c r="K55" s="81"/>
      <c r="L55" s="274" t="str">
        <f t="shared" si="17"/>
        <v/>
      </c>
      <c r="M55" s="256">
        <f t="shared" si="18"/>
        <v>0</v>
      </c>
      <c r="N55" s="226" t="str">
        <f t="shared" si="19"/>
        <v/>
      </c>
    </row>
    <row r="56" spans="1:14" hidden="1" outlineLevel="1" x14ac:dyDescent="0.3">
      <c r="A56" s="159"/>
      <c r="B56" s="80"/>
      <c r="C56" s="80"/>
      <c r="D56" s="81"/>
      <c r="E56" s="81"/>
      <c r="F56" s="82"/>
      <c r="G56" s="273">
        <f t="shared" si="13"/>
        <v>0</v>
      </c>
      <c r="H56" s="273">
        <f t="shared" si="14"/>
        <v>0</v>
      </c>
      <c r="I56" s="273">
        <f t="shared" si="15"/>
        <v>0</v>
      </c>
      <c r="J56" s="273">
        <f t="shared" si="16"/>
        <v>0</v>
      </c>
      <c r="K56" s="81"/>
      <c r="L56" s="274" t="str">
        <f t="shared" si="17"/>
        <v/>
      </c>
      <c r="M56" s="256">
        <f t="shared" si="18"/>
        <v>0</v>
      </c>
      <c r="N56" s="226" t="str">
        <f t="shared" si="19"/>
        <v/>
      </c>
    </row>
    <row r="57" spans="1:14" hidden="1" outlineLevel="1" x14ac:dyDescent="0.3">
      <c r="A57" s="159"/>
      <c r="B57" s="80"/>
      <c r="C57" s="80"/>
      <c r="D57" s="81"/>
      <c r="E57" s="81"/>
      <c r="F57" s="82"/>
      <c r="G57" s="273">
        <f t="shared" si="13"/>
        <v>0</v>
      </c>
      <c r="H57" s="273">
        <f t="shared" si="14"/>
        <v>0</v>
      </c>
      <c r="I57" s="273">
        <f t="shared" si="15"/>
        <v>0</v>
      </c>
      <c r="J57" s="273">
        <f t="shared" si="16"/>
        <v>0</v>
      </c>
      <c r="K57" s="81"/>
      <c r="L57" s="274" t="str">
        <f t="shared" si="17"/>
        <v/>
      </c>
      <c r="M57" s="256">
        <f t="shared" si="18"/>
        <v>0</v>
      </c>
      <c r="N57" s="226" t="str">
        <f t="shared" si="19"/>
        <v/>
      </c>
    </row>
    <row r="58" spans="1:14" hidden="1" outlineLevel="1" x14ac:dyDescent="0.3">
      <c r="A58" s="159"/>
      <c r="B58" s="80"/>
      <c r="C58" s="80"/>
      <c r="D58" s="81"/>
      <c r="E58" s="81"/>
      <c r="F58" s="82"/>
      <c r="G58" s="273">
        <f t="shared" si="13"/>
        <v>0</v>
      </c>
      <c r="H58" s="273">
        <f t="shared" si="14"/>
        <v>0</v>
      </c>
      <c r="I58" s="273">
        <f t="shared" si="15"/>
        <v>0</v>
      </c>
      <c r="J58" s="273">
        <f t="shared" si="16"/>
        <v>0</v>
      </c>
      <c r="K58" s="81"/>
      <c r="L58" s="274" t="str">
        <f t="shared" si="17"/>
        <v/>
      </c>
      <c r="M58" s="256">
        <f t="shared" si="18"/>
        <v>0</v>
      </c>
      <c r="N58" s="226" t="str">
        <f t="shared" si="19"/>
        <v/>
      </c>
    </row>
    <row r="59" spans="1:14" hidden="1" outlineLevel="1" x14ac:dyDescent="0.3">
      <c r="A59" s="159"/>
      <c r="B59" s="80"/>
      <c r="C59" s="80"/>
      <c r="D59" s="81"/>
      <c r="E59" s="81"/>
      <c r="F59" s="82"/>
      <c r="G59" s="273">
        <f t="shared" si="13"/>
        <v>0</v>
      </c>
      <c r="H59" s="273">
        <f t="shared" si="14"/>
        <v>0</v>
      </c>
      <c r="I59" s="273">
        <f t="shared" si="15"/>
        <v>0</v>
      </c>
      <c r="J59" s="273">
        <f t="shared" si="16"/>
        <v>0</v>
      </c>
      <c r="K59" s="81"/>
      <c r="L59" s="274" t="str">
        <f t="shared" si="17"/>
        <v/>
      </c>
      <c r="M59" s="256">
        <f t="shared" si="18"/>
        <v>0</v>
      </c>
      <c r="N59" s="226" t="str">
        <f t="shared" si="19"/>
        <v/>
      </c>
    </row>
    <row r="60" spans="1:14" hidden="1" outlineLevel="1" x14ac:dyDescent="0.3">
      <c r="A60" s="159"/>
      <c r="B60" s="80"/>
      <c r="C60" s="80"/>
      <c r="D60" s="81"/>
      <c r="E60" s="81"/>
      <c r="F60" s="82"/>
      <c r="G60" s="273">
        <f t="shared" si="13"/>
        <v>0</v>
      </c>
      <c r="H60" s="273">
        <f t="shared" si="14"/>
        <v>0</v>
      </c>
      <c r="I60" s="273">
        <f t="shared" si="15"/>
        <v>0</v>
      </c>
      <c r="J60" s="273">
        <f t="shared" si="16"/>
        <v>0</v>
      </c>
      <c r="K60" s="81"/>
      <c r="L60" s="274" t="str">
        <f t="shared" si="17"/>
        <v/>
      </c>
      <c r="M60" s="256">
        <f t="shared" si="18"/>
        <v>0</v>
      </c>
      <c r="N60" s="226" t="str">
        <f t="shared" si="19"/>
        <v/>
      </c>
    </row>
    <row r="61" spans="1:14" hidden="1" outlineLevel="1" x14ac:dyDescent="0.3">
      <c r="A61" s="159"/>
      <c r="B61" s="80"/>
      <c r="C61" s="80"/>
      <c r="D61" s="81"/>
      <c r="E61" s="81"/>
      <c r="F61" s="82"/>
      <c r="G61" s="273">
        <f t="shared" si="13"/>
        <v>0</v>
      </c>
      <c r="H61" s="273">
        <f t="shared" si="14"/>
        <v>0</v>
      </c>
      <c r="I61" s="273">
        <f t="shared" si="15"/>
        <v>0</v>
      </c>
      <c r="J61" s="273">
        <f t="shared" si="16"/>
        <v>0</v>
      </c>
      <c r="K61" s="81"/>
      <c r="L61" s="274" t="str">
        <f t="shared" si="17"/>
        <v/>
      </c>
      <c r="M61" s="256">
        <f t="shared" si="18"/>
        <v>0</v>
      </c>
      <c r="N61" s="226" t="str">
        <f t="shared" si="19"/>
        <v/>
      </c>
    </row>
    <row r="62" spans="1:14" hidden="1" outlineLevel="1" x14ac:dyDescent="0.3">
      <c r="A62" s="159"/>
      <c r="B62" s="80"/>
      <c r="C62" s="80"/>
      <c r="D62" s="81"/>
      <c r="E62" s="81"/>
      <c r="F62" s="82"/>
      <c r="G62" s="273">
        <f t="shared" si="13"/>
        <v>0</v>
      </c>
      <c r="H62" s="273">
        <f t="shared" si="14"/>
        <v>0</v>
      </c>
      <c r="I62" s="273">
        <f t="shared" si="15"/>
        <v>0</v>
      </c>
      <c r="J62" s="273">
        <f t="shared" si="16"/>
        <v>0</v>
      </c>
      <c r="K62" s="81"/>
      <c r="L62" s="274" t="str">
        <f t="shared" si="17"/>
        <v/>
      </c>
      <c r="M62" s="256">
        <f t="shared" si="18"/>
        <v>0</v>
      </c>
      <c r="N62" s="226" t="str">
        <f t="shared" si="19"/>
        <v/>
      </c>
    </row>
    <row r="63" spans="1:14" hidden="1" outlineLevel="1" x14ac:dyDescent="0.3">
      <c r="A63" s="159"/>
      <c r="B63" s="80"/>
      <c r="C63" s="80"/>
      <c r="D63" s="81"/>
      <c r="E63" s="81"/>
      <c r="F63" s="82"/>
      <c r="G63" s="273">
        <f t="shared" si="13"/>
        <v>0</v>
      </c>
      <c r="H63" s="273">
        <f t="shared" si="14"/>
        <v>0</v>
      </c>
      <c r="I63" s="273">
        <f t="shared" si="15"/>
        <v>0</v>
      </c>
      <c r="J63" s="273">
        <f t="shared" si="16"/>
        <v>0</v>
      </c>
      <c r="K63" s="81"/>
      <c r="L63" s="274" t="str">
        <f t="shared" si="17"/>
        <v/>
      </c>
      <c r="M63" s="256">
        <f t="shared" si="18"/>
        <v>0</v>
      </c>
      <c r="N63" s="226" t="str">
        <f t="shared" si="19"/>
        <v/>
      </c>
    </row>
    <row r="64" spans="1:14" hidden="1" outlineLevel="1" x14ac:dyDescent="0.3">
      <c r="A64" s="159"/>
      <c r="B64" s="80"/>
      <c r="C64" s="80"/>
      <c r="D64" s="81"/>
      <c r="E64" s="81"/>
      <c r="F64" s="82"/>
      <c r="G64" s="273">
        <f t="shared" si="13"/>
        <v>0</v>
      </c>
      <c r="H64" s="273">
        <f t="shared" si="14"/>
        <v>0</v>
      </c>
      <c r="I64" s="273">
        <f t="shared" si="15"/>
        <v>0</v>
      </c>
      <c r="J64" s="273">
        <f t="shared" si="16"/>
        <v>0</v>
      </c>
      <c r="K64" s="81"/>
      <c r="L64" s="274" t="str">
        <f t="shared" si="17"/>
        <v/>
      </c>
      <c r="M64" s="256">
        <f t="shared" si="18"/>
        <v>0</v>
      </c>
      <c r="N64" s="226" t="str">
        <f t="shared" si="19"/>
        <v/>
      </c>
    </row>
    <row r="65" spans="1:14" hidden="1" outlineLevel="1" x14ac:dyDescent="0.3">
      <c r="A65" s="159"/>
      <c r="B65" s="80"/>
      <c r="C65" s="80"/>
      <c r="D65" s="81"/>
      <c r="E65" s="81"/>
      <c r="F65" s="82"/>
      <c r="G65" s="273">
        <f t="shared" si="13"/>
        <v>0</v>
      </c>
      <c r="H65" s="273">
        <f t="shared" si="14"/>
        <v>0</v>
      </c>
      <c r="I65" s="273">
        <f t="shared" si="15"/>
        <v>0</v>
      </c>
      <c r="J65" s="273">
        <f t="shared" si="16"/>
        <v>0</v>
      </c>
      <c r="K65" s="81"/>
      <c r="L65" s="274" t="str">
        <f t="shared" si="17"/>
        <v/>
      </c>
      <c r="M65" s="256">
        <f t="shared" si="18"/>
        <v>0</v>
      </c>
      <c r="N65" s="226" t="str">
        <f t="shared" si="19"/>
        <v/>
      </c>
    </row>
    <row r="66" spans="1:14" hidden="1" outlineLevel="1" x14ac:dyDescent="0.3">
      <c r="A66" s="159"/>
      <c r="B66" s="80"/>
      <c r="C66" s="80"/>
      <c r="D66" s="81"/>
      <c r="E66" s="81"/>
      <c r="F66" s="82"/>
      <c r="G66" s="273">
        <f t="shared" si="13"/>
        <v>0</v>
      </c>
      <c r="H66" s="273">
        <f t="shared" si="14"/>
        <v>0</v>
      </c>
      <c r="I66" s="273">
        <f t="shared" si="15"/>
        <v>0</v>
      </c>
      <c r="J66" s="273">
        <f t="shared" si="16"/>
        <v>0</v>
      </c>
      <c r="K66" s="81"/>
      <c r="L66" s="274" t="str">
        <f t="shared" si="17"/>
        <v/>
      </c>
      <c r="M66" s="256">
        <f t="shared" si="18"/>
        <v>0</v>
      </c>
      <c r="N66" s="226" t="str">
        <f t="shared" si="19"/>
        <v/>
      </c>
    </row>
    <row r="67" spans="1:14" hidden="1" outlineLevel="1" x14ac:dyDescent="0.3">
      <c r="A67" s="159"/>
      <c r="B67" s="80"/>
      <c r="C67" s="80"/>
      <c r="D67" s="81"/>
      <c r="E67" s="81"/>
      <c r="F67" s="82"/>
      <c r="G67" s="273">
        <f t="shared" si="13"/>
        <v>0</v>
      </c>
      <c r="H67" s="273">
        <f t="shared" si="14"/>
        <v>0</v>
      </c>
      <c r="I67" s="273">
        <f t="shared" si="15"/>
        <v>0</v>
      </c>
      <c r="J67" s="273">
        <f t="shared" si="16"/>
        <v>0</v>
      </c>
      <c r="K67" s="81"/>
      <c r="L67" s="274" t="str">
        <f t="shared" si="17"/>
        <v/>
      </c>
      <c r="M67" s="256">
        <f t="shared" si="18"/>
        <v>0</v>
      </c>
      <c r="N67" s="226" t="str">
        <f t="shared" si="19"/>
        <v/>
      </c>
    </row>
    <row r="68" spans="1:14" hidden="1" outlineLevel="1" x14ac:dyDescent="0.3">
      <c r="A68" s="159"/>
      <c r="B68" s="80"/>
      <c r="C68" s="80"/>
      <c r="D68" s="81"/>
      <c r="E68" s="81"/>
      <c r="F68" s="82"/>
      <c r="G68" s="273">
        <f t="shared" si="13"/>
        <v>0</v>
      </c>
      <c r="H68" s="273">
        <f t="shared" si="14"/>
        <v>0</v>
      </c>
      <c r="I68" s="273">
        <f t="shared" si="15"/>
        <v>0</v>
      </c>
      <c r="J68" s="273">
        <f t="shared" si="16"/>
        <v>0</v>
      </c>
      <c r="K68" s="81"/>
      <c r="L68" s="274" t="str">
        <f t="shared" si="17"/>
        <v/>
      </c>
      <c r="M68" s="256">
        <f t="shared" si="18"/>
        <v>0</v>
      </c>
      <c r="N68" s="226" t="str">
        <f t="shared" si="19"/>
        <v/>
      </c>
    </row>
    <row r="69" spans="1:14" hidden="1" outlineLevel="1" x14ac:dyDescent="0.3">
      <c r="A69" s="159"/>
      <c r="B69" s="80"/>
      <c r="C69" s="80"/>
      <c r="D69" s="81"/>
      <c r="E69" s="81"/>
      <c r="F69" s="82"/>
      <c r="G69" s="273">
        <f t="shared" si="13"/>
        <v>0</v>
      </c>
      <c r="H69" s="273">
        <f t="shared" si="14"/>
        <v>0</v>
      </c>
      <c r="I69" s="273">
        <f t="shared" si="15"/>
        <v>0</v>
      </c>
      <c r="J69" s="273">
        <f t="shared" si="16"/>
        <v>0</v>
      </c>
      <c r="K69" s="81"/>
      <c r="L69" s="274" t="str">
        <f t="shared" si="17"/>
        <v/>
      </c>
      <c r="M69" s="256">
        <f t="shared" si="18"/>
        <v>0</v>
      </c>
      <c r="N69" s="226" t="str">
        <f t="shared" si="19"/>
        <v/>
      </c>
    </row>
    <row r="70" spans="1:14" hidden="1" outlineLevel="1" x14ac:dyDescent="0.3">
      <c r="A70" s="159"/>
      <c r="B70" s="80"/>
      <c r="C70" s="80"/>
      <c r="D70" s="81"/>
      <c r="E70" s="81"/>
      <c r="F70" s="82"/>
      <c r="G70" s="273">
        <f t="shared" si="13"/>
        <v>0</v>
      </c>
      <c r="H70" s="273">
        <f t="shared" si="14"/>
        <v>0</v>
      </c>
      <c r="I70" s="273">
        <f t="shared" si="15"/>
        <v>0</v>
      </c>
      <c r="J70" s="273">
        <f t="shared" si="16"/>
        <v>0</v>
      </c>
      <c r="K70" s="81"/>
      <c r="L70" s="274" t="str">
        <f t="shared" si="17"/>
        <v/>
      </c>
      <c r="M70" s="256">
        <f t="shared" si="18"/>
        <v>0</v>
      </c>
      <c r="N70" s="226" t="str">
        <f t="shared" si="19"/>
        <v/>
      </c>
    </row>
    <row r="71" spans="1:14" hidden="1" outlineLevel="1" x14ac:dyDescent="0.3">
      <c r="A71" s="159"/>
      <c r="B71" s="80"/>
      <c r="C71" s="80"/>
      <c r="D71" s="81"/>
      <c r="E71" s="81"/>
      <c r="F71" s="82"/>
      <c r="G71" s="273">
        <f t="shared" si="13"/>
        <v>0</v>
      </c>
      <c r="H71" s="273">
        <f t="shared" si="14"/>
        <v>0</v>
      </c>
      <c r="I71" s="273">
        <f t="shared" si="15"/>
        <v>0</v>
      </c>
      <c r="J71" s="273">
        <f t="shared" si="16"/>
        <v>0</v>
      </c>
      <c r="K71" s="81"/>
      <c r="L71" s="274" t="str">
        <f t="shared" si="17"/>
        <v/>
      </c>
      <c r="M71" s="256">
        <f t="shared" si="18"/>
        <v>0</v>
      </c>
      <c r="N71" s="226" t="str">
        <f t="shared" si="19"/>
        <v/>
      </c>
    </row>
    <row r="72" spans="1:14" hidden="1" outlineLevel="1" x14ac:dyDescent="0.3">
      <c r="A72" s="159"/>
      <c r="B72" s="80"/>
      <c r="C72" s="80"/>
      <c r="D72" s="81"/>
      <c r="E72" s="81"/>
      <c r="F72" s="82"/>
      <c r="G72" s="273">
        <f t="shared" si="13"/>
        <v>0</v>
      </c>
      <c r="H72" s="273">
        <f t="shared" si="14"/>
        <v>0</v>
      </c>
      <c r="I72" s="273">
        <f t="shared" si="15"/>
        <v>0</v>
      </c>
      <c r="J72" s="273">
        <f t="shared" si="16"/>
        <v>0</v>
      </c>
      <c r="K72" s="81"/>
      <c r="L72" s="274" t="str">
        <f t="shared" si="17"/>
        <v/>
      </c>
      <c r="M72" s="256">
        <f t="shared" si="18"/>
        <v>0</v>
      </c>
      <c r="N72" s="226" t="str">
        <f t="shared" si="19"/>
        <v/>
      </c>
    </row>
    <row r="73" spans="1:14" hidden="1" outlineLevel="1" x14ac:dyDescent="0.3">
      <c r="A73" s="159"/>
      <c r="B73" s="80"/>
      <c r="C73" s="80"/>
      <c r="D73" s="81"/>
      <c r="E73" s="81"/>
      <c r="F73" s="82"/>
      <c r="G73" s="273">
        <f t="shared" si="13"/>
        <v>0</v>
      </c>
      <c r="H73" s="273">
        <f t="shared" si="14"/>
        <v>0</v>
      </c>
      <c r="I73" s="273">
        <f t="shared" si="15"/>
        <v>0</v>
      </c>
      <c r="J73" s="273">
        <f t="shared" si="16"/>
        <v>0</v>
      </c>
      <c r="K73" s="81"/>
      <c r="L73" s="274" t="str">
        <f t="shared" si="17"/>
        <v/>
      </c>
      <c r="M73" s="256">
        <f t="shared" si="18"/>
        <v>0</v>
      </c>
      <c r="N73" s="226" t="str">
        <f t="shared" si="19"/>
        <v/>
      </c>
    </row>
    <row r="74" spans="1:14" hidden="1" outlineLevel="1" x14ac:dyDescent="0.3">
      <c r="A74" s="159"/>
      <c r="B74" s="80"/>
      <c r="C74" s="80"/>
      <c r="D74" s="81"/>
      <c r="E74" s="81"/>
      <c r="F74" s="82"/>
      <c r="G74" s="273">
        <f t="shared" si="13"/>
        <v>0</v>
      </c>
      <c r="H74" s="273">
        <f t="shared" si="14"/>
        <v>0</v>
      </c>
      <c r="I74" s="273">
        <f t="shared" si="15"/>
        <v>0</v>
      </c>
      <c r="J74" s="273">
        <f t="shared" si="16"/>
        <v>0</v>
      </c>
      <c r="K74" s="81"/>
      <c r="L74" s="274" t="str">
        <f t="shared" si="17"/>
        <v/>
      </c>
      <c r="M74" s="256">
        <f t="shared" si="18"/>
        <v>0</v>
      </c>
      <c r="N74" s="226" t="str">
        <f t="shared" si="19"/>
        <v/>
      </c>
    </row>
    <row r="75" spans="1:14" hidden="1" outlineLevel="1" x14ac:dyDescent="0.3">
      <c r="A75" s="159"/>
      <c r="B75" s="80"/>
      <c r="C75" s="80"/>
      <c r="D75" s="81"/>
      <c r="E75" s="81"/>
      <c r="F75" s="82"/>
      <c r="G75" s="273">
        <f t="shared" si="13"/>
        <v>0</v>
      </c>
      <c r="H75" s="273">
        <f t="shared" si="14"/>
        <v>0</v>
      </c>
      <c r="I75" s="273">
        <f t="shared" si="15"/>
        <v>0</v>
      </c>
      <c r="J75" s="273">
        <f t="shared" si="16"/>
        <v>0</v>
      </c>
      <c r="K75" s="81"/>
      <c r="L75" s="274" t="str">
        <f t="shared" si="17"/>
        <v/>
      </c>
      <c r="M75" s="256">
        <f t="shared" si="18"/>
        <v>0</v>
      </c>
      <c r="N75" s="226" t="str">
        <f t="shared" si="19"/>
        <v/>
      </c>
    </row>
    <row r="76" spans="1:14" hidden="1" outlineLevel="1" x14ac:dyDescent="0.3">
      <c r="A76" s="159"/>
      <c r="B76" s="80"/>
      <c r="C76" s="80"/>
      <c r="D76" s="81"/>
      <c r="E76" s="81"/>
      <c r="F76" s="82"/>
      <c r="G76" s="273">
        <f t="shared" si="13"/>
        <v>0</v>
      </c>
      <c r="H76" s="273">
        <f t="shared" si="14"/>
        <v>0</v>
      </c>
      <c r="I76" s="273">
        <f t="shared" si="15"/>
        <v>0</v>
      </c>
      <c r="J76" s="273">
        <f t="shared" si="16"/>
        <v>0</v>
      </c>
      <c r="K76" s="81"/>
      <c r="L76" s="274" t="str">
        <f t="shared" si="17"/>
        <v/>
      </c>
      <c r="M76" s="256">
        <f t="shared" si="18"/>
        <v>0</v>
      </c>
      <c r="N76" s="226" t="str">
        <f t="shared" si="19"/>
        <v/>
      </c>
    </row>
    <row r="77" spans="1:14" hidden="1" outlineLevel="1" x14ac:dyDescent="0.3">
      <c r="A77" s="159"/>
      <c r="B77" s="80"/>
      <c r="C77" s="80"/>
      <c r="D77" s="81"/>
      <c r="E77" s="81"/>
      <c r="F77" s="82"/>
      <c r="G77" s="273">
        <f t="shared" si="13"/>
        <v>0</v>
      </c>
      <c r="H77" s="273">
        <f t="shared" si="14"/>
        <v>0</v>
      </c>
      <c r="I77" s="273">
        <f t="shared" si="15"/>
        <v>0</v>
      </c>
      <c r="J77" s="273">
        <f t="shared" si="16"/>
        <v>0</v>
      </c>
      <c r="K77" s="81"/>
      <c r="L77" s="274" t="str">
        <f t="shared" si="17"/>
        <v/>
      </c>
      <c r="M77" s="256">
        <f t="shared" si="18"/>
        <v>0</v>
      </c>
      <c r="N77" s="226" t="str">
        <f t="shared" si="19"/>
        <v/>
      </c>
    </row>
    <row r="78" spans="1:14" hidden="1" outlineLevel="1" x14ac:dyDescent="0.3">
      <c r="A78" s="159"/>
      <c r="B78" s="80"/>
      <c r="C78" s="80"/>
      <c r="D78" s="81"/>
      <c r="E78" s="81"/>
      <c r="F78" s="82"/>
      <c r="G78" s="273">
        <f t="shared" si="13"/>
        <v>0</v>
      </c>
      <c r="H78" s="273">
        <f t="shared" si="14"/>
        <v>0</v>
      </c>
      <c r="I78" s="273">
        <f t="shared" si="15"/>
        <v>0</v>
      </c>
      <c r="J78" s="273">
        <f t="shared" si="16"/>
        <v>0</v>
      </c>
      <c r="K78" s="81"/>
      <c r="L78" s="274" t="str">
        <f t="shared" si="17"/>
        <v/>
      </c>
      <c r="M78" s="256">
        <f t="shared" si="18"/>
        <v>0</v>
      </c>
      <c r="N78" s="226" t="str">
        <f t="shared" si="19"/>
        <v/>
      </c>
    </row>
    <row r="79" spans="1:14" hidden="1" outlineLevel="1" x14ac:dyDescent="0.3">
      <c r="A79" s="159"/>
      <c r="B79" s="80"/>
      <c r="C79" s="80"/>
      <c r="D79" s="81"/>
      <c r="E79" s="81"/>
      <c r="F79" s="82"/>
      <c r="G79" s="273">
        <f t="shared" si="13"/>
        <v>0</v>
      </c>
      <c r="H79" s="273">
        <f t="shared" si="14"/>
        <v>0</v>
      </c>
      <c r="I79" s="273">
        <f t="shared" si="15"/>
        <v>0</v>
      </c>
      <c r="J79" s="273">
        <f t="shared" si="16"/>
        <v>0</v>
      </c>
      <c r="K79" s="81"/>
      <c r="L79" s="274" t="str">
        <f t="shared" si="17"/>
        <v/>
      </c>
      <c r="M79" s="256">
        <f t="shared" si="18"/>
        <v>0</v>
      </c>
      <c r="N79" s="226" t="str">
        <f t="shared" si="19"/>
        <v/>
      </c>
    </row>
    <row r="80" spans="1:14" hidden="1" outlineLevel="1" x14ac:dyDescent="0.3">
      <c r="A80" s="159"/>
      <c r="B80" s="80"/>
      <c r="C80" s="80"/>
      <c r="D80" s="81"/>
      <c r="E80" s="81"/>
      <c r="F80" s="82"/>
      <c r="G80" s="273">
        <f t="shared" si="13"/>
        <v>0</v>
      </c>
      <c r="H80" s="273">
        <f t="shared" si="14"/>
        <v>0</v>
      </c>
      <c r="I80" s="273">
        <f t="shared" si="15"/>
        <v>0</v>
      </c>
      <c r="J80" s="273">
        <f t="shared" si="16"/>
        <v>0</v>
      </c>
      <c r="K80" s="81"/>
      <c r="L80" s="274" t="str">
        <f t="shared" si="17"/>
        <v/>
      </c>
      <c r="M80" s="256">
        <f t="shared" si="18"/>
        <v>0</v>
      </c>
      <c r="N80" s="226" t="str">
        <f t="shared" si="19"/>
        <v/>
      </c>
    </row>
    <row r="81" spans="1:14" hidden="1" outlineLevel="1" x14ac:dyDescent="0.3">
      <c r="A81" s="159"/>
      <c r="B81" s="80"/>
      <c r="C81" s="80"/>
      <c r="D81" s="81"/>
      <c r="E81" s="81"/>
      <c r="F81" s="82"/>
      <c r="G81" s="273">
        <f t="shared" ref="G81:G144" si="20">IF(D81="",0,IF(D81&lt;15,15-D81,0))</f>
        <v>0</v>
      </c>
      <c r="H81" s="273">
        <f t="shared" ref="H81:H144" si="21">IF(E81="",0,IF(E81&lt;15.5,15.5-E81,0))</f>
        <v>0</v>
      </c>
      <c r="I81" s="273">
        <f t="shared" ref="I81:I144" si="22">G81*F81</f>
        <v>0</v>
      </c>
      <c r="J81" s="273">
        <f t="shared" ref="J81:J144" si="23">H81*F81</f>
        <v>0</v>
      </c>
      <c r="K81" s="81"/>
      <c r="L81" s="274" t="str">
        <f t="shared" ref="L81:L144" si="24">IFERROR((K81/(I81+J81)),"")</f>
        <v/>
      </c>
      <c r="M81" s="256">
        <f t="shared" ref="M81:M144" si="25">I81+J81+K81</f>
        <v>0</v>
      </c>
      <c r="N81" s="226" t="str">
        <f t="shared" ref="N81:N144" si="26">IF(K81="","",IF(L81&gt;17.5%,"Benefits should not be more than 17.5% ",""))</f>
        <v/>
      </c>
    </row>
    <row r="82" spans="1:14" hidden="1" outlineLevel="1" x14ac:dyDescent="0.3">
      <c r="A82" s="159"/>
      <c r="B82" s="80"/>
      <c r="C82" s="80"/>
      <c r="D82" s="81"/>
      <c r="E82" s="81"/>
      <c r="F82" s="82"/>
      <c r="G82" s="273">
        <f t="shared" si="20"/>
        <v>0</v>
      </c>
      <c r="H82" s="273">
        <f t="shared" si="21"/>
        <v>0</v>
      </c>
      <c r="I82" s="273">
        <f t="shared" si="22"/>
        <v>0</v>
      </c>
      <c r="J82" s="273">
        <f t="shared" si="23"/>
        <v>0</v>
      </c>
      <c r="K82" s="81"/>
      <c r="L82" s="274" t="str">
        <f t="shared" si="24"/>
        <v/>
      </c>
      <c r="M82" s="256">
        <f t="shared" si="25"/>
        <v>0</v>
      </c>
      <c r="N82" s="226" t="str">
        <f t="shared" si="26"/>
        <v/>
      </c>
    </row>
    <row r="83" spans="1:14" hidden="1" outlineLevel="1" x14ac:dyDescent="0.3">
      <c r="A83" s="159"/>
      <c r="B83" s="80"/>
      <c r="C83" s="80"/>
      <c r="D83" s="81"/>
      <c r="E83" s="81"/>
      <c r="F83" s="82"/>
      <c r="G83" s="273">
        <f t="shared" si="20"/>
        <v>0</v>
      </c>
      <c r="H83" s="273">
        <f t="shared" si="21"/>
        <v>0</v>
      </c>
      <c r="I83" s="273">
        <f t="shared" si="22"/>
        <v>0</v>
      </c>
      <c r="J83" s="273">
        <f t="shared" si="23"/>
        <v>0</v>
      </c>
      <c r="K83" s="81"/>
      <c r="L83" s="274" t="str">
        <f t="shared" si="24"/>
        <v/>
      </c>
      <c r="M83" s="256">
        <f t="shared" si="25"/>
        <v>0</v>
      </c>
      <c r="N83" s="226" t="str">
        <f t="shared" si="26"/>
        <v/>
      </c>
    </row>
    <row r="84" spans="1:14" hidden="1" outlineLevel="1" x14ac:dyDescent="0.3">
      <c r="A84" s="159"/>
      <c r="B84" s="80"/>
      <c r="C84" s="80"/>
      <c r="D84" s="81"/>
      <c r="E84" s="81"/>
      <c r="F84" s="82"/>
      <c r="G84" s="273">
        <f t="shared" si="20"/>
        <v>0</v>
      </c>
      <c r="H84" s="273">
        <f t="shared" si="21"/>
        <v>0</v>
      </c>
      <c r="I84" s="273">
        <f t="shared" si="22"/>
        <v>0</v>
      </c>
      <c r="J84" s="273">
        <f t="shared" si="23"/>
        <v>0</v>
      </c>
      <c r="K84" s="81"/>
      <c r="L84" s="274" t="str">
        <f t="shared" si="24"/>
        <v/>
      </c>
      <c r="M84" s="256">
        <f t="shared" si="25"/>
        <v>0</v>
      </c>
      <c r="N84" s="226" t="str">
        <f t="shared" si="26"/>
        <v/>
      </c>
    </row>
    <row r="85" spans="1:14" hidden="1" outlineLevel="1" x14ac:dyDescent="0.3">
      <c r="A85" s="159"/>
      <c r="B85" s="80"/>
      <c r="C85" s="80"/>
      <c r="D85" s="81"/>
      <c r="E85" s="81"/>
      <c r="F85" s="82"/>
      <c r="G85" s="273">
        <f t="shared" si="20"/>
        <v>0</v>
      </c>
      <c r="H85" s="273">
        <f t="shared" si="21"/>
        <v>0</v>
      </c>
      <c r="I85" s="273">
        <f t="shared" si="22"/>
        <v>0</v>
      </c>
      <c r="J85" s="273">
        <f t="shared" si="23"/>
        <v>0</v>
      </c>
      <c r="K85" s="81"/>
      <c r="L85" s="274" t="str">
        <f t="shared" si="24"/>
        <v/>
      </c>
      <c r="M85" s="256">
        <f t="shared" si="25"/>
        <v>0</v>
      </c>
      <c r="N85" s="226" t="str">
        <f t="shared" si="26"/>
        <v/>
      </c>
    </row>
    <row r="86" spans="1:14" hidden="1" outlineLevel="1" x14ac:dyDescent="0.3">
      <c r="A86" s="159"/>
      <c r="B86" s="80"/>
      <c r="C86" s="80"/>
      <c r="D86" s="81"/>
      <c r="E86" s="81"/>
      <c r="F86" s="82"/>
      <c r="G86" s="273">
        <f t="shared" si="20"/>
        <v>0</v>
      </c>
      <c r="H86" s="273">
        <f t="shared" si="21"/>
        <v>0</v>
      </c>
      <c r="I86" s="273">
        <f t="shared" si="22"/>
        <v>0</v>
      </c>
      <c r="J86" s="273">
        <f t="shared" si="23"/>
        <v>0</v>
      </c>
      <c r="K86" s="81"/>
      <c r="L86" s="274" t="str">
        <f t="shared" si="24"/>
        <v/>
      </c>
      <c r="M86" s="256">
        <f t="shared" si="25"/>
        <v>0</v>
      </c>
      <c r="N86" s="226" t="str">
        <f t="shared" si="26"/>
        <v/>
      </c>
    </row>
    <row r="87" spans="1:14" hidden="1" outlineLevel="1" x14ac:dyDescent="0.3">
      <c r="A87" s="159"/>
      <c r="B87" s="80"/>
      <c r="C87" s="80"/>
      <c r="D87" s="81"/>
      <c r="E87" s="81"/>
      <c r="F87" s="82"/>
      <c r="G87" s="273">
        <f t="shared" si="20"/>
        <v>0</v>
      </c>
      <c r="H87" s="273">
        <f t="shared" si="21"/>
        <v>0</v>
      </c>
      <c r="I87" s="273">
        <f t="shared" si="22"/>
        <v>0</v>
      </c>
      <c r="J87" s="273">
        <f t="shared" si="23"/>
        <v>0</v>
      </c>
      <c r="K87" s="81"/>
      <c r="L87" s="274" t="str">
        <f t="shared" si="24"/>
        <v/>
      </c>
      <c r="M87" s="256">
        <f t="shared" si="25"/>
        <v>0</v>
      </c>
      <c r="N87" s="226" t="str">
        <f t="shared" si="26"/>
        <v/>
      </c>
    </row>
    <row r="88" spans="1:14" hidden="1" outlineLevel="1" x14ac:dyDescent="0.3">
      <c r="A88" s="159"/>
      <c r="B88" s="80"/>
      <c r="C88" s="80"/>
      <c r="D88" s="81"/>
      <c r="E88" s="81"/>
      <c r="F88" s="82"/>
      <c r="G88" s="273">
        <f t="shared" si="20"/>
        <v>0</v>
      </c>
      <c r="H88" s="273">
        <f t="shared" si="21"/>
        <v>0</v>
      </c>
      <c r="I88" s="273">
        <f t="shared" si="22"/>
        <v>0</v>
      </c>
      <c r="J88" s="273">
        <f t="shared" si="23"/>
        <v>0</v>
      </c>
      <c r="K88" s="81"/>
      <c r="L88" s="274" t="str">
        <f t="shared" si="24"/>
        <v/>
      </c>
      <c r="M88" s="256">
        <f t="shared" si="25"/>
        <v>0</v>
      </c>
      <c r="N88" s="226" t="str">
        <f t="shared" si="26"/>
        <v/>
      </c>
    </row>
    <row r="89" spans="1:14" hidden="1" outlineLevel="1" x14ac:dyDescent="0.3">
      <c r="A89" s="159"/>
      <c r="B89" s="80"/>
      <c r="C89" s="80"/>
      <c r="D89" s="81"/>
      <c r="E89" s="81"/>
      <c r="F89" s="82"/>
      <c r="G89" s="273">
        <f t="shared" si="20"/>
        <v>0</v>
      </c>
      <c r="H89" s="273">
        <f t="shared" si="21"/>
        <v>0</v>
      </c>
      <c r="I89" s="273">
        <f t="shared" si="22"/>
        <v>0</v>
      </c>
      <c r="J89" s="273">
        <f t="shared" si="23"/>
        <v>0</v>
      </c>
      <c r="K89" s="81"/>
      <c r="L89" s="274" t="str">
        <f t="shared" si="24"/>
        <v/>
      </c>
      <c r="M89" s="256">
        <f t="shared" si="25"/>
        <v>0</v>
      </c>
      <c r="N89" s="226" t="str">
        <f t="shared" si="26"/>
        <v/>
      </c>
    </row>
    <row r="90" spans="1:14" hidden="1" outlineLevel="1" x14ac:dyDescent="0.3">
      <c r="A90" s="159"/>
      <c r="B90" s="80"/>
      <c r="C90" s="80"/>
      <c r="D90" s="81"/>
      <c r="E90" s="81"/>
      <c r="F90" s="82"/>
      <c r="G90" s="273">
        <f t="shared" si="20"/>
        <v>0</v>
      </c>
      <c r="H90" s="273">
        <f t="shared" si="21"/>
        <v>0</v>
      </c>
      <c r="I90" s="273">
        <f t="shared" si="22"/>
        <v>0</v>
      </c>
      <c r="J90" s="273">
        <f t="shared" si="23"/>
        <v>0</v>
      </c>
      <c r="K90" s="81"/>
      <c r="L90" s="274" t="str">
        <f t="shared" si="24"/>
        <v/>
      </c>
      <c r="M90" s="256">
        <f t="shared" si="25"/>
        <v>0</v>
      </c>
      <c r="N90" s="226" t="str">
        <f t="shared" si="26"/>
        <v/>
      </c>
    </row>
    <row r="91" spans="1:14" hidden="1" outlineLevel="1" x14ac:dyDescent="0.3">
      <c r="A91" s="159"/>
      <c r="B91" s="80"/>
      <c r="C91" s="80"/>
      <c r="D91" s="81"/>
      <c r="E91" s="81"/>
      <c r="F91" s="82"/>
      <c r="G91" s="273">
        <f t="shared" si="20"/>
        <v>0</v>
      </c>
      <c r="H91" s="273">
        <f t="shared" si="21"/>
        <v>0</v>
      </c>
      <c r="I91" s="273">
        <f t="shared" si="22"/>
        <v>0</v>
      </c>
      <c r="J91" s="273">
        <f t="shared" si="23"/>
        <v>0</v>
      </c>
      <c r="K91" s="81"/>
      <c r="L91" s="274" t="str">
        <f t="shared" si="24"/>
        <v/>
      </c>
      <c r="M91" s="256">
        <f t="shared" si="25"/>
        <v>0</v>
      </c>
      <c r="N91" s="226" t="str">
        <f t="shared" si="26"/>
        <v/>
      </c>
    </row>
    <row r="92" spans="1:14" hidden="1" outlineLevel="1" x14ac:dyDescent="0.3">
      <c r="A92" s="159"/>
      <c r="B92" s="80"/>
      <c r="C92" s="80"/>
      <c r="D92" s="81"/>
      <c r="E92" s="81"/>
      <c r="F92" s="82"/>
      <c r="G92" s="273">
        <f t="shared" si="20"/>
        <v>0</v>
      </c>
      <c r="H92" s="273">
        <f t="shared" si="21"/>
        <v>0</v>
      </c>
      <c r="I92" s="273">
        <f t="shared" si="22"/>
        <v>0</v>
      </c>
      <c r="J92" s="273">
        <f t="shared" si="23"/>
        <v>0</v>
      </c>
      <c r="K92" s="81"/>
      <c r="L92" s="274" t="str">
        <f t="shared" si="24"/>
        <v/>
      </c>
      <c r="M92" s="256">
        <f t="shared" si="25"/>
        <v>0</v>
      </c>
      <c r="N92" s="226" t="str">
        <f t="shared" si="26"/>
        <v/>
      </c>
    </row>
    <row r="93" spans="1:14" hidden="1" outlineLevel="1" x14ac:dyDescent="0.3">
      <c r="A93" s="159"/>
      <c r="B93" s="80"/>
      <c r="C93" s="80"/>
      <c r="D93" s="81"/>
      <c r="E93" s="81"/>
      <c r="F93" s="82"/>
      <c r="G93" s="273">
        <f t="shared" si="20"/>
        <v>0</v>
      </c>
      <c r="H93" s="273">
        <f t="shared" si="21"/>
        <v>0</v>
      </c>
      <c r="I93" s="273">
        <f t="shared" si="22"/>
        <v>0</v>
      </c>
      <c r="J93" s="273">
        <f t="shared" si="23"/>
        <v>0</v>
      </c>
      <c r="K93" s="81"/>
      <c r="L93" s="274" t="str">
        <f t="shared" si="24"/>
        <v/>
      </c>
      <c r="M93" s="256">
        <f t="shared" si="25"/>
        <v>0</v>
      </c>
      <c r="N93" s="226" t="str">
        <f t="shared" si="26"/>
        <v/>
      </c>
    </row>
    <row r="94" spans="1:14" hidden="1" outlineLevel="1" x14ac:dyDescent="0.3">
      <c r="A94" s="159"/>
      <c r="B94" s="80"/>
      <c r="C94" s="80"/>
      <c r="D94" s="81"/>
      <c r="E94" s="81"/>
      <c r="F94" s="82"/>
      <c r="G94" s="273">
        <f t="shared" si="20"/>
        <v>0</v>
      </c>
      <c r="H94" s="273">
        <f t="shared" si="21"/>
        <v>0</v>
      </c>
      <c r="I94" s="273">
        <f t="shared" si="22"/>
        <v>0</v>
      </c>
      <c r="J94" s="273">
        <f t="shared" si="23"/>
        <v>0</v>
      </c>
      <c r="K94" s="81"/>
      <c r="L94" s="274" t="str">
        <f t="shared" si="24"/>
        <v/>
      </c>
      <c r="M94" s="256">
        <f t="shared" si="25"/>
        <v>0</v>
      </c>
      <c r="N94" s="226" t="str">
        <f t="shared" si="26"/>
        <v/>
      </c>
    </row>
    <row r="95" spans="1:14" hidden="1" outlineLevel="1" x14ac:dyDescent="0.3">
      <c r="A95" s="159"/>
      <c r="B95" s="80"/>
      <c r="C95" s="80"/>
      <c r="D95" s="81"/>
      <c r="E95" s="81"/>
      <c r="F95" s="82"/>
      <c r="G95" s="273">
        <f t="shared" si="20"/>
        <v>0</v>
      </c>
      <c r="H95" s="273">
        <f t="shared" si="21"/>
        <v>0</v>
      </c>
      <c r="I95" s="273">
        <f t="shared" si="22"/>
        <v>0</v>
      </c>
      <c r="J95" s="273">
        <f t="shared" si="23"/>
        <v>0</v>
      </c>
      <c r="K95" s="81"/>
      <c r="L95" s="274" t="str">
        <f t="shared" si="24"/>
        <v/>
      </c>
      <c r="M95" s="256">
        <f t="shared" si="25"/>
        <v>0</v>
      </c>
      <c r="N95" s="226" t="str">
        <f t="shared" si="26"/>
        <v/>
      </c>
    </row>
    <row r="96" spans="1:14" hidden="1" outlineLevel="1" x14ac:dyDescent="0.3">
      <c r="A96" s="159"/>
      <c r="B96" s="80"/>
      <c r="C96" s="80"/>
      <c r="D96" s="81"/>
      <c r="E96" s="81"/>
      <c r="F96" s="82"/>
      <c r="G96" s="273">
        <f t="shared" si="20"/>
        <v>0</v>
      </c>
      <c r="H96" s="273">
        <f t="shared" si="21"/>
        <v>0</v>
      </c>
      <c r="I96" s="273">
        <f t="shared" si="22"/>
        <v>0</v>
      </c>
      <c r="J96" s="273">
        <f t="shared" si="23"/>
        <v>0</v>
      </c>
      <c r="K96" s="81"/>
      <c r="L96" s="274" t="str">
        <f t="shared" si="24"/>
        <v/>
      </c>
      <c r="M96" s="256">
        <f t="shared" si="25"/>
        <v>0</v>
      </c>
      <c r="N96" s="226" t="str">
        <f t="shared" si="26"/>
        <v/>
      </c>
    </row>
    <row r="97" spans="1:14" hidden="1" outlineLevel="1" x14ac:dyDescent="0.3">
      <c r="A97" s="159"/>
      <c r="B97" s="80"/>
      <c r="C97" s="80"/>
      <c r="D97" s="81"/>
      <c r="E97" s="81"/>
      <c r="F97" s="82"/>
      <c r="G97" s="273">
        <f t="shared" si="20"/>
        <v>0</v>
      </c>
      <c r="H97" s="273">
        <f t="shared" si="21"/>
        <v>0</v>
      </c>
      <c r="I97" s="273">
        <f t="shared" si="22"/>
        <v>0</v>
      </c>
      <c r="J97" s="273">
        <f t="shared" si="23"/>
        <v>0</v>
      </c>
      <c r="K97" s="81"/>
      <c r="L97" s="274" t="str">
        <f t="shared" si="24"/>
        <v/>
      </c>
      <c r="M97" s="256">
        <f t="shared" si="25"/>
        <v>0</v>
      </c>
      <c r="N97" s="226" t="str">
        <f t="shared" si="26"/>
        <v/>
      </c>
    </row>
    <row r="98" spans="1:14" hidden="1" outlineLevel="1" x14ac:dyDescent="0.3">
      <c r="A98" s="159"/>
      <c r="B98" s="80"/>
      <c r="C98" s="80"/>
      <c r="D98" s="81"/>
      <c r="E98" s="81"/>
      <c r="F98" s="82"/>
      <c r="G98" s="273">
        <f t="shared" si="20"/>
        <v>0</v>
      </c>
      <c r="H98" s="273">
        <f t="shared" si="21"/>
        <v>0</v>
      </c>
      <c r="I98" s="273">
        <f t="shared" si="22"/>
        <v>0</v>
      </c>
      <c r="J98" s="273">
        <f t="shared" si="23"/>
        <v>0</v>
      </c>
      <c r="K98" s="81"/>
      <c r="L98" s="274" t="str">
        <f t="shared" si="24"/>
        <v/>
      </c>
      <c r="M98" s="256">
        <f t="shared" si="25"/>
        <v>0</v>
      </c>
      <c r="N98" s="226" t="str">
        <f t="shared" si="26"/>
        <v/>
      </c>
    </row>
    <row r="99" spans="1:14" hidden="1" outlineLevel="1" x14ac:dyDescent="0.3">
      <c r="A99" s="159"/>
      <c r="B99" s="80"/>
      <c r="C99" s="80"/>
      <c r="D99" s="81"/>
      <c r="E99" s="81"/>
      <c r="F99" s="82"/>
      <c r="G99" s="273">
        <f t="shared" si="20"/>
        <v>0</v>
      </c>
      <c r="H99" s="273">
        <f t="shared" si="21"/>
        <v>0</v>
      </c>
      <c r="I99" s="273">
        <f t="shared" si="22"/>
        <v>0</v>
      </c>
      <c r="J99" s="273">
        <f t="shared" si="23"/>
        <v>0</v>
      </c>
      <c r="K99" s="81"/>
      <c r="L99" s="274" t="str">
        <f t="shared" si="24"/>
        <v/>
      </c>
      <c r="M99" s="256">
        <f t="shared" si="25"/>
        <v>0</v>
      </c>
      <c r="N99" s="226" t="str">
        <f t="shared" si="26"/>
        <v/>
      </c>
    </row>
    <row r="100" spans="1:14" collapsed="1" x14ac:dyDescent="0.3">
      <c r="A100" s="159"/>
      <c r="B100" s="80"/>
      <c r="C100" s="80"/>
      <c r="D100" s="81"/>
      <c r="E100" s="81"/>
      <c r="F100" s="82"/>
      <c r="G100" s="273">
        <f t="shared" si="20"/>
        <v>0</v>
      </c>
      <c r="H100" s="273">
        <f t="shared" si="21"/>
        <v>0</v>
      </c>
      <c r="I100" s="273">
        <f t="shared" si="22"/>
        <v>0</v>
      </c>
      <c r="J100" s="273">
        <f t="shared" si="23"/>
        <v>0</v>
      </c>
      <c r="K100" s="81"/>
      <c r="L100" s="274" t="str">
        <f t="shared" si="24"/>
        <v/>
      </c>
      <c r="M100" s="256">
        <f t="shared" si="25"/>
        <v>0</v>
      </c>
      <c r="N100" s="226" t="str">
        <f t="shared" si="26"/>
        <v/>
      </c>
    </row>
    <row r="101" spans="1:14" hidden="1" outlineLevel="1" x14ac:dyDescent="0.3">
      <c r="A101" s="159"/>
      <c r="B101" s="80"/>
      <c r="C101" s="80"/>
      <c r="D101" s="81"/>
      <c r="E101" s="81"/>
      <c r="F101" s="82"/>
      <c r="G101" s="273">
        <f t="shared" si="20"/>
        <v>0</v>
      </c>
      <c r="H101" s="273">
        <f t="shared" si="21"/>
        <v>0</v>
      </c>
      <c r="I101" s="273">
        <f t="shared" si="22"/>
        <v>0</v>
      </c>
      <c r="J101" s="273">
        <f t="shared" si="23"/>
        <v>0</v>
      </c>
      <c r="K101" s="81"/>
      <c r="L101" s="274" t="str">
        <f t="shared" si="24"/>
        <v/>
      </c>
      <c r="M101" s="256">
        <f t="shared" si="25"/>
        <v>0</v>
      </c>
      <c r="N101" s="226" t="str">
        <f t="shared" si="26"/>
        <v/>
      </c>
    </row>
    <row r="102" spans="1:14" hidden="1" outlineLevel="1" x14ac:dyDescent="0.3">
      <c r="A102" s="159"/>
      <c r="B102" s="80"/>
      <c r="C102" s="80"/>
      <c r="D102" s="81"/>
      <c r="E102" s="81"/>
      <c r="F102" s="82"/>
      <c r="G102" s="273">
        <f t="shared" si="20"/>
        <v>0</v>
      </c>
      <c r="H102" s="273">
        <f t="shared" si="21"/>
        <v>0</v>
      </c>
      <c r="I102" s="273">
        <f t="shared" si="22"/>
        <v>0</v>
      </c>
      <c r="J102" s="273">
        <f t="shared" si="23"/>
        <v>0</v>
      </c>
      <c r="K102" s="81"/>
      <c r="L102" s="274" t="str">
        <f t="shared" si="24"/>
        <v/>
      </c>
      <c r="M102" s="256">
        <f t="shared" si="25"/>
        <v>0</v>
      </c>
      <c r="N102" s="226" t="str">
        <f t="shared" si="26"/>
        <v/>
      </c>
    </row>
    <row r="103" spans="1:14" hidden="1" outlineLevel="1" x14ac:dyDescent="0.3">
      <c r="A103" s="159"/>
      <c r="B103" s="80"/>
      <c r="C103" s="80"/>
      <c r="D103" s="81"/>
      <c r="E103" s="81"/>
      <c r="F103" s="82"/>
      <c r="G103" s="273">
        <f t="shared" si="20"/>
        <v>0</v>
      </c>
      <c r="H103" s="273">
        <f t="shared" si="21"/>
        <v>0</v>
      </c>
      <c r="I103" s="273">
        <f t="shared" si="22"/>
        <v>0</v>
      </c>
      <c r="J103" s="273">
        <f t="shared" si="23"/>
        <v>0</v>
      </c>
      <c r="K103" s="81"/>
      <c r="L103" s="274" t="str">
        <f t="shared" si="24"/>
        <v/>
      </c>
      <c r="M103" s="256">
        <f t="shared" si="25"/>
        <v>0</v>
      </c>
      <c r="N103" s="226" t="str">
        <f t="shared" si="26"/>
        <v/>
      </c>
    </row>
    <row r="104" spans="1:14" hidden="1" outlineLevel="1" x14ac:dyDescent="0.3">
      <c r="A104" s="159"/>
      <c r="B104" s="80"/>
      <c r="C104" s="80"/>
      <c r="D104" s="81"/>
      <c r="E104" s="81"/>
      <c r="F104" s="82"/>
      <c r="G104" s="273">
        <f t="shared" si="20"/>
        <v>0</v>
      </c>
      <c r="H104" s="273">
        <f t="shared" si="21"/>
        <v>0</v>
      </c>
      <c r="I104" s="273">
        <f t="shared" si="22"/>
        <v>0</v>
      </c>
      <c r="J104" s="273">
        <f t="shared" si="23"/>
        <v>0</v>
      </c>
      <c r="K104" s="81"/>
      <c r="L104" s="274" t="str">
        <f t="shared" si="24"/>
        <v/>
      </c>
      <c r="M104" s="256">
        <f t="shared" si="25"/>
        <v>0</v>
      </c>
      <c r="N104" s="226" t="str">
        <f t="shared" si="26"/>
        <v/>
      </c>
    </row>
    <row r="105" spans="1:14" hidden="1" outlineLevel="1" x14ac:dyDescent="0.3">
      <c r="A105" s="159"/>
      <c r="B105" s="80"/>
      <c r="C105" s="80"/>
      <c r="D105" s="81"/>
      <c r="E105" s="81"/>
      <c r="F105" s="82"/>
      <c r="G105" s="273">
        <f t="shared" si="20"/>
        <v>0</v>
      </c>
      <c r="H105" s="273">
        <f t="shared" si="21"/>
        <v>0</v>
      </c>
      <c r="I105" s="273">
        <f t="shared" si="22"/>
        <v>0</v>
      </c>
      <c r="J105" s="273">
        <f t="shared" si="23"/>
        <v>0</v>
      </c>
      <c r="K105" s="81"/>
      <c r="L105" s="274" t="str">
        <f t="shared" si="24"/>
        <v/>
      </c>
      <c r="M105" s="256">
        <f t="shared" si="25"/>
        <v>0</v>
      </c>
      <c r="N105" s="226" t="str">
        <f t="shared" si="26"/>
        <v/>
      </c>
    </row>
    <row r="106" spans="1:14" hidden="1" outlineLevel="1" x14ac:dyDescent="0.3">
      <c r="A106" s="159"/>
      <c r="B106" s="80"/>
      <c r="C106" s="80"/>
      <c r="D106" s="81"/>
      <c r="E106" s="81"/>
      <c r="F106" s="82"/>
      <c r="G106" s="273">
        <f t="shared" si="20"/>
        <v>0</v>
      </c>
      <c r="H106" s="273">
        <f t="shared" si="21"/>
        <v>0</v>
      </c>
      <c r="I106" s="273">
        <f t="shared" si="22"/>
        <v>0</v>
      </c>
      <c r="J106" s="273">
        <f t="shared" si="23"/>
        <v>0</v>
      </c>
      <c r="K106" s="81"/>
      <c r="L106" s="274" t="str">
        <f t="shared" si="24"/>
        <v/>
      </c>
      <c r="M106" s="256">
        <f t="shared" si="25"/>
        <v>0</v>
      </c>
      <c r="N106" s="226" t="str">
        <f t="shared" si="26"/>
        <v/>
      </c>
    </row>
    <row r="107" spans="1:14" hidden="1" outlineLevel="1" x14ac:dyDescent="0.3">
      <c r="A107" s="159"/>
      <c r="B107" s="80"/>
      <c r="C107" s="80"/>
      <c r="D107" s="81"/>
      <c r="E107" s="81"/>
      <c r="F107" s="82"/>
      <c r="G107" s="273">
        <f t="shared" si="20"/>
        <v>0</v>
      </c>
      <c r="H107" s="273">
        <f t="shared" si="21"/>
        <v>0</v>
      </c>
      <c r="I107" s="273">
        <f t="shared" si="22"/>
        <v>0</v>
      </c>
      <c r="J107" s="273">
        <f t="shared" si="23"/>
        <v>0</v>
      </c>
      <c r="K107" s="81"/>
      <c r="L107" s="274" t="str">
        <f t="shared" si="24"/>
        <v/>
      </c>
      <c r="M107" s="256">
        <f t="shared" si="25"/>
        <v>0</v>
      </c>
      <c r="N107" s="226" t="str">
        <f t="shared" si="26"/>
        <v/>
      </c>
    </row>
    <row r="108" spans="1:14" hidden="1" outlineLevel="1" x14ac:dyDescent="0.3">
      <c r="A108" s="159"/>
      <c r="B108" s="80"/>
      <c r="C108" s="80"/>
      <c r="D108" s="81"/>
      <c r="E108" s="81"/>
      <c r="F108" s="82"/>
      <c r="G108" s="273">
        <f t="shared" si="20"/>
        <v>0</v>
      </c>
      <c r="H108" s="273">
        <f t="shared" si="21"/>
        <v>0</v>
      </c>
      <c r="I108" s="273">
        <f t="shared" si="22"/>
        <v>0</v>
      </c>
      <c r="J108" s="273">
        <f t="shared" si="23"/>
        <v>0</v>
      </c>
      <c r="K108" s="81"/>
      <c r="L108" s="274" t="str">
        <f t="shared" si="24"/>
        <v/>
      </c>
      <c r="M108" s="256">
        <f t="shared" si="25"/>
        <v>0</v>
      </c>
      <c r="N108" s="226" t="str">
        <f t="shared" si="26"/>
        <v/>
      </c>
    </row>
    <row r="109" spans="1:14" hidden="1" outlineLevel="1" x14ac:dyDescent="0.3">
      <c r="A109" s="159"/>
      <c r="B109" s="80"/>
      <c r="C109" s="80"/>
      <c r="D109" s="81"/>
      <c r="E109" s="81"/>
      <c r="F109" s="82"/>
      <c r="G109" s="273">
        <f t="shared" si="20"/>
        <v>0</v>
      </c>
      <c r="H109" s="273">
        <f t="shared" si="21"/>
        <v>0</v>
      </c>
      <c r="I109" s="273">
        <f t="shared" si="22"/>
        <v>0</v>
      </c>
      <c r="J109" s="273">
        <f t="shared" si="23"/>
        <v>0</v>
      </c>
      <c r="K109" s="81"/>
      <c r="L109" s="274" t="str">
        <f t="shared" si="24"/>
        <v/>
      </c>
      <c r="M109" s="256">
        <f t="shared" si="25"/>
        <v>0</v>
      </c>
      <c r="N109" s="226" t="str">
        <f t="shared" si="26"/>
        <v/>
      </c>
    </row>
    <row r="110" spans="1:14" hidden="1" outlineLevel="1" x14ac:dyDescent="0.3">
      <c r="A110" s="159"/>
      <c r="B110" s="80"/>
      <c r="C110" s="80"/>
      <c r="D110" s="81"/>
      <c r="E110" s="81"/>
      <c r="F110" s="82"/>
      <c r="G110" s="273">
        <f t="shared" si="20"/>
        <v>0</v>
      </c>
      <c r="H110" s="273">
        <f t="shared" si="21"/>
        <v>0</v>
      </c>
      <c r="I110" s="273">
        <f t="shared" si="22"/>
        <v>0</v>
      </c>
      <c r="J110" s="273">
        <f t="shared" si="23"/>
        <v>0</v>
      </c>
      <c r="K110" s="81"/>
      <c r="L110" s="274" t="str">
        <f t="shared" si="24"/>
        <v/>
      </c>
      <c r="M110" s="256">
        <f t="shared" si="25"/>
        <v>0</v>
      </c>
      <c r="N110" s="226" t="str">
        <f t="shared" si="26"/>
        <v/>
      </c>
    </row>
    <row r="111" spans="1:14" hidden="1" outlineLevel="1" x14ac:dyDescent="0.3">
      <c r="A111" s="159"/>
      <c r="B111" s="80"/>
      <c r="C111" s="80"/>
      <c r="D111" s="81"/>
      <c r="E111" s="81"/>
      <c r="F111" s="82"/>
      <c r="G111" s="273">
        <f t="shared" si="20"/>
        <v>0</v>
      </c>
      <c r="H111" s="273">
        <f t="shared" si="21"/>
        <v>0</v>
      </c>
      <c r="I111" s="273">
        <f t="shared" si="22"/>
        <v>0</v>
      </c>
      <c r="J111" s="273">
        <f t="shared" si="23"/>
        <v>0</v>
      </c>
      <c r="K111" s="81"/>
      <c r="L111" s="274" t="str">
        <f t="shared" si="24"/>
        <v/>
      </c>
      <c r="M111" s="256">
        <f t="shared" si="25"/>
        <v>0</v>
      </c>
      <c r="N111" s="226" t="str">
        <f t="shared" si="26"/>
        <v/>
      </c>
    </row>
    <row r="112" spans="1:14" hidden="1" outlineLevel="1" x14ac:dyDescent="0.3">
      <c r="A112" s="159"/>
      <c r="B112" s="80"/>
      <c r="C112" s="80"/>
      <c r="D112" s="81"/>
      <c r="E112" s="81"/>
      <c r="F112" s="82"/>
      <c r="G112" s="273">
        <f t="shared" si="20"/>
        <v>0</v>
      </c>
      <c r="H112" s="273">
        <f t="shared" si="21"/>
        <v>0</v>
      </c>
      <c r="I112" s="273">
        <f t="shared" si="22"/>
        <v>0</v>
      </c>
      <c r="J112" s="273">
        <f t="shared" si="23"/>
        <v>0</v>
      </c>
      <c r="K112" s="81"/>
      <c r="L112" s="274" t="str">
        <f t="shared" si="24"/>
        <v/>
      </c>
      <c r="M112" s="256">
        <f t="shared" si="25"/>
        <v>0</v>
      </c>
      <c r="N112" s="226" t="str">
        <f t="shared" si="26"/>
        <v/>
      </c>
    </row>
    <row r="113" spans="1:14" hidden="1" outlineLevel="1" x14ac:dyDescent="0.3">
      <c r="A113" s="159"/>
      <c r="B113" s="80"/>
      <c r="C113" s="80"/>
      <c r="D113" s="81"/>
      <c r="E113" s="81"/>
      <c r="F113" s="82"/>
      <c r="G113" s="273">
        <f t="shared" si="20"/>
        <v>0</v>
      </c>
      <c r="H113" s="273">
        <f t="shared" si="21"/>
        <v>0</v>
      </c>
      <c r="I113" s="273">
        <f t="shared" si="22"/>
        <v>0</v>
      </c>
      <c r="J113" s="273">
        <f t="shared" si="23"/>
        <v>0</v>
      </c>
      <c r="K113" s="81"/>
      <c r="L113" s="274" t="str">
        <f t="shared" si="24"/>
        <v/>
      </c>
      <c r="M113" s="256">
        <f t="shared" si="25"/>
        <v>0</v>
      </c>
      <c r="N113" s="226" t="str">
        <f t="shared" si="26"/>
        <v/>
      </c>
    </row>
    <row r="114" spans="1:14" hidden="1" outlineLevel="1" x14ac:dyDescent="0.3">
      <c r="A114" s="159"/>
      <c r="B114" s="80"/>
      <c r="C114" s="80"/>
      <c r="D114" s="81"/>
      <c r="E114" s="81"/>
      <c r="F114" s="82"/>
      <c r="G114" s="273">
        <f t="shared" si="20"/>
        <v>0</v>
      </c>
      <c r="H114" s="273">
        <f t="shared" si="21"/>
        <v>0</v>
      </c>
      <c r="I114" s="273">
        <f t="shared" si="22"/>
        <v>0</v>
      </c>
      <c r="J114" s="273">
        <f t="shared" si="23"/>
        <v>0</v>
      </c>
      <c r="K114" s="81"/>
      <c r="L114" s="274" t="str">
        <f t="shared" si="24"/>
        <v/>
      </c>
      <c r="M114" s="256">
        <f t="shared" si="25"/>
        <v>0</v>
      </c>
      <c r="N114" s="226" t="str">
        <f t="shared" si="26"/>
        <v/>
      </c>
    </row>
    <row r="115" spans="1:14" hidden="1" outlineLevel="1" x14ac:dyDescent="0.3">
      <c r="A115" s="159"/>
      <c r="B115" s="80"/>
      <c r="C115" s="80"/>
      <c r="D115" s="81"/>
      <c r="E115" s="81"/>
      <c r="F115" s="82"/>
      <c r="G115" s="273">
        <f t="shared" si="20"/>
        <v>0</v>
      </c>
      <c r="H115" s="273">
        <f t="shared" si="21"/>
        <v>0</v>
      </c>
      <c r="I115" s="273">
        <f t="shared" si="22"/>
        <v>0</v>
      </c>
      <c r="J115" s="273">
        <f t="shared" si="23"/>
        <v>0</v>
      </c>
      <c r="K115" s="81"/>
      <c r="L115" s="274" t="str">
        <f t="shared" si="24"/>
        <v/>
      </c>
      <c r="M115" s="256">
        <f t="shared" si="25"/>
        <v>0</v>
      </c>
      <c r="N115" s="226" t="str">
        <f t="shared" si="26"/>
        <v/>
      </c>
    </row>
    <row r="116" spans="1:14" hidden="1" outlineLevel="1" x14ac:dyDescent="0.3">
      <c r="A116" s="159"/>
      <c r="B116" s="80"/>
      <c r="C116" s="80"/>
      <c r="D116" s="81"/>
      <c r="E116" s="81"/>
      <c r="F116" s="82"/>
      <c r="G116" s="273">
        <f t="shared" si="20"/>
        <v>0</v>
      </c>
      <c r="H116" s="273">
        <f t="shared" si="21"/>
        <v>0</v>
      </c>
      <c r="I116" s="273">
        <f t="shared" si="22"/>
        <v>0</v>
      </c>
      <c r="J116" s="273">
        <f t="shared" si="23"/>
        <v>0</v>
      </c>
      <c r="K116" s="81"/>
      <c r="L116" s="274" t="str">
        <f t="shared" si="24"/>
        <v/>
      </c>
      <c r="M116" s="256">
        <f t="shared" si="25"/>
        <v>0</v>
      </c>
      <c r="N116" s="226" t="str">
        <f t="shared" si="26"/>
        <v/>
      </c>
    </row>
    <row r="117" spans="1:14" hidden="1" outlineLevel="1" x14ac:dyDescent="0.3">
      <c r="A117" s="159"/>
      <c r="B117" s="80"/>
      <c r="C117" s="80"/>
      <c r="D117" s="81"/>
      <c r="E117" s="81"/>
      <c r="F117" s="82"/>
      <c r="G117" s="273">
        <f t="shared" si="20"/>
        <v>0</v>
      </c>
      <c r="H117" s="273">
        <f t="shared" si="21"/>
        <v>0</v>
      </c>
      <c r="I117" s="273">
        <f t="shared" si="22"/>
        <v>0</v>
      </c>
      <c r="J117" s="273">
        <f t="shared" si="23"/>
        <v>0</v>
      </c>
      <c r="K117" s="81"/>
      <c r="L117" s="274" t="str">
        <f t="shared" si="24"/>
        <v/>
      </c>
      <c r="M117" s="256">
        <f t="shared" si="25"/>
        <v>0</v>
      </c>
      <c r="N117" s="226" t="str">
        <f t="shared" si="26"/>
        <v/>
      </c>
    </row>
    <row r="118" spans="1:14" hidden="1" outlineLevel="1" x14ac:dyDescent="0.3">
      <c r="A118" s="159"/>
      <c r="B118" s="80"/>
      <c r="C118" s="80"/>
      <c r="D118" s="81"/>
      <c r="E118" s="81"/>
      <c r="F118" s="82"/>
      <c r="G118" s="273">
        <f t="shared" si="20"/>
        <v>0</v>
      </c>
      <c r="H118" s="273">
        <f t="shared" si="21"/>
        <v>0</v>
      </c>
      <c r="I118" s="273">
        <f t="shared" si="22"/>
        <v>0</v>
      </c>
      <c r="J118" s="273">
        <f t="shared" si="23"/>
        <v>0</v>
      </c>
      <c r="K118" s="81"/>
      <c r="L118" s="274" t="str">
        <f t="shared" si="24"/>
        <v/>
      </c>
      <c r="M118" s="256">
        <f t="shared" si="25"/>
        <v>0</v>
      </c>
      <c r="N118" s="226" t="str">
        <f t="shared" si="26"/>
        <v/>
      </c>
    </row>
    <row r="119" spans="1:14" hidden="1" outlineLevel="1" x14ac:dyDescent="0.3">
      <c r="A119" s="159"/>
      <c r="B119" s="80"/>
      <c r="C119" s="80"/>
      <c r="D119" s="81"/>
      <c r="E119" s="81"/>
      <c r="F119" s="82"/>
      <c r="G119" s="273">
        <f t="shared" si="20"/>
        <v>0</v>
      </c>
      <c r="H119" s="273">
        <f t="shared" si="21"/>
        <v>0</v>
      </c>
      <c r="I119" s="273">
        <f t="shared" si="22"/>
        <v>0</v>
      </c>
      <c r="J119" s="273">
        <f t="shared" si="23"/>
        <v>0</v>
      </c>
      <c r="K119" s="81"/>
      <c r="L119" s="274" t="str">
        <f t="shared" si="24"/>
        <v/>
      </c>
      <c r="M119" s="256">
        <f t="shared" si="25"/>
        <v>0</v>
      </c>
      <c r="N119" s="226" t="str">
        <f t="shared" si="26"/>
        <v/>
      </c>
    </row>
    <row r="120" spans="1:14" hidden="1" outlineLevel="1" x14ac:dyDescent="0.3">
      <c r="A120" s="159"/>
      <c r="B120" s="80"/>
      <c r="C120" s="80"/>
      <c r="D120" s="81"/>
      <c r="E120" s="81"/>
      <c r="F120" s="82"/>
      <c r="G120" s="273">
        <f t="shared" si="20"/>
        <v>0</v>
      </c>
      <c r="H120" s="273">
        <f t="shared" si="21"/>
        <v>0</v>
      </c>
      <c r="I120" s="273">
        <f t="shared" si="22"/>
        <v>0</v>
      </c>
      <c r="J120" s="273">
        <f t="shared" si="23"/>
        <v>0</v>
      </c>
      <c r="K120" s="81"/>
      <c r="L120" s="274" t="str">
        <f t="shared" si="24"/>
        <v/>
      </c>
      <c r="M120" s="256">
        <f t="shared" si="25"/>
        <v>0</v>
      </c>
      <c r="N120" s="226" t="str">
        <f t="shared" si="26"/>
        <v/>
      </c>
    </row>
    <row r="121" spans="1:14" hidden="1" outlineLevel="1" x14ac:dyDescent="0.3">
      <c r="A121" s="159"/>
      <c r="B121" s="80"/>
      <c r="C121" s="80"/>
      <c r="D121" s="81"/>
      <c r="E121" s="81"/>
      <c r="F121" s="82"/>
      <c r="G121" s="273">
        <f t="shared" si="20"/>
        <v>0</v>
      </c>
      <c r="H121" s="273">
        <f t="shared" si="21"/>
        <v>0</v>
      </c>
      <c r="I121" s="273">
        <f t="shared" si="22"/>
        <v>0</v>
      </c>
      <c r="J121" s="273">
        <f t="shared" si="23"/>
        <v>0</v>
      </c>
      <c r="K121" s="81"/>
      <c r="L121" s="274" t="str">
        <f t="shared" si="24"/>
        <v/>
      </c>
      <c r="M121" s="256">
        <f t="shared" si="25"/>
        <v>0</v>
      </c>
      <c r="N121" s="226" t="str">
        <f t="shared" si="26"/>
        <v/>
      </c>
    </row>
    <row r="122" spans="1:14" hidden="1" outlineLevel="1" x14ac:dyDescent="0.3">
      <c r="A122" s="159"/>
      <c r="B122" s="80"/>
      <c r="C122" s="80"/>
      <c r="D122" s="81"/>
      <c r="E122" s="81"/>
      <c r="F122" s="82"/>
      <c r="G122" s="273">
        <f t="shared" si="20"/>
        <v>0</v>
      </c>
      <c r="H122" s="273">
        <f t="shared" si="21"/>
        <v>0</v>
      </c>
      <c r="I122" s="273">
        <f t="shared" si="22"/>
        <v>0</v>
      </c>
      <c r="J122" s="273">
        <f t="shared" si="23"/>
        <v>0</v>
      </c>
      <c r="K122" s="81"/>
      <c r="L122" s="274" t="str">
        <f t="shared" si="24"/>
        <v/>
      </c>
      <c r="M122" s="256">
        <f t="shared" si="25"/>
        <v>0</v>
      </c>
      <c r="N122" s="226" t="str">
        <f t="shared" si="26"/>
        <v/>
      </c>
    </row>
    <row r="123" spans="1:14" hidden="1" outlineLevel="1" x14ac:dyDescent="0.3">
      <c r="A123" s="159"/>
      <c r="B123" s="80"/>
      <c r="C123" s="80"/>
      <c r="D123" s="81"/>
      <c r="E123" s="81"/>
      <c r="F123" s="82"/>
      <c r="G123" s="273">
        <f t="shared" si="20"/>
        <v>0</v>
      </c>
      <c r="H123" s="273">
        <f t="shared" si="21"/>
        <v>0</v>
      </c>
      <c r="I123" s="273">
        <f t="shared" si="22"/>
        <v>0</v>
      </c>
      <c r="J123" s="273">
        <f t="shared" si="23"/>
        <v>0</v>
      </c>
      <c r="K123" s="81"/>
      <c r="L123" s="274" t="str">
        <f t="shared" si="24"/>
        <v/>
      </c>
      <c r="M123" s="256">
        <f t="shared" si="25"/>
        <v>0</v>
      </c>
      <c r="N123" s="226" t="str">
        <f t="shared" si="26"/>
        <v/>
      </c>
    </row>
    <row r="124" spans="1:14" hidden="1" outlineLevel="1" x14ac:dyDescent="0.3">
      <c r="A124" s="159"/>
      <c r="B124" s="80"/>
      <c r="C124" s="80"/>
      <c r="D124" s="81"/>
      <c r="E124" s="81"/>
      <c r="F124" s="82"/>
      <c r="G124" s="273">
        <f t="shared" si="20"/>
        <v>0</v>
      </c>
      <c r="H124" s="273">
        <f t="shared" si="21"/>
        <v>0</v>
      </c>
      <c r="I124" s="273">
        <f t="shared" si="22"/>
        <v>0</v>
      </c>
      <c r="J124" s="273">
        <f t="shared" si="23"/>
        <v>0</v>
      </c>
      <c r="K124" s="81"/>
      <c r="L124" s="274" t="str">
        <f t="shared" si="24"/>
        <v/>
      </c>
      <c r="M124" s="256">
        <f t="shared" si="25"/>
        <v>0</v>
      </c>
      <c r="N124" s="226" t="str">
        <f t="shared" si="26"/>
        <v/>
      </c>
    </row>
    <row r="125" spans="1:14" hidden="1" outlineLevel="1" x14ac:dyDescent="0.3">
      <c r="A125" s="159"/>
      <c r="B125" s="80"/>
      <c r="C125" s="80"/>
      <c r="D125" s="81"/>
      <c r="E125" s="81"/>
      <c r="F125" s="82"/>
      <c r="G125" s="273">
        <f t="shared" si="20"/>
        <v>0</v>
      </c>
      <c r="H125" s="273">
        <f t="shared" si="21"/>
        <v>0</v>
      </c>
      <c r="I125" s="273">
        <f t="shared" si="22"/>
        <v>0</v>
      </c>
      <c r="J125" s="273">
        <f t="shared" si="23"/>
        <v>0</v>
      </c>
      <c r="K125" s="81"/>
      <c r="L125" s="274" t="str">
        <f t="shared" si="24"/>
        <v/>
      </c>
      <c r="M125" s="256">
        <f t="shared" si="25"/>
        <v>0</v>
      </c>
      <c r="N125" s="226" t="str">
        <f t="shared" si="26"/>
        <v/>
      </c>
    </row>
    <row r="126" spans="1:14" hidden="1" outlineLevel="1" x14ac:dyDescent="0.3">
      <c r="A126" s="159"/>
      <c r="B126" s="80"/>
      <c r="C126" s="80"/>
      <c r="D126" s="81"/>
      <c r="E126" s="81"/>
      <c r="F126" s="82"/>
      <c r="G126" s="273">
        <f t="shared" si="20"/>
        <v>0</v>
      </c>
      <c r="H126" s="273">
        <f t="shared" si="21"/>
        <v>0</v>
      </c>
      <c r="I126" s="273">
        <f t="shared" si="22"/>
        <v>0</v>
      </c>
      <c r="J126" s="273">
        <f t="shared" si="23"/>
        <v>0</v>
      </c>
      <c r="K126" s="81"/>
      <c r="L126" s="274" t="str">
        <f t="shared" si="24"/>
        <v/>
      </c>
      <c r="M126" s="256">
        <f t="shared" si="25"/>
        <v>0</v>
      </c>
      <c r="N126" s="226" t="str">
        <f t="shared" si="26"/>
        <v/>
      </c>
    </row>
    <row r="127" spans="1:14" hidden="1" outlineLevel="1" x14ac:dyDescent="0.3">
      <c r="A127" s="159"/>
      <c r="B127" s="80"/>
      <c r="C127" s="80"/>
      <c r="D127" s="81"/>
      <c r="E127" s="81"/>
      <c r="F127" s="82"/>
      <c r="G127" s="273">
        <f t="shared" si="20"/>
        <v>0</v>
      </c>
      <c r="H127" s="273">
        <f t="shared" si="21"/>
        <v>0</v>
      </c>
      <c r="I127" s="273">
        <f t="shared" si="22"/>
        <v>0</v>
      </c>
      <c r="J127" s="273">
        <f t="shared" si="23"/>
        <v>0</v>
      </c>
      <c r="K127" s="81"/>
      <c r="L127" s="274" t="str">
        <f t="shared" si="24"/>
        <v/>
      </c>
      <c r="M127" s="256">
        <f t="shared" si="25"/>
        <v>0</v>
      </c>
      <c r="N127" s="226" t="str">
        <f t="shared" si="26"/>
        <v/>
      </c>
    </row>
    <row r="128" spans="1:14" hidden="1" outlineLevel="1" x14ac:dyDescent="0.3">
      <c r="A128" s="159"/>
      <c r="B128" s="80"/>
      <c r="C128" s="80"/>
      <c r="D128" s="81"/>
      <c r="E128" s="81"/>
      <c r="F128" s="82"/>
      <c r="G128" s="273">
        <f t="shared" si="20"/>
        <v>0</v>
      </c>
      <c r="H128" s="273">
        <f t="shared" si="21"/>
        <v>0</v>
      </c>
      <c r="I128" s="273">
        <f t="shared" si="22"/>
        <v>0</v>
      </c>
      <c r="J128" s="273">
        <f t="shared" si="23"/>
        <v>0</v>
      </c>
      <c r="K128" s="81"/>
      <c r="L128" s="274" t="str">
        <f t="shared" si="24"/>
        <v/>
      </c>
      <c r="M128" s="256">
        <f t="shared" si="25"/>
        <v>0</v>
      </c>
      <c r="N128" s="226" t="str">
        <f t="shared" si="26"/>
        <v/>
      </c>
    </row>
    <row r="129" spans="1:14" hidden="1" outlineLevel="1" x14ac:dyDescent="0.3">
      <c r="A129" s="159"/>
      <c r="B129" s="80"/>
      <c r="C129" s="80"/>
      <c r="D129" s="81"/>
      <c r="E129" s="81"/>
      <c r="F129" s="82"/>
      <c r="G129" s="273">
        <f t="shared" si="20"/>
        <v>0</v>
      </c>
      <c r="H129" s="273">
        <f t="shared" si="21"/>
        <v>0</v>
      </c>
      <c r="I129" s="273">
        <f t="shared" si="22"/>
        <v>0</v>
      </c>
      <c r="J129" s="273">
        <f t="shared" si="23"/>
        <v>0</v>
      </c>
      <c r="K129" s="81"/>
      <c r="L129" s="274" t="str">
        <f t="shared" si="24"/>
        <v/>
      </c>
      <c r="M129" s="256">
        <f t="shared" si="25"/>
        <v>0</v>
      </c>
      <c r="N129" s="226" t="str">
        <f t="shared" si="26"/>
        <v/>
      </c>
    </row>
    <row r="130" spans="1:14" hidden="1" outlineLevel="1" x14ac:dyDescent="0.3">
      <c r="A130" s="159"/>
      <c r="B130" s="80"/>
      <c r="C130" s="80"/>
      <c r="D130" s="81"/>
      <c r="E130" s="81"/>
      <c r="F130" s="82"/>
      <c r="G130" s="273">
        <f t="shared" si="20"/>
        <v>0</v>
      </c>
      <c r="H130" s="273">
        <f t="shared" si="21"/>
        <v>0</v>
      </c>
      <c r="I130" s="273">
        <f t="shared" si="22"/>
        <v>0</v>
      </c>
      <c r="J130" s="273">
        <f t="shared" si="23"/>
        <v>0</v>
      </c>
      <c r="K130" s="81"/>
      <c r="L130" s="274" t="str">
        <f t="shared" si="24"/>
        <v/>
      </c>
      <c r="M130" s="256">
        <f t="shared" si="25"/>
        <v>0</v>
      </c>
      <c r="N130" s="226" t="str">
        <f t="shared" si="26"/>
        <v/>
      </c>
    </row>
    <row r="131" spans="1:14" hidden="1" outlineLevel="1" x14ac:dyDescent="0.3">
      <c r="A131" s="159"/>
      <c r="B131" s="80"/>
      <c r="C131" s="80"/>
      <c r="D131" s="81"/>
      <c r="E131" s="81"/>
      <c r="F131" s="82"/>
      <c r="G131" s="273">
        <f t="shared" si="20"/>
        <v>0</v>
      </c>
      <c r="H131" s="273">
        <f t="shared" si="21"/>
        <v>0</v>
      </c>
      <c r="I131" s="273">
        <f t="shared" si="22"/>
        <v>0</v>
      </c>
      <c r="J131" s="273">
        <f t="shared" si="23"/>
        <v>0</v>
      </c>
      <c r="K131" s="81"/>
      <c r="L131" s="274" t="str">
        <f t="shared" si="24"/>
        <v/>
      </c>
      <c r="M131" s="256">
        <f t="shared" si="25"/>
        <v>0</v>
      </c>
      <c r="N131" s="226" t="str">
        <f t="shared" si="26"/>
        <v/>
      </c>
    </row>
    <row r="132" spans="1:14" hidden="1" outlineLevel="1" x14ac:dyDescent="0.3">
      <c r="A132" s="159"/>
      <c r="B132" s="80"/>
      <c r="C132" s="80"/>
      <c r="D132" s="81"/>
      <c r="E132" s="81"/>
      <c r="F132" s="82"/>
      <c r="G132" s="273">
        <f t="shared" si="20"/>
        <v>0</v>
      </c>
      <c r="H132" s="273">
        <f t="shared" si="21"/>
        <v>0</v>
      </c>
      <c r="I132" s="273">
        <f t="shared" si="22"/>
        <v>0</v>
      </c>
      <c r="J132" s="273">
        <f t="shared" si="23"/>
        <v>0</v>
      </c>
      <c r="K132" s="81"/>
      <c r="L132" s="274" t="str">
        <f t="shared" si="24"/>
        <v/>
      </c>
      <c r="M132" s="256">
        <f t="shared" si="25"/>
        <v>0</v>
      </c>
      <c r="N132" s="226" t="str">
        <f t="shared" si="26"/>
        <v/>
      </c>
    </row>
    <row r="133" spans="1:14" hidden="1" outlineLevel="1" x14ac:dyDescent="0.3">
      <c r="A133" s="159"/>
      <c r="B133" s="80"/>
      <c r="C133" s="80"/>
      <c r="D133" s="81"/>
      <c r="E133" s="81"/>
      <c r="F133" s="82"/>
      <c r="G133" s="273">
        <f t="shared" si="20"/>
        <v>0</v>
      </c>
      <c r="H133" s="273">
        <f t="shared" si="21"/>
        <v>0</v>
      </c>
      <c r="I133" s="273">
        <f t="shared" si="22"/>
        <v>0</v>
      </c>
      <c r="J133" s="273">
        <f t="shared" si="23"/>
        <v>0</v>
      </c>
      <c r="K133" s="81"/>
      <c r="L133" s="274" t="str">
        <f t="shared" si="24"/>
        <v/>
      </c>
      <c r="M133" s="256">
        <f t="shared" si="25"/>
        <v>0</v>
      </c>
      <c r="N133" s="226" t="str">
        <f t="shared" si="26"/>
        <v/>
      </c>
    </row>
    <row r="134" spans="1:14" hidden="1" outlineLevel="1" x14ac:dyDescent="0.3">
      <c r="A134" s="159"/>
      <c r="B134" s="80"/>
      <c r="C134" s="80"/>
      <c r="D134" s="81"/>
      <c r="E134" s="81"/>
      <c r="F134" s="82"/>
      <c r="G134" s="273">
        <f t="shared" si="20"/>
        <v>0</v>
      </c>
      <c r="H134" s="273">
        <f t="shared" si="21"/>
        <v>0</v>
      </c>
      <c r="I134" s="273">
        <f t="shared" si="22"/>
        <v>0</v>
      </c>
      <c r="J134" s="273">
        <f t="shared" si="23"/>
        <v>0</v>
      </c>
      <c r="K134" s="81"/>
      <c r="L134" s="274" t="str">
        <f t="shared" si="24"/>
        <v/>
      </c>
      <c r="M134" s="256">
        <f t="shared" si="25"/>
        <v>0</v>
      </c>
      <c r="N134" s="226" t="str">
        <f t="shared" si="26"/>
        <v/>
      </c>
    </row>
    <row r="135" spans="1:14" hidden="1" outlineLevel="1" x14ac:dyDescent="0.3">
      <c r="A135" s="159"/>
      <c r="B135" s="80"/>
      <c r="C135" s="80"/>
      <c r="D135" s="81"/>
      <c r="E135" s="81"/>
      <c r="F135" s="82"/>
      <c r="G135" s="273">
        <f t="shared" si="20"/>
        <v>0</v>
      </c>
      <c r="H135" s="273">
        <f t="shared" si="21"/>
        <v>0</v>
      </c>
      <c r="I135" s="273">
        <f t="shared" si="22"/>
        <v>0</v>
      </c>
      <c r="J135" s="273">
        <f t="shared" si="23"/>
        <v>0</v>
      </c>
      <c r="K135" s="81"/>
      <c r="L135" s="274" t="str">
        <f t="shared" si="24"/>
        <v/>
      </c>
      <c r="M135" s="256">
        <f t="shared" si="25"/>
        <v>0</v>
      </c>
      <c r="N135" s="226" t="str">
        <f t="shared" si="26"/>
        <v/>
      </c>
    </row>
    <row r="136" spans="1:14" hidden="1" outlineLevel="1" x14ac:dyDescent="0.3">
      <c r="A136" s="159"/>
      <c r="B136" s="80"/>
      <c r="C136" s="80"/>
      <c r="D136" s="81"/>
      <c r="E136" s="81"/>
      <c r="F136" s="82"/>
      <c r="G136" s="273">
        <f t="shared" si="20"/>
        <v>0</v>
      </c>
      <c r="H136" s="273">
        <f t="shared" si="21"/>
        <v>0</v>
      </c>
      <c r="I136" s="273">
        <f t="shared" si="22"/>
        <v>0</v>
      </c>
      <c r="J136" s="273">
        <f t="shared" si="23"/>
        <v>0</v>
      </c>
      <c r="K136" s="81"/>
      <c r="L136" s="274" t="str">
        <f t="shared" si="24"/>
        <v/>
      </c>
      <c r="M136" s="256">
        <f t="shared" si="25"/>
        <v>0</v>
      </c>
      <c r="N136" s="226" t="str">
        <f t="shared" si="26"/>
        <v/>
      </c>
    </row>
    <row r="137" spans="1:14" hidden="1" outlineLevel="1" x14ac:dyDescent="0.3">
      <c r="A137" s="159"/>
      <c r="B137" s="80"/>
      <c r="C137" s="80"/>
      <c r="D137" s="81"/>
      <c r="E137" s="81"/>
      <c r="F137" s="82"/>
      <c r="G137" s="273">
        <f t="shared" si="20"/>
        <v>0</v>
      </c>
      <c r="H137" s="273">
        <f t="shared" si="21"/>
        <v>0</v>
      </c>
      <c r="I137" s="273">
        <f t="shared" si="22"/>
        <v>0</v>
      </c>
      <c r="J137" s="273">
        <f t="shared" si="23"/>
        <v>0</v>
      </c>
      <c r="K137" s="81"/>
      <c r="L137" s="274" t="str">
        <f t="shared" si="24"/>
        <v/>
      </c>
      <c r="M137" s="256">
        <f t="shared" si="25"/>
        <v>0</v>
      </c>
      <c r="N137" s="226" t="str">
        <f t="shared" si="26"/>
        <v/>
      </c>
    </row>
    <row r="138" spans="1:14" hidden="1" outlineLevel="1" x14ac:dyDescent="0.3">
      <c r="A138" s="159"/>
      <c r="B138" s="80"/>
      <c r="C138" s="80"/>
      <c r="D138" s="81"/>
      <c r="E138" s="81"/>
      <c r="F138" s="82"/>
      <c r="G138" s="273">
        <f t="shared" si="20"/>
        <v>0</v>
      </c>
      <c r="H138" s="273">
        <f t="shared" si="21"/>
        <v>0</v>
      </c>
      <c r="I138" s="273">
        <f t="shared" si="22"/>
        <v>0</v>
      </c>
      <c r="J138" s="273">
        <f t="shared" si="23"/>
        <v>0</v>
      </c>
      <c r="K138" s="81"/>
      <c r="L138" s="274" t="str">
        <f t="shared" si="24"/>
        <v/>
      </c>
      <c r="M138" s="256">
        <f t="shared" si="25"/>
        <v>0</v>
      </c>
      <c r="N138" s="226" t="str">
        <f t="shared" si="26"/>
        <v/>
      </c>
    </row>
    <row r="139" spans="1:14" hidden="1" outlineLevel="1" x14ac:dyDescent="0.3">
      <c r="A139" s="159"/>
      <c r="B139" s="80"/>
      <c r="C139" s="80"/>
      <c r="D139" s="81"/>
      <c r="E139" s="81"/>
      <c r="F139" s="82"/>
      <c r="G139" s="273">
        <f t="shared" si="20"/>
        <v>0</v>
      </c>
      <c r="H139" s="273">
        <f t="shared" si="21"/>
        <v>0</v>
      </c>
      <c r="I139" s="273">
        <f t="shared" si="22"/>
        <v>0</v>
      </c>
      <c r="J139" s="273">
        <f t="shared" si="23"/>
        <v>0</v>
      </c>
      <c r="K139" s="81"/>
      <c r="L139" s="274" t="str">
        <f t="shared" si="24"/>
        <v/>
      </c>
      <c r="M139" s="256">
        <f t="shared" si="25"/>
        <v>0</v>
      </c>
      <c r="N139" s="226" t="str">
        <f t="shared" si="26"/>
        <v/>
      </c>
    </row>
    <row r="140" spans="1:14" hidden="1" outlineLevel="1" x14ac:dyDescent="0.3">
      <c r="A140" s="159"/>
      <c r="B140" s="80"/>
      <c r="C140" s="80"/>
      <c r="D140" s="81"/>
      <c r="E140" s="81"/>
      <c r="F140" s="82"/>
      <c r="G140" s="273">
        <f t="shared" si="20"/>
        <v>0</v>
      </c>
      <c r="H140" s="273">
        <f t="shared" si="21"/>
        <v>0</v>
      </c>
      <c r="I140" s="273">
        <f t="shared" si="22"/>
        <v>0</v>
      </c>
      <c r="J140" s="273">
        <f t="shared" si="23"/>
        <v>0</v>
      </c>
      <c r="K140" s="81"/>
      <c r="L140" s="274" t="str">
        <f t="shared" si="24"/>
        <v/>
      </c>
      <c r="M140" s="256">
        <f t="shared" si="25"/>
        <v>0</v>
      </c>
      <c r="N140" s="226" t="str">
        <f t="shared" si="26"/>
        <v/>
      </c>
    </row>
    <row r="141" spans="1:14" hidden="1" outlineLevel="1" x14ac:dyDescent="0.3">
      <c r="A141" s="159"/>
      <c r="B141" s="80"/>
      <c r="C141" s="80"/>
      <c r="D141" s="81"/>
      <c r="E141" s="81"/>
      <c r="F141" s="82"/>
      <c r="G141" s="273">
        <f t="shared" si="20"/>
        <v>0</v>
      </c>
      <c r="H141" s="273">
        <f t="shared" si="21"/>
        <v>0</v>
      </c>
      <c r="I141" s="273">
        <f t="shared" si="22"/>
        <v>0</v>
      </c>
      <c r="J141" s="273">
        <f t="shared" si="23"/>
        <v>0</v>
      </c>
      <c r="K141" s="81"/>
      <c r="L141" s="274" t="str">
        <f t="shared" si="24"/>
        <v/>
      </c>
      <c r="M141" s="256">
        <f t="shared" si="25"/>
        <v>0</v>
      </c>
      <c r="N141" s="226" t="str">
        <f t="shared" si="26"/>
        <v/>
      </c>
    </row>
    <row r="142" spans="1:14" hidden="1" outlineLevel="1" x14ac:dyDescent="0.3">
      <c r="A142" s="159"/>
      <c r="B142" s="80"/>
      <c r="C142" s="80"/>
      <c r="D142" s="81"/>
      <c r="E142" s="81"/>
      <c r="F142" s="82"/>
      <c r="G142" s="273">
        <f t="shared" si="20"/>
        <v>0</v>
      </c>
      <c r="H142" s="273">
        <f t="shared" si="21"/>
        <v>0</v>
      </c>
      <c r="I142" s="273">
        <f t="shared" si="22"/>
        <v>0</v>
      </c>
      <c r="J142" s="273">
        <f t="shared" si="23"/>
        <v>0</v>
      </c>
      <c r="K142" s="81"/>
      <c r="L142" s="274" t="str">
        <f t="shared" si="24"/>
        <v/>
      </c>
      <c r="M142" s="256">
        <f t="shared" si="25"/>
        <v>0</v>
      </c>
      <c r="N142" s="226" t="str">
        <f t="shared" si="26"/>
        <v/>
      </c>
    </row>
    <row r="143" spans="1:14" hidden="1" outlineLevel="1" x14ac:dyDescent="0.3">
      <c r="A143" s="159"/>
      <c r="B143" s="80"/>
      <c r="C143" s="80"/>
      <c r="D143" s="81"/>
      <c r="E143" s="81"/>
      <c r="F143" s="82"/>
      <c r="G143" s="273">
        <f t="shared" si="20"/>
        <v>0</v>
      </c>
      <c r="H143" s="273">
        <f t="shared" si="21"/>
        <v>0</v>
      </c>
      <c r="I143" s="273">
        <f t="shared" si="22"/>
        <v>0</v>
      </c>
      <c r="J143" s="273">
        <f t="shared" si="23"/>
        <v>0</v>
      </c>
      <c r="K143" s="81"/>
      <c r="L143" s="274" t="str">
        <f t="shared" si="24"/>
        <v/>
      </c>
      <c r="M143" s="256">
        <f t="shared" si="25"/>
        <v>0</v>
      </c>
      <c r="N143" s="226" t="str">
        <f t="shared" si="26"/>
        <v/>
      </c>
    </row>
    <row r="144" spans="1:14" hidden="1" outlineLevel="1" x14ac:dyDescent="0.3">
      <c r="A144" s="159"/>
      <c r="B144" s="80"/>
      <c r="C144" s="80"/>
      <c r="D144" s="81"/>
      <c r="E144" s="81"/>
      <c r="F144" s="82"/>
      <c r="G144" s="273">
        <f t="shared" si="20"/>
        <v>0</v>
      </c>
      <c r="H144" s="273">
        <f t="shared" si="21"/>
        <v>0</v>
      </c>
      <c r="I144" s="273">
        <f t="shared" si="22"/>
        <v>0</v>
      </c>
      <c r="J144" s="273">
        <f t="shared" si="23"/>
        <v>0</v>
      </c>
      <c r="K144" s="81"/>
      <c r="L144" s="274" t="str">
        <f t="shared" si="24"/>
        <v/>
      </c>
      <c r="M144" s="256">
        <f t="shared" si="25"/>
        <v>0</v>
      </c>
      <c r="N144" s="226" t="str">
        <f t="shared" si="26"/>
        <v/>
      </c>
    </row>
    <row r="145" spans="1:14" hidden="1" outlineLevel="1" x14ac:dyDescent="0.3">
      <c r="A145" s="159"/>
      <c r="B145" s="80"/>
      <c r="C145" s="80"/>
      <c r="D145" s="81"/>
      <c r="E145" s="81"/>
      <c r="F145" s="82"/>
      <c r="G145" s="273">
        <f t="shared" ref="G145:G208" si="27">IF(D145="",0,IF(D145&lt;15,15-D145,0))</f>
        <v>0</v>
      </c>
      <c r="H145" s="273">
        <f t="shared" ref="H145:H208" si="28">IF(E145="",0,IF(E145&lt;15.5,15.5-E145,0))</f>
        <v>0</v>
      </c>
      <c r="I145" s="273">
        <f t="shared" ref="I145:I208" si="29">G145*F145</f>
        <v>0</v>
      </c>
      <c r="J145" s="273">
        <f t="shared" ref="J145:J208" si="30">H145*F145</f>
        <v>0</v>
      </c>
      <c r="K145" s="81"/>
      <c r="L145" s="274" t="str">
        <f t="shared" ref="L145:L208" si="31">IFERROR((K145/(I145+J145)),"")</f>
        <v/>
      </c>
      <c r="M145" s="256">
        <f t="shared" ref="M145:M208" si="32">I145+J145+K145</f>
        <v>0</v>
      </c>
      <c r="N145" s="226" t="str">
        <f t="shared" ref="N145:N208" si="33">IF(K145="","",IF(L145&gt;17.5%,"Benefits should not be more than 17.5% ",""))</f>
        <v/>
      </c>
    </row>
    <row r="146" spans="1:14" hidden="1" outlineLevel="1" x14ac:dyDescent="0.3">
      <c r="A146" s="159"/>
      <c r="B146" s="80"/>
      <c r="C146" s="80"/>
      <c r="D146" s="81"/>
      <c r="E146" s="81"/>
      <c r="F146" s="82"/>
      <c r="G146" s="273">
        <f t="shared" si="27"/>
        <v>0</v>
      </c>
      <c r="H146" s="273">
        <f t="shared" si="28"/>
        <v>0</v>
      </c>
      <c r="I146" s="273">
        <f t="shared" si="29"/>
        <v>0</v>
      </c>
      <c r="J146" s="273">
        <f t="shared" si="30"/>
        <v>0</v>
      </c>
      <c r="K146" s="81"/>
      <c r="L146" s="274" t="str">
        <f t="shared" si="31"/>
        <v/>
      </c>
      <c r="M146" s="256">
        <f t="shared" si="32"/>
        <v>0</v>
      </c>
      <c r="N146" s="226" t="str">
        <f t="shared" si="33"/>
        <v/>
      </c>
    </row>
    <row r="147" spans="1:14" hidden="1" outlineLevel="1" x14ac:dyDescent="0.3">
      <c r="A147" s="159"/>
      <c r="B147" s="80"/>
      <c r="C147" s="80"/>
      <c r="D147" s="81"/>
      <c r="E147" s="81"/>
      <c r="F147" s="82"/>
      <c r="G147" s="273">
        <f t="shared" si="27"/>
        <v>0</v>
      </c>
      <c r="H147" s="273">
        <f t="shared" si="28"/>
        <v>0</v>
      </c>
      <c r="I147" s="273">
        <f t="shared" si="29"/>
        <v>0</v>
      </c>
      <c r="J147" s="273">
        <f t="shared" si="30"/>
        <v>0</v>
      </c>
      <c r="K147" s="81"/>
      <c r="L147" s="274" t="str">
        <f t="shared" si="31"/>
        <v/>
      </c>
      <c r="M147" s="256">
        <f t="shared" si="32"/>
        <v>0</v>
      </c>
      <c r="N147" s="226" t="str">
        <f t="shared" si="33"/>
        <v/>
      </c>
    </row>
    <row r="148" spans="1:14" hidden="1" outlineLevel="1" x14ac:dyDescent="0.3">
      <c r="A148" s="159"/>
      <c r="B148" s="80"/>
      <c r="C148" s="80"/>
      <c r="D148" s="81"/>
      <c r="E148" s="81"/>
      <c r="F148" s="82"/>
      <c r="G148" s="273">
        <f t="shared" si="27"/>
        <v>0</v>
      </c>
      <c r="H148" s="273">
        <f t="shared" si="28"/>
        <v>0</v>
      </c>
      <c r="I148" s="273">
        <f t="shared" si="29"/>
        <v>0</v>
      </c>
      <c r="J148" s="273">
        <f t="shared" si="30"/>
        <v>0</v>
      </c>
      <c r="K148" s="81"/>
      <c r="L148" s="274" t="str">
        <f t="shared" si="31"/>
        <v/>
      </c>
      <c r="M148" s="256">
        <f t="shared" si="32"/>
        <v>0</v>
      </c>
      <c r="N148" s="226" t="str">
        <f t="shared" si="33"/>
        <v/>
      </c>
    </row>
    <row r="149" spans="1:14" hidden="1" outlineLevel="1" x14ac:dyDescent="0.3">
      <c r="A149" s="159"/>
      <c r="B149" s="80"/>
      <c r="C149" s="80"/>
      <c r="D149" s="81"/>
      <c r="E149" s="81"/>
      <c r="F149" s="82"/>
      <c r="G149" s="273">
        <f t="shared" si="27"/>
        <v>0</v>
      </c>
      <c r="H149" s="273">
        <f t="shared" si="28"/>
        <v>0</v>
      </c>
      <c r="I149" s="273">
        <f t="shared" si="29"/>
        <v>0</v>
      </c>
      <c r="J149" s="273">
        <f t="shared" si="30"/>
        <v>0</v>
      </c>
      <c r="K149" s="81"/>
      <c r="L149" s="274" t="str">
        <f t="shared" si="31"/>
        <v/>
      </c>
      <c r="M149" s="256">
        <f t="shared" si="32"/>
        <v>0</v>
      </c>
      <c r="N149" s="226" t="str">
        <f t="shared" si="33"/>
        <v/>
      </c>
    </row>
    <row r="150" spans="1:14" hidden="1" outlineLevel="1" x14ac:dyDescent="0.3">
      <c r="A150" s="159"/>
      <c r="B150" s="80"/>
      <c r="C150" s="80"/>
      <c r="D150" s="81"/>
      <c r="E150" s="81"/>
      <c r="F150" s="82"/>
      <c r="G150" s="273">
        <f t="shared" si="27"/>
        <v>0</v>
      </c>
      <c r="H150" s="273">
        <f t="shared" si="28"/>
        <v>0</v>
      </c>
      <c r="I150" s="273">
        <f t="shared" si="29"/>
        <v>0</v>
      </c>
      <c r="J150" s="273">
        <f t="shared" si="30"/>
        <v>0</v>
      </c>
      <c r="K150" s="81"/>
      <c r="L150" s="274" t="str">
        <f t="shared" si="31"/>
        <v/>
      </c>
      <c r="M150" s="256">
        <f t="shared" si="32"/>
        <v>0</v>
      </c>
      <c r="N150" s="226" t="str">
        <f t="shared" si="33"/>
        <v/>
      </c>
    </row>
    <row r="151" spans="1:14" hidden="1" outlineLevel="1" x14ac:dyDescent="0.3">
      <c r="A151" s="159"/>
      <c r="B151" s="80"/>
      <c r="C151" s="80"/>
      <c r="D151" s="81"/>
      <c r="E151" s="81"/>
      <c r="F151" s="82"/>
      <c r="G151" s="273">
        <f t="shared" si="27"/>
        <v>0</v>
      </c>
      <c r="H151" s="273">
        <f t="shared" si="28"/>
        <v>0</v>
      </c>
      <c r="I151" s="273">
        <f t="shared" si="29"/>
        <v>0</v>
      </c>
      <c r="J151" s="273">
        <f t="shared" si="30"/>
        <v>0</v>
      </c>
      <c r="K151" s="81"/>
      <c r="L151" s="274" t="str">
        <f t="shared" si="31"/>
        <v/>
      </c>
      <c r="M151" s="256">
        <f t="shared" si="32"/>
        <v>0</v>
      </c>
      <c r="N151" s="226" t="str">
        <f t="shared" si="33"/>
        <v/>
      </c>
    </row>
    <row r="152" spans="1:14" hidden="1" outlineLevel="1" x14ac:dyDescent="0.3">
      <c r="A152" s="159"/>
      <c r="B152" s="80"/>
      <c r="C152" s="80"/>
      <c r="D152" s="81"/>
      <c r="E152" s="81"/>
      <c r="F152" s="82"/>
      <c r="G152" s="273">
        <f t="shared" si="27"/>
        <v>0</v>
      </c>
      <c r="H152" s="273">
        <f t="shared" si="28"/>
        <v>0</v>
      </c>
      <c r="I152" s="273">
        <f t="shared" si="29"/>
        <v>0</v>
      </c>
      <c r="J152" s="273">
        <f t="shared" si="30"/>
        <v>0</v>
      </c>
      <c r="K152" s="81"/>
      <c r="L152" s="274" t="str">
        <f t="shared" si="31"/>
        <v/>
      </c>
      <c r="M152" s="256">
        <f t="shared" si="32"/>
        <v>0</v>
      </c>
      <c r="N152" s="226" t="str">
        <f t="shared" si="33"/>
        <v/>
      </c>
    </row>
    <row r="153" spans="1:14" hidden="1" outlineLevel="1" x14ac:dyDescent="0.3">
      <c r="A153" s="159"/>
      <c r="B153" s="80"/>
      <c r="C153" s="80"/>
      <c r="D153" s="81"/>
      <c r="E153" s="81"/>
      <c r="F153" s="82"/>
      <c r="G153" s="273">
        <f t="shared" si="27"/>
        <v>0</v>
      </c>
      <c r="H153" s="273">
        <f t="shared" si="28"/>
        <v>0</v>
      </c>
      <c r="I153" s="273">
        <f t="shared" si="29"/>
        <v>0</v>
      </c>
      <c r="J153" s="273">
        <f t="shared" si="30"/>
        <v>0</v>
      </c>
      <c r="K153" s="81"/>
      <c r="L153" s="274" t="str">
        <f t="shared" si="31"/>
        <v/>
      </c>
      <c r="M153" s="256">
        <f t="shared" si="32"/>
        <v>0</v>
      </c>
      <c r="N153" s="226" t="str">
        <f t="shared" si="33"/>
        <v/>
      </c>
    </row>
    <row r="154" spans="1:14" hidden="1" outlineLevel="1" x14ac:dyDescent="0.3">
      <c r="A154" s="159"/>
      <c r="B154" s="80"/>
      <c r="C154" s="80"/>
      <c r="D154" s="81"/>
      <c r="E154" s="81"/>
      <c r="F154" s="82"/>
      <c r="G154" s="273">
        <f t="shared" si="27"/>
        <v>0</v>
      </c>
      <c r="H154" s="273">
        <f t="shared" si="28"/>
        <v>0</v>
      </c>
      <c r="I154" s="273">
        <f t="shared" si="29"/>
        <v>0</v>
      </c>
      <c r="J154" s="273">
        <f t="shared" si="30"/>
        <v>0</v>
      </c>
      <c r="K154" s="81"/>
      <c r="L154" s="274" t="str">
        <f t="shared" si="31"/>
        <v/>
      </c>
      <c r="M154" s="256">
        <f t="shared" si="32"/>
        <v>0</v>
      </c>
      <c r="N154" s="226" t="str">
        <f t="shared" si="33"/>
        <v/>
      </c>
    </row>
    <row r="155" spans="1:14" hidden="1" outlineLevel="1" x14ac:dyDescent="0.3">
      <c r="A155" s="159"/>
      <c r="B155" s="80"/>
      <c r="C155" s="80"/>
      <c r="D155" s="81"/>
      <c r="E155" s="81"/>
      <c r="F155" s="82"/>
      <c r="G155" s="273">
        <f t="shared" si="27"/>
        <v>0</v>
      </c>
      <c r="H155" s="273">
        <f t="shared" si="28"/>
        <v>0</v>
      </c>
      <c r="I155" s="273">
        <f t="shared" si="29"/>
        <v>0</v>
      </c>
      <c r="J155" s="273">
        <f t="shared" si="30"/>
        <v>0</v>
      </c>
      <c r="K155" s="81"/>
      <c r="L155" s="274" t="str">
        <f t="shared" si="31"/>
        <v/>
      </c>
      <c r="M155" s="256">
        <f t="shared" si="32"/>
        <v>0</v>
      </c>
      <c r="N155" s="226" t="str">
        <f t="shared" si="33"/>
        <v/>
      </c>
    </row>
    <row r="156" spans="1:14" hidden="1" outlineLevel="1" x14ac:dyDescent="0.3">
      <c r="A156" s="159"/>
      <c r="B156" s="80"/>
      <c r="C156" s="80"/>
      <c r="D156" s="81"/>
      <c r="E156" s="81"/>
      <c r="F156" s="82"/>
      <c r="G156" s="273">
        <f t="shared" si="27"/>
        <v>0</v>
      </c>
      <c r="H156" s="273">
        <f t="shared" si="28"/>
        <v>0</v>
      </c>
      <c r="I156" s="273">
        <f t="shared" si="29"/>
        <v>0</v>
      </c>
      <c r="J156" s="273">
        <f t="shared" si="30"/>
        <v>0</v>
      </c>
      <c r="K156" s="81"/>
      <c r="L156" s="274" t="str">
        <f t="shared" si="31"/>
        <v/>
      </c>
      <c r="M156" s="256">
        <f t="shared" si="32"/>
        <v>0</v>
      </c>
      <c r="N156" s="226" t="str">
        <f t="shared" si="33"/>
        <v/>
      </c>
    </row>
    <row r="157" spans="1:14" hidden="1" outlineLevel="1" x14ac:dyDescent="0.3">
      <c r="A157" s="159"/>
      <c r="B157" s="80"/>
      <c r="C157" s="80"/>
      <c r="D157" s="81"/>
      <c r="E157" s="81"/>
      <c r="F157" s="82"/>
      <c r="G157" s="273">
        <f t="shared" si="27"/>
        <v>0</v>
      </c>
      <c r="H157" s="273">
        <f t="shared" si="28"/>
        <v>0</v>
      </c>
      <c r="I157" s="273">
        <f t="shared" si="29"/>
        <v>0</v>
      </c>
      <c r="J157" s="273">
        <f t="shared" si="30"/>
        <v>0</v>
      </c>
      <c r="K157" s="81"/>
      <c r="L157" s="274" t="str">
        <f t="shared" si="31"/>
        <v/>
      </c>
      <c r="M157" s="256">
        <f t="shared" si="32"/>
        <v>0</v>
      </c>
      <c r="N157" s="226" t="str">
        <f t="shared" si="33"/>
        <v/>
      </c>
    </row>
    <row r="158" spans="1:14" hidden="1" outlineLevel="1" x14ac:dyDescent="0.3">
      <c r="A158" s="159"/>
      <c r="B158" s="80"/>
      <c r="C158" s="80"/>
      <c r="D158" s="81"/>
      <c r="E158" s="81"/>
      <c r="F158" s="82"/>
      <c r="G158" s="273">
        <f t="shared" si="27"/>
        <v>0</v>
      </c>
      <c r="H158" s="273">
        <f t="shared" si="28"/>
        <v>0</v>
      </c>
      <c r="I158" s="273">
        <f t="shared" si="29"/>
        <v>0</v>
      </c>
      <c r="J158" s="273">
        <f t="shared" si="30"/>
        <v>0</v>
      </c>
      <c r="K158" s="81"/>
      <c r="L158" s="274" t="str">
        <f t="shared" si="31"/>
        <v/>
      </c>
      <c r="M158" s="256">
        <f t="shared" si="32"/>
        <v>0</v>
      </c>
      <c r="N158" s="226" t="str">
        <f t="shared" si="33"/>
        <v/>
      </c>
    </row>
    <row r="159" spans="1:14" hidden="1" outlineLevel="1" x14ac:dyDescent="0.3">
      <c r="A159" s="159"/>
      <c r="B159" s="80"/>
      <c r="C159" s="80"/>
      <c r="D159" s="81"/>
      <c r="E159" s="81"/>
      <c r="F159" s="82"/>
      <c r="G159" s="273">
        <f t="shared" si="27"/>
        <v>0</v>
      </c>
      <c r="H159" s="273">
        <f t="shared" si="28"/>
        <v>0</v>
      </c>
      <c r="I159" s="273">
        <f t="shared" si="29"/>
        <v>0</v>
      </c>
      <c r="J159" s="273">
        <f t="shared" si="30"/>
        <v>0</v>
      </c>
      <c r="K159" s="81"/>
      <c r="L159" s="274" t="str">
        <f t="shared" si="31"/>
        <v/>
      </c>
      <c r="M159" s="256">
        <f t="shared" si="32"/>
        <v>0</v>
      </c>
      <c r="N159" s="226" t="str">
        <f t="shared" si="33"/>
        <v/>
      </c>
    </row>
    <row r="160" spans="1:14" hidden="1" outlineLevel="1" x14ac:dyDescent="0.3">
      <c r="A160" s="159"/>
      <c r="B160" s="80"/>
      <c r="C160" s="80"/>
      <c r="D160" s="81"/>
      <c r="E160" s="81"/>
      <c r="F160" s="82"/>
      <c r="G160" s="273">
        <f t="shared" si="27"/>
        <v>0</v>
      </c>
      <c r="H160" s="273">
        <f t="shared" si="28"/>
        <v>0</v>
      </c>
      <c r="I160" s="273">
        <f t="shared" si="29"/>
        <v>0</v>
      </c>
      <c r="J160" s="273">
        <f t="shared" si="30"/>
        <v>0</v>
      </c>
      <c r="K160" s="81"/>
      <c r="L160" s="274" t="str">
        <f t="shared" si="31"/>
        <v/>
      </c>
      <c r="M160" s="256">
        <f t="shared" si="32"/>
        <v>0</v>
      </c>
      <c r="N160" s="226" t="str">
        <f t="shared" si="33"/>
        <v/>
      </c>
    </row>
    <row r="161" spans="1:14" hidden="1" outlineLevel="1" x14ac:dyDescent="0.3">
      <c r="A161" s="159"/>
      <c r="B161" s="80"/>
      <c r="C161" s="80"/>
      <c r="D161" s="81"/>
      <c r="E161" s="81"/>
      <c r="F161" s="82"/>
      <c r="G161" s="273">
        <f t="shared" si="27"/>
        <v>0</v>
      </c>
      <c r="H161" s="273">
        <f t="shared" si="28"/>
        <v>0</v>
      </c>
      <c r="I161" s="273">
        <f t="shared" si="29"/>
        <v>0</v>
      </c>
      <c r="J161" s="273">
        <f t="shared" si="30"/>
        <v>0</v>
      </c>
      <c r="K161" s="81"/>
      <c r="L161" s="274" t="str">
        <f t="shared" si="31"/>
        <v/>
      </c>
      <c r="M161" s="256">
        <f t="shared" si="32"/>
        <v>0</v>
      </c>
      <c r="N161" s="226" t="str">
        <f t="shared" si="33"/>
        <v/>
      </c>
    </row>
    <row r="162" spans="1:14" hidden="1" outlineLevel="1" x14ac:dyDescent="0.3">
      <c r="A162" s="159"/>
      <c r="B162" s="80"/>
      <c r="C162" s="80"/>
      <c r="D162" s="81"/>
      <c r="E162" s="81"/>
      <c r="F162" s="82"/>
      <c r="G162" s="273">
        <f t="shared" si="27"/>
        <v>0</v>
      </c>
      <c r="H162" s="273">
        <f t="shared" si="28"/>
        <v>0</v>
      </c>
      <c r="I162" s="273">
        <f t="shared" si="29"/>
        <v>0</v>
      </c>
      <c r="J162" s="273">
        <f t="shared" si="30"/>
        <v>0</v>
      </c>
      <c r="K162" s="81"/>
      <c r="L162" s="274" t="str">
        <f t="shared" si="31"/>
        <v/>
      </c>
      <c r="M162" s="256">
        <f t="shared" si="32"/>
        <v>0</v>
      </c>
      <c r="N162" s="226" t="str">
        <f t="shared" si="33"/>
        <v/>
      </c>
    </row>
    <row r="163" spans="1:14" hidden="1" outlineLevel="1" x14ac:dyDescent="0.3">
      <c r="A163" s="159"/>
      <c r="B163" s="80"/>
      <c r="C163" s="80"/>
      <c r="D163" s="81"/>
      <c r="E163" s="81"/>
      <c r="F163" s="82"/>
      <c r="G163" s="273">
        <f t="shared" si="27"/>
        <v>0</v>
      </c>
      <c r="H163" s="273">
        <f t="shared" si="28"/>
        <v>0</v>
      </c>
      <c r="I163" s="273">
        <f t="shared" si="29"/>
        <v>0</v>
      </c>
      <c r="J163" s="273">
        <f t="shared" si="30"/>
        <v>0</v>
      </c>
      <c r="K163" s="81"/>
      <c r="L163" s="274" t="str">
        <f t="shared" si="31"/>
        <v/>
      </c>
      <c r="M163" s="256">
        <f t="shared" si="32"/>
        <v>0</v>
      </c>
      <c r="N163" s="226" t="str">
        <f t="shared" si="33"/>
        <v/>
      </c>
    </row>
    <row r="164" spans="1:14" hidden="1" outlineLevel="1" x14ac:dyDescent="0.3">
      <c r="A164" s="159"/>
      <c r="B164" s="80"/>
      <c r="C164" s="80"/>
      <c r="D164" s="81"/>
      <c r="E164" s="81"/>
      <c r="F164" s="82"/>
      <c r="G164" s="273">
        <f t="shared" si="27"/>
        <v>0</v>
      </c>
      <c r="H164" s="273">
        <f t="shared" si="28"/>
        <v>0</v>
      </c>
      <c r="I164" s="273">
        <f t="shared" si="29"/>
        <v>0</v>
      </c>
      <c r="J164" s="273">
        <f t="shared" si="30"/>
        <v>0</v>
      </c>
      <c r="K164" s="81"/>
      <c r="L164" s="274" t="str">
        <f t="shared" si="31"/>
        <v/>
      </c>
      <c r="M164" s="256">
        <f t="shared" si="32"/>
        <v>0</v>
      </c>
      <c r="N164" s="226" t="str">
        <f t="shared" si="33"/>
        <v/>
      </c>
    </row>
    <row r="165" spans="1:14" hidden="1" outlineLevel="1" x14ac:dyDescent="0.3">
      <c r="A165" s="159"/>
      <c r="B165" s="80"/>
      <c r="C165" s="80"/>
      <c r="D165" s="81"/>
      <c r="E165" s="81"/>
      <c r="F165" s="82"/>
      <c r="G165" s="273">
        <f t="shared" si="27"/>
        <v>0</v>
      </c>
      <c r="H165" s="273">
        <f t="shared" si="28"/>
        <v>0</v>
      </c>
      <c r="I165" s="273">
        <f t="shared" si="29"/>
        <v>0</v>
      </c>
      <c r="J165" s="273">
        <f t="shared" si="30"/>
        <v>0</v>
      </c>
      <c r="K165" s="81"/>
      <c r="L165" s="274" t="str">
        <f t="shared" si="31"/>
        <v/>
      </c>
      <c r="M165" s="256">
        <f t="shared" si="32"/>
        <v>0</v>
      </c>
      <c r="N165" s="226" t="str">
        <f t="shared" si="33"/>
        <v/>
      </c>
    </row>
    <row r="166" spans="1:14" hidden="1" outlineLevel="1" x14ac:dyDescent="0.3">
      <c r="A166" s="159"/>
      <c r="B166" s="80"/>
      <c r="C166" s="80"/>
      <c r="D166" s="81"/>
      <c r="E166" s="81"/>
      <c r="F166" s="82"/>
      <c r="G166" s="273">
        <f t="shared" si="27"/>
        <v>0</v>
      </c>
      <c r="H166" s="273">
        <f t="shared" si="28"/>
        <v>0</v>
      </c>
      <c r="I166" s="273">
        <f t="shared" si="29"/>
        <v>0</v>
      </c>
      <c r="J166" s="273">
        <f t="shared" si="30"/>
        <v>0</v>
      </c>
      <c r="K166" s="81"/>
      <c r="L166" s="274" t="str">
        <f t="shared" si="31"/>
        <v/>
      </c>
      <c r="M166" s="256">
        <f t="shared" si="32"/>
        <v>0</v>
      </c>
      <c r="N166" s="226" t="str">
        <f t="shared" si="33"/>
        <v/>
      </c>
    </row>
    <row r="167" spans="1:14" hidden="1" outlineLevel="1" x14ac:dyDescent="0.3">
      <c r="A167" s="159"/>
      <c r="B167" s="80"/>
      <c r="C167" s="80"/>
      <c r="D167" s="81"/>
      <c r="E167" s="81"/>
      <c r="F167" s="82"/>
      <c r="G167" s="273">
        <f t="shared" si="27"/>
        <v>0</v>
      </c>
      <c r="H167" s="273">
        <f t="shared" si="28"/>
        <v>0</v>
      </c>
      <c r="I167" s="273">
        <f t="shared" si="29"/>
        <v>0</v>
      </c>
      <c r="J167" s="273">
        <f t="shared" si="30"/>
        <v>0</v>
      </c>
      <c r="K167" s="81"/>
      <c r="L167" s="274" t="str">
        <f t="shared" si="31"/>
        <v/>
      </c>
      <c r="M167" s="256">
        <f t="shared" si="32"/>
        <v>0</v>
      </c>
      <c r="N167" s="226" t="str">
        <f t="shared" si="33"/>
        <v/>
      </c>
    </row>
    <row r="168" spans="1:14" hidden="1" outlineLevel="1" x14ac:dyDescent="0.3">
      <c r="A168" s="159"/>
      <c r="B168" s="80"/>
      <c r="C168" s="80"/>
      <c r="D168" s="81"/>
      <c r="E168" s="81"/>
      <c r="F168" s="82"/>
      <c r="G168" s="273">
        <f t="shared" si="27"/>
        <v>0</v>
      </c>
      <c r="H168" s="273">
        <f t="shared" si="28"/>
        <v>0</v>
      </c>
      <c r="I168" s="273">
        <f t="shared" si="29"/>
        <v>0</v>
      </c>
      <c r="J168" s="273">
        <f t="shared" si="30"/>
        <v>0</v>
      </c>
      <c r="K168" s="81"/>
      <c r="L168" s="274" t="str">
        <f t="shared" si="31"/>
        <v/>
      </c>
      <c r="M168" s="256">
        <f t="shared" si="32"/>
        <v>0</v>
      </c>
      <c r="N168" s="226" t="str">
        <f t="shared" si="33"/>
        <v/>
      </c>
    </row>
    <row r="169" spans="1:14" hidden="1" outlineLevel="1" x14ac:dyDescent="0.3">
      <c r="A169" s="159"/>
      <c r="B169" s="80"/>
      <c r="C169" s="80"/>
      <c r="D169" s="81"/>
      <c r="E169" s="81"/>
      <c r="F169" s="82"/>
      <c r="G169" s="273">
        <f t="shared" si="27"/>
        <v>0</v>
      </c>
      <c r="H169" s="273">
        <f t="shared" si="28"/>
        <v>0</v>
      </c>
      <c r="I169" s="273">
        <f t="shared" si="29"/>
        <v>0</v>
      </c>
      <c r="J169" s="273">
        <f t="shared" si="30"/>
        <v>0</v>
      </c>
      <c r="K169" s="81"/>
      <c r="L169" s="274" t="str">
        <f t="shared" si="31"/>
        <v/>
      </c>
      <c r="M169" s="256">
        <f t="shared" si="32"/>
        <v>0</v>
      </c>
      <c r="N169" s="226" t="str">
        <f t="shared" si="33"/>
        <v/>
      </c>
    </row>
    <row r="170" spans="1:14" hidden="1" outlineLevel="1" x14ac:dyDescent="0.3">
      <c r="A170" s="159"/>
      <c r="B170" s="80"/>
      <c r="C170" s="80"/>
      <c r="D170" s="81"/>
      <c r="E170" s="81"/>
      <c r="F170" s="82"/>
      <c r="G170" s="273">
        <f t="shared" si="27"/>
        <v>0</v>
      </c>
      <c r="H170" s="273">
        <f t="shared" si="28"/>
        <v>0</v>
      </c>
      <c r="I170" s="273">
        <f t="shared" si="29"/>
        <v>0</v>
      </c>
      <c r="J170" s="273">
        <f t="shared" si="30"/>
        <v>0</v>
      </c>
      <c r="K170" s="81"/>
      <c r="L170" s="274" t="str">
        <f t="shared" si="31"/>
        <v/>
      </c>
      <c r="M170" s="256">
        <f t="shared" si="32"/>
        <v>0</v>
      </c>
      <c r="N170" s="226" t="str">
        <f t="shared" si="33"/>
        <v/>
      </c>
    </row>
    <row r="171" spans="1:14" hidden="1" outlineLevel="1" x14ac:dyDescent="0.3">
      <c r="A171" s="159"/>
      <c r="B171" s="80"/>
      <c r="C171" s="80"/>
      <c r="D171" s="81"/>
      <c r="E171" s="81"/>
      <c r="F171" s="82"/>
      <c r="G171" s="273">
        <f t="shared" si="27"/>
        <v>0</v>
      </c>
      <c r="H171" s="273">
        <f t="shared" si="28"/>
        <v>0</v>
      </c>
      <c r="I171" s="273">
        <f t="shared" si="29"/>
        <v>0</v>
      </c>
      <c r="J171" s="273">
        <f t="shared" si="30"/>
        <v>0</v>
      </c>
      <c r="K171" s="81"/>
      <c r="L171" s="274" t="str">
        <f t="shared" si="31"/>
        <v/>
      </c>
      <c r="M171" s="256">
        <f t="shared" si="32"/>
        <v>0</v>
      </c>
      <c r="N171" s="226" t="str">
        <f t="shared" si="33"/>
        <v/>
      </c>
    </row>
    <row r="172" spans="1:14" hidden="1" outlineLevel="1" x14ac:dyDescent="0.3">
      <c r="A172" s="159"/>
      <c r="B172" s="80"/>
      <c r="C172" s="80"/>
      <c r="D172" s="81"/>
      <c r="E172" s="81"/>
      <c r="F172" s="82"/>
      <c r="G172" s="273">
        <f t="shared" si="27"/>
        <v>0</v>
      </c>
      <c r="H172" s="273">
        <f t="shared" si="28"/>
        <v>0</v>
      </c>
      <c r="I172" s="273">
        <f t="shared" si="29"/>
        <v>0</v>
      </c>
      <c r="J172" s="273">
        <f t="shared" si="30"/>
        <v>0</v>
      </c>
      <c r="K172" s="81"/>
      <c r="L172" s="274" t="str">
        <f t="shared" si="31"/>
        <v/>
      </c>
      <c r="M172" s="256">
        <f t="shared" si="32"/>
        <v>0</v>
      </c>
      <c r="N172" s="226" t="str">
        <f t="shared" si="33"/>
        <v/>
      </c>
    </row>
    <row r="173" spans="1:14" hidden="1" outlineLevel="1" x14ac:dyDescent="0.3">
      <c r="A173" s="159"/>
      <c r="B173" s="80"/>
      <c r="C173" s="80"/>
      <c r="D173" s="81"/>
      <c r="E173" s="81"/>
      <c r="F173" s="82"/>
      <c r="G173" s="273">
        <f t="shared" si="27"/>
        <v>0</v>
      </c>
      <c r="H173" s="273">
        <f t="shared" si="28"/>
        <v>0</v>
      </c>
      <c r="I173" s="273">
        <f t="shared" si="29"/>
        <v>0</v>
      </c>
      <c r="J173" s="273">
        <f t="shared" si="30"/>
        <v>0</v>
      </c>
      <c r="K173" s="81"/>
      <c r="L173" s="274" t="str">
        <f t="shared" si="31"/>
        <v/>
      </c>
      <c r="M173" s="256">
        <f t="shared" si="32"/>
        <v>0</v>
      </c>
      <c r="N173" s="226" t="str">
        <f t="shared" si="33"/>
        <v/>
      </c>
    </row>
    <row r="174" spans="1:14" hidden="1" outlineLevel="1" x14ac:dyDescent="0.3">
      <c r="A174" s="159"/>
      <c r="B174" s="80"/>
      <c r="C174" s="80"/>
      <c r="D174" s="81"/>
      <c r="E174" s="81"/>
      <c r="F174" s="82"/>
      <c r="G174" s="273">
        <f t="shared" si="27"/>
        <v>0</v>
      </c>
      <c r="H174" s="273">
        <f t="shared" si="28"/>
        <v>0</v>
      </c>
      <c r="I174" s="273">
        <f t="shared" si="29"/>
        <v>0</v>
      </c>
      <c r="J174" s="273">
        <f t="shared" si="30"/>
        <v>0</v>
      </c>
      <c r="K174" s="81"/>
      <c r="L174" s="274" t="str">
        <f t="shared" si="31"/>
        <v/>
      </c>
      <c r="M174" s="256">
        <f t="shared" si="32"/>
        <v>0</v>
      </c>
      <c r="N174" s="226" t="str">
        <f t="shared" si="33"/>
        <v/>
      </c>
    </row>
    <row r="175" spans="1:14" hidden="1" outlineLevel="1" x14ac:dyDescent="0.3">
      <c r="A175" s="159"/>
      <c r="B175" s="80"/>
      <c r="C175" s="80"/>
      <c r="D175" s="81"/>
      <c r="E175" s="81"/>
      <c r="F175" s="82"/>
      <c r="G175" s="273">
        <f t="shared" si="27"/>
        <v>0</v>
      </c>
      <c r="H175" s="273">
        <f t="shared" si="28"/>
        <v>0</v>
      </c>
      <c r="I175" s="273">
        <f t="shared" si="29"/>
        <v>0</v>
      </c>
      <c r="J175" s="273">
        <f t="shared" si="30"/>
        <v>0</v>
      </c>
      <c r="K175" s="81"/>
      <c r="L175" s="274" t="str">
        <f t="shared" si="31"/>
        <v/>
      </c>
      <c r="M175" s="256">
        <f t="shared" si="32"/>
        <v>0</v>
      </c>
      <c r="N175" s="226" t="str">
        <f t="shared" si="33"/>
        <v/>
      </c>
    </row>
    <row r="176" spans="1:14" hidden="1" outlineLevel="1" x14ac:dyDescent="0.3">
      <c r="A176" s="159"/>
      <c r="B176" s="80"/>
      <c r="C176" s="80"/>
      <c r="D176" s="81"/>
      <c r="E176" s="81"/>
      <c r="F176" s="82"/>
      <c r="G176" s="273">
        <f t="shared" si="27"/>
        <v>0</v>
      </c>
      <c r="H176" s="273">
        <f t="shared" si="28"/>
        <v>0</v>
      </c>
      <c r="I176" s="273">
        <f t="shared" si="29"/>
        <v>0</v>
      </c>
      <c r="J176" s="273">
        <f t="shared" si="30"/>
        <v>0</v>
      </c>
      <c r="K176" s="81"/>
      <c r="L176" s="274" t="str">
        <f t="shared" si="31"/>
        <v/>
      </c>
      <c r="M176" s="256">
        <f t="shared" si="32"/>
        <v>0</v>
      </c>
      <c r="N176" s="226" t="str">
        <f t="shared" si="33"/>
        <v/>
      </c>
    </row>
    <row r="177" spans="1:14" hidden="1" outlineLevel="1" x14ac:dyDescent="0.3">
      <c r="A177" s="159"/>
      <c r="B177" s="80"/>
      <c r="C177" s="80"/>
      <c r="D177" s="81"/>
      <c r="E177" s="81"/>
      <c r="F177" s="82"/>
      <c r="G177" s="273">
        <f t="shared" si="27"/>
        <v>0</v>
      </c>
      <c r="H177" s="273">
        <f t="shared" si="28"/>
        <v>0</v>
      </c>
      <c r="I177" s="273">
        <f t="shared" si="29"/>
        <v>0</v>
      </c>
      <c r="J177" s="273">
        <f t="shared" si="30"/>
        <v>0</v>
      </c>
      <c r="K177" s="81"/>
      <c r="L177" s="274" t="str">
        <f t="shared" si="31"/>
        <v/>
      </c>
      <c r="M177" s="256">
        <f t="shared" si="32"/>
        <v>0</v>
      </c>
      <c r="N177" s="226" t="str">
        <f t="shared" si="33"/>
        <v/>
      </c>
    </row>
    <row r="178" spans="1:14" hidden="1" outlineLevel="1" x14ac:dyDescent="0.3">
      <c r="A178" s="159"/>
      <c r="B178" s="80"/>
      <c r="C178" s="80"/>
      <c r="D178" s="81"/>
      <c r="E178" s="81"/>
      <c r="F178" s="82"/>
      <c r="G178" s="273">
        <f t="shared" si="27"/>
        <v>0</v>
      </c>
      <c r="H178" s="273">
        <f t="shared" si="28"/>
        <v>0</v>
      </c>
      <c r="I178" s="273">
        <f t="shared" si="29"/>
        <v>0</v>
      </c>
      <c r="J178" s="273">
        <f t="shared" si="30"/>
        <v>0</v>
      </c>
      <c r="K178" s="81"/>
      <c r="L178" s="274" t="str">
        <f t="shared" si="31"/>
        <v/>
      </c>
      <c r="M178" s="256">
        <f t="shared" si="32"/>
        <v>0</v>
      </c>
      <c r="N178" s="226" t="str">
        <f t="shared" si="33"/>
        <v/>
      </c>
    </row>
    <row r="179" spans="1:14" hidden="1" outlineLevel="1" x14ac:dyDescent="0.3">
      <c r="A179" s="159"/>
      <c r="B179" s="80"/>
      <c r="C179" s="80"/>
      <c r="D179" s="81"/>
      <c r="E179" s="81"/>
      <c r="F179" s="82"/>
      <c r="G179" s="273">
        <f t="shared" si="27"/>
        <v>0</v>
      </c>
      <c r="H179" s="273">
        <f t="shared" si="28"/>
        <v>0</v>
      </c>
      <c r="I179" s="273">
        <f t="shared" si="29"/>
        <v>0</v>
      </c>
      <c r="J179" s="273">
        <f t="shared" si="30"/>
        <v>0</v>
      </c>
      <c r="K179" s="81"/>
      <c r="L179" s="274" t="str">
        <f t="shared" si="31"/>
        <v/>
      </c>
      <c r="M179" s="256">
        <f t="shared" si="32"/>
        <v>0</v>
      </c>
      <c r="N179" s="226" t="str">
        <f t="shared" si="33"/>
        <v/>
      </c>
    </row>
    <row r="180" spans="1:14" hidden="1" outlineLevel="1" x14ac:dyDescent="0.3">
      <c r="A180" s="159"/>
      <c r="B180" s="80"/>
      <c r="C180" s="80"/>
      <c r="D180" s="81"/>
      <c r="E180" s="81"/>
      <c r="F180" s="82"/>
      <c r="G180" s="273">
        <f t="shared" si="27"/>
        <v>0</v>
      </c>
      <c r="H180" s="273">
        <f t="shared" si="28"/>
        <v>0</v>
      </c>
      <c r="I180" s="273">
        <f t="shared" si="29"/>
        <v>0</v>
      </c>
      <c r="J180" s="273">
        <f t="shared" si="30"/>
        <v>0</v>
      </c>
      <c r="K180" s="81"/>
      <c r="L180" s="274" t="str">
        <f t="shared" si="31"/>
        <v/>
      </c>
      <c r="M180" s="256">
        <f t="shared" si="32"/>
        <v>0</v>
      </c>
      <c r="N180" s="226" t="str">
        <f t="shared" si="33"/>
        <v/>
      </c>
    </row>
    <row r="181" spans="1:14" hidden="1" outlineLevel="1" x14ac:dyDescent="0.3">
      <c r="A181" s="159"/>
      <c r="B181" s="80"/>
      <c r="C181" s="80"/>
      <c r="D181" s="81"/>
      <c r="E181" s="81"/>
      <c r="F181" s="82"/>
      <c r="G181" s="273">
        <f t="shared" si="27"/>
        <v>0</v>
      </c>
      <c r="H181" s="273">
        <f t="shared" si="28"/>
        <v>0</v>
      </c>
      <c r="I181" s="273">
        <f t="shared" si="29"/>
        <v>0</v>
      </c>
      <c r="J181" s="273">
        <f t="shared" si="30"/>
        <v>0</v>
      </c>
      <c r="K181" s="81"/>
      <c r="L181" s="274" t="str">
        <f t="shared" si="31"/>
        <v/>
      </c>
      <c r="M181" s="256">
        <f t="shared" si="32"/>
        <v>0</v>
      </c>
      <c r="N181" s="226" t="str">
        <f t="shared" si="33"/>
        <v/>
      </c>
    </row>
    <row r="182" spans="1:14" hidden="1" outlineLevel="1" x14ac:dyDescent="0.3">
      <c r="A182" s="159"/>
      <c r="B182" s="80"/>
      <c r="C182" s="80"/>
      <c r="D182" s="81"/>
      <c r="E182" s="81"/>
      <c r="F182" s="82"/>
      <c r="G182" s="273">
        <f t="shared" si="27"/>
        <v>0</v>
      </c>
      <c r="H182" s="273">
        <f t="shared" si="28"/>
        <v>0</v>
      </c>
      <c r="I182" s="273">
        <f t="shared" si="29"/>
        <v>0</v>
      </c>
      <c r="J182" s="273">
        <f t="shared" si="30"/>
        <v>0</v>
      </c>
      <c r="K182" s="81"/>
      <c r="L182" s="274" t="str">
        <f t="shared" si="31"/>
        <v/>
      </c>
      <c r="M182" s="256">
        <f t="shared" si="32"/>
        <v>0</v>
      </c>
      <c r="N182" s="226" t="str">
        <f t="shared" si="33"/>
        <v/>
      </c>
    </row>
    <row r="183" spans="1:14" hidden="1" outlineLevel="1" x14ac:dyDescent="0.3">
      <c r="A183" s="159"/>
      <c r="B183" s="80"/>
      <c r="C183" s="80"/>
      <c r="D183" s="81"/>
      <c r="E183" s="81"/>
      <c r="F183" s="82"/>
      <c r="G183" s="273">
        <f t="shared" si="27"/>
        <v>0</v>
      </c>
      <c r="H183" s="273">
        <f t="shared" si="28"/>
        <v>0</v>
      </c>
      <c r="I183" s="273">
        <f t="shared" si="29"/>
        <v>0</v>
      </c>
      <c r="J183" s="273">
        <f t="shared" si="30"/>
        <v>0</v>
      </c>
      <c r="K183" s="81"/>
      <c r="L183" s="274" t="str">
        <f t="shared" si="31"/>
        <v/>
      </c>
      <c r="M183" s="256">
        <f t="shared" si="32"/>
        <v>0</v>
      </c>
      <c r="N183" s="226" t="str">
        <f t="shared" si="33"/>
        <v/>
      </c>
    </row>
    <row r="184" spans="1:14" hidden="1" outlineLevel="1" x14ac:dyDescent="0.3">
      <c r="A184" s="159"/>
      <c r="B184" s="80"/>
      <c r="C184" s="80"/>
      <c r="D184" s="81"/>
      <c r="E184" s="81"/>
      <c r="F184" s="82"/>
      <c r="G184" s="273">
        <f t="shared" si="27"/>
        <v>0</v>
      </c>
      <c r="H184" s="273">
        <f t="shared" si="28"/>
        <v>0</v>
      </c>
      <c r="I184" s="273">
        <f t="shared" si="29"/>
        <v>0</v>
      </c>
      <c r="J184" s="273">
        <f t="shared" si="30"/>
        <v>0</v>
      </c>
      <c r="K184" s="81"/>
      <c r="L184" s="274" t="str">
        <f t="shared" si="31"/>
        <v/>
      </c>
      <c r="M184" s="256">
        <f t="shared" si="32"/>
        <v>0</v>
      </c>
      <c r="N184" s="226" t="str">
        <f t="shared" si="33"/>
        <v/>
      </c>
    </row>
    <row r="185" spans="1:14" hidden="1" outlineLevel="1" x14ac:dyDescent="0.3">
      <c r="A185" s="159"/>
      <c r="B185" s="80"/>
      <c r="C185" s="80"/>
      <c r="D185" s="81"/>
      <c r="E185" s="81"/>
      <c r="F185" s="82"/>
      <c r="G185" s="273">
        <f t="shared" si="27"/>
        <v>0</v>
      </c>
      <c r="H185" s="273">
        <f t="shared" si="28"/>
        <v>0</v>
      </c>
      <c r="I185" s="273">
        <f t="shared" si="29"/>
        <v>0</v>
      </c>
      <c r="J185" s="273">
        <f t="shared" si="30"/>
        <v>0</v>
      </c>
      <c r="K185" s="81"/>
      <c r="L185" s="274" t="str">
        <f t="shared" si="31"/>
        <v/>
      </c>
      <c r="M185" s="256">
        <f t="shared" si="32"/>
        <v>0</v>
      </c>
      <c r="N185" s="226" t="str">
        <f t="shared" si="33"/>
        <v/>
      </c>
    </row>
    <row r="186" spans="1:14" hidden="1" outlineLevel="1" x14ac:dyDescent="0.3">
      <c r="A186" s="159"/>
      <c r="B186" s="80"/>
      <c r="C186" s="80"/>
      <c r="D186" s="81"/>
      <c r="E186" s="81"/>
      <c r="F186" s="82"/>
      <c r="G186" s="273">
        <f t="shared" si="27"/>
        <v>0</v>
      </c>
      <c r="H186" s="273">
        <f t="shared" si="28"/>
        <v>0</v>
      </c>
      <c r="I186" s="273">
        <f t="shared" si="29"/>
        <v>0</v>
      </c>
      <c r="J186" s="273">
        <f t="shared" si="30"/>
        <v>0</v>
      </c>
      <c r="K186" s="81"/>
      <c r="L186" s="274" t="str">
        <f t="shared" si="31"/>
        <v/>
      </c>
      <c r="M186" s="256">
        <f t="shared" si="32"/>
        <v>0</v>
      </c>
      <c r="N186" s="226" t="str">
        <f t="shared" si="33"/>
        <v/>
      </c>
    </row>
    <row r="187" spans="1:14" hidden="1" outlineLevel="1" x14ac:dyDescent="0.3">
      <c r="A187" s="159"/>
      <c r="B187" s="80"/>
      <c r="C187" s="80"/>
      <c r="D187" s="81"/>
      <c r="E187" s="81"/>
      <c r="F187" s="82"/>
      <c r="G187" s="273">
        <f t="shared" si="27"/>
        <v>0</v>
      </c>
      <c r="H187" s="273">
        <f t="shared" si="28"/>
        <v>0</v>
      </c>
      <c r="I187" s="273">
        <f t="shared" si="29"/>
        <v>0</v>
      </c>
      <c r="J187" s="273">
        <f t="shared" si="30"/>
        <v>0</v>
      </c>
      <c r="K187" s="81"/>
      <c r="L187" s="274" t="str">
        <f t="shared" si="31"/>
        <v/>
      </c>
      <c r="M187" s="256">
        <f t="shared" si="32"/>
        <v>0</v>
      </c>
      <c r="N187" s="226" t="str">
        <f t="shared" si="33"/>
        <v/>
      </c>
    </row>
    <row r="188" spans="1:14" hidden="1" outlineLevel="1" x14ac:dyDescent="0.3">
      <c r="A188" s="159"/>
      <c r="B188" s="80"/>
      <c r="C188" s="80"/>
      <c r="D188" s="81"/>
      <c r="E188" s="81"/>
      <c r="F188" s="82"/>
      <c r="G188" s="273">
        <f t="shared" si="27"/>
        <v>0</v>
      </c>
      <c r="H188" s="273">
        <f t="shared" si="28"/>
        <v>0</v>
      </c>
      <c r="I188" s="273">
        <f t="shared" si="29"/>
        <v>0</v>
      </c>
      <c r="J188" s="273">
        <f t="shared" si="30"/>
        <v>0</v>
      </c>
      <c r="K188" s="81"/>
      <c r="L188" s="274" t="str">
        <f t="shared" si="31"/>
        <v/>
      </c>
      <c r="M188" s="256">
        <f t="shared" si="32"/>
        <v>0</v>
      </c>
      <c r="N188" s="226" t="str">
        <f t="shared" si="33"/>
        <v/>
      </c>
    </row>
    <row r="189" spans="1:14" hidden="1" outlineLevel="1" x14ac:dyDescent="0.3">
      <c r="A189" s="159"/>
      <c r="B189" s="80"/>
      <c r="C189" s="80"/>
      <c r="D189" s="81"/>
      <c r="E189" s="81"/>
      <c r="F189" s="82"/>
      <c r="G189" s="273">
        <f t="shared" si="27"/>
        <v>0</v>
      </c>
      <c r="H189" s="273">
        <f t="shared" si="28"/>
        <v>0</v>
      </c>
      <c r="I189" s="273">
        <f t="shared" si="29"/>
        <v>0</v>
      </c>
      <c r="J189" s="273">
        <f t="shared" si="30"/>
        <v>0</v>
      </c>
      <c r="K189" s="81"/>
      <c r="L189" s="274" t="str">
        <f t="shared" si="31"/>
        <v/>
      </c>
      <c r="M189" s="256">
        <f t="shared" si="32"/>
        <v>0</v>
      </c>
      <c r="N189" s="226" t="str">
        <f t="shared" si="33"/>
        <v/>
      </c>
    </row>
    <row r="190" spans="1:14" hidden="1" outlineLevel="1" x14ac:dyDescent="0.3">
      <c r="A190" s="159"/>
      <c r="B190" s="80"/>
      <c r="C190" s="80"/>
      <c r="D190" s="81"/>
      <c r="E190" s="81"/>
      <c r="F190" s="82"/>
      <c r="G190" s="273">
        <f t="shared" si="27"/>
        <v>0</v>
      </c>
      <c r="H190" s="273">
        <f t="shared" si="28"/>
        <v>0</v>
      </c>
      <c r="I190" s="273">
        <f t="shared" si="29"/>
        <v>0</v>
      </c>
      <c r="J190" s="273">
        <f t="shared" si="30"/>
        <v>0</v>
      </c>
      <c r="K190" s="81"/>
      <c r="L190" s="274" t="str">
        <f t="shared" si="31"/>
        <v/>
      </c>
      <c r="M190" s="256">
        <f t="shared" si="32"/>
        <v>0</v>
      </c>
      <c r="N190" s="226" t="str">
        <f t="shared" si="33"/>
        <v/>
      </c>
    </row>
    <row r="191" spans="1:14" hidden="1" outlineLevel="1" x14ac:dyDescent="0.3">
      <c r="A191" s="159"/>
      <c r="B191" s="80"/>
      <c r="C191" s="80"/>
      <c r="D191" s="81"/>
      <c r="E191" s="81"/>
      <c r="F191" s="82"/>
      <c r="G191" s="273">
        <f t="shared" si="27"/>
        <v>0</v>
      </c>
      <c r="H191" s="273">
        <f t="shared" si="28"/>
        <v>0</v>
      </c>
      <c r="I191" s="273">
        <f t="shared" si="29"/>
        <v>0</v>
      </c>
      <c r="J191" s="273">
        <f t="shared" si="30"/>
        <v>0</v>
      </c>
      <c r="K191" s="81"/>
      <c r="L191" s="274" t="str">
        <f t="shared" si="31"/>
        <v/>
      </c>
      <c r="M191" s="256">
        <f t="shared" si="32"/>
        <v>0</v>
      </c>
      <c r="N191" s="226" t="str">
        <f t="shared" si="33"/>
        <v/>
      </c>
    </row>
    <row r="192" spans="1:14" hidden="1" outlineLevel="1" x14ac:dyDescent="0.3">
      <c r="A192" s="159"/>
      <c r="B192" s="80"/>
      <c r="C192" s="80"/>
      <c r="D192" s="81"/>
      <c r="E192" s="81"/>
      <c r="F192" s="82"/>
      <c r="G192" s="273">
        <f t="shared" si="27"/>
        <v>0</v>
      </c>
      <c r="H192" s="273">
        <f t="shared" si="28"/>
        <v>0</v>
      </c>
      <c r="I192" s="273">
        <f t="shared" si="29"/>
        <v>0</v>
      </c>
      <c r="J192" s="273">
        <f t="shared" si="30"/>
        <v>0</v>
      </c>
      <c r="K192" s="81"/>
      <c r="L192" s="274" t="str">
        <f t="shared" si="31"/>
        <v/>
      </c>
      <c r="M192" s="256">
        <f t="shared" si="32"/>
        <v>0</v>
      </c>
      <c r="N192" s="226" t="str">
        <f t="shared" si="33"/>
        <v/>
      </c>
    </row>
    <row r="193" spans="1:14" hidden="1" outlineLevel="1" x14ac:dyDescent="0.3">
      <c r="A193" s="159"/>
      <c r="B193" s="80"/>
      <c r="C193" s="80"/>
      <c r="D193" s="81"/>
      <c r="E193" s="81"/>
      <c r="F193" s="82"/>
      <c r="G193" s="273">
        <f t="shared" si="27"/>
        <v>0</v>
      </c>
      <c r="H193" s="273">
        <f t="shared" si="28"/>
        <v>0</v>
      </c>
      <c r="I193" s="273">
        <f t="shared" si="29"/>
        <v>0</v>
      </c>
      <c r="J193" s="273">
        <f t="shared" si="30"/>
        <v>0</v>
      </c>
      <c r="K193" s="81"/>
      <c r="L193" s="274" t="str">
        <f t="shared" si="31"/>
        <v/>
      </c>
      <c r="M193" s="256">
        <f t="shared" si="32"/>
        <v>0</v>
      </c>
      <c r="N193" s="226" t="str">
        <f t="shared" si="33"/>
        <v/>
      </c>
    </row>
    <row r="194" spans="1:14" hidden="1" outlineLevel="1" x14ac:dyDescent="0.3">
      <c r="A194" s="159"/>
      <c r="B194" s="80"/>
      <c r="C194" s="80"/>
      <c r="D194" s="81"/>
      <c r="E194" s="81"/>
      <c r="F194" s="82"/>
      <c r="G194" s="273">
        <f t="shared" si="27"/>
        <v>0</v>
      </c>
      <c r="H194" s="273">
        <f t="shared" si="28"/>
        <v>0</v>
      </c>
      <c r="I194" s="273">
        <f t="shared" si="29"/>
        <v>0</v>
      </c>
      <c r="J194" s="273">
        <f t="shared" si="30"/>
        <v>0</v>
      </c>
      <c r="K194" s="81"/>
      <c r="L194" s="274" t="str">
        <f t="shared" si="31"/>
        <v/>
      </c>
      <c r="M194" s="256">
        <f t="shared" si="32"/>
        <v>0</v>
      </c>
      <c r="N194" s="226" t="str">
        <f t="shared" si="33"/>
        <v/>
      </c>
    </row>
    <row r="195" spans="1:14" hidden="1" outlineLevel="1" x14ac:dyDescent="0.3">
      <c r="A195" s="159"/>
      <c r="B195" s="80"/>
      <c r="C195" s="80"/>
      <c r="D195" s="81"/>
      <c r="E195" s="81"/>
      <c r="F195" s="82"/>
      <c r="G195" s="273">
        <f t="shared" si="27"/>
        <v>0</v>
      </c>
      <c r="H195" s="273">
        <f t="shared" si="28"/>
        <v>0</v>
      </c>
      <c r="I195" s="273">
        <f t="shared" si="29"/>
        <v>0</v>
      </c>
      <c r="J195" s="273">
        <f t="shared" si="30"/>
        <v>0</v>
      </c>
      <c r="K195" s="81"/>
      <c r="L195" s="274" t="str">
        <f t="shared" si="31"/>
        <v/>
      </c>
      <c r="M195" s="256">
        <f t="shared" si="32"/>
        <v>0</v>
      </c>
      <c r="N195" s="226" t="str">
        <f t="shared" si="33"/>
        <v/>
      </c>
    </row>
    <row r="196" spans="1:14" hidden="1" outlineLevel="1" x14ac:dyDescent="0.3">
      <c r="A196" s="159"/>
      <c r="B196" s="80"/>
      <c r="C196" s="80"/>
      <c r="D196" s="81"/>
      <c r="E196" s="81"/>
      <c r="F196" s="82"/>
      <c r="G196" s="273">
        <f t="shared" si="27"/>
        <v>0</v>
      </c>
      <c r="H196" s="273">
        <f t="shared" si="28"/>
        <v>0</v>
      </c>
      <c r="I196" s="273">
        <f t="shared" si="29"/>
        <v>0</v>
      </c>
      <c r="J196" s="273">
        <f t="shared" si="30"/>
        <v>0</v>
      </c>
      <c r="K196" s="81"/>
      <c r="L196" s="274" t="str">
        <f t="shared" si="31"/>
        <v/>
      </c>
      <c r="M196" s="256">
        <f t="shared" si="32"/>
        <v>0</v>
      </c>
      <c r="N196" s="226" t="str">
        <f t="shared" si="33"/>
        <v/>
      </c>
    </row>
    <row r="197" spans="1:14" hidden="1" outlineLevel="1" x14ac:dyDescent="0.3">
      <c r="A197" s="159"/>
      <c r="B197" s="80"/>
      <c r="C197" s="80"/>
      <c r="D197" s="81"/>
      <c r="E197" s="81"/>
      <c r="F197" s="82"/>
      <c r="G197" s="273">
        <f t="shared" si="27"/>
        <v>0</v>
      </c>
      <c r="H197" s="273">
        <f t="shared" si="28"/>
        <v>0</v>
      </c>
      <c r="I197" s="273">
        <f t="shared" si="29"/>
        <v>0</v>
      </c>
      <c r="J197" s="273">
        <f t="shared" si="30"/>
        <v>0</v>
      </c>
      <c r="K197" s="81"/>
      <c r="L197" s="274" t="str">
        <f t="shared" si="31"/>
        <v/>
      </c>
      <c r="M197" s="256">
        <f t="shared" si="32"/>
        <v>0</v>
      </c>
      <c r="N197" s="226" t="str">
        <f t="shared" si="33"/>
        <v/>
      </c>
    </row>
    <row r="198" spans="1:14" hidden="1" outlineLevel="1" x14ac:dyDescent="0.3">
      <c r="A198" s="159"/>
      <c r="B198" s="80"/>
      <c r="C198" s="80"/>
      <c r="D198" s="81"/>
      <c r="E198" s="81"/>
      <c r="F198" s="82"/>
      <c r="G198" s="273">
        <f t="shared" si="27"/>
        <v>0</v>
      </c>
      <c r="H198" s="273">
        <f t="shared" si="28"/>
        <v>0</v>
      </c>
      <c r="I198" s="273">
        <f t="shared" si="29"/>
        <v>0</v>
      </c>
      <c r="J198" s="273">
        <f t="shared" si="30"/>
        <v>0</v>
      </c>
      <c r="K198" s="81"/>
      <c r="L198" s="274" t="str">
        <f t="shared" si="31"/>
        <v/>
      </c>
      <c r="M198" s="256">
        <f t="shared" si="32"/>
        <v>0</v>
      </c>
      <c r="N198" s="226" t="str">
        <f t="shared" si="33"/>
        <v/>
      </c>
    </row>
    <row r="199" spans="1:14" hidden="1" outlineLevel="1" x14ac:dyDescent="0.3">
      <c r="A199" s="159"/>
      <c r="B199" s="80"/>
      <c r="C199" s="80"/>
      <c r="D199" s="81"/>
      <c r="E199" s="81"/>
      <c r="F199" s="82"/>
      <c r="G199" s="273">
        <f t="shared" si="27"/>
        <v>0</v>
      </c>
      <c r="H199" s="273">
        <f t="shared" si="28"/>
        <v>0</v>
      </c>
      <c r="I199" s="273">
        <f t="shared" si="29"/>
        <v>0</v>
      </c>
      <c r="J199" s="273">
        <f t="shared" si="30"/>
        <v>0</v>
      </c>
      <c r="K199" s="81"/>
      <c r="L199" s="274" t="str">
        <f t="shared" si="31"/>
        <v/>
      </c>
      <c r="M199" s="256">
        <f t="shared" si="32"/>
        <v>0</v>
      </c>
      <c r="N199" s="226" t="str">
        <f t="shared" si="33"/>
        <v/>
      </c>
    </row>
    <row r="200" spans="1:14" hidden="1" outlineLevel="1" x14ac:dyDescent="0.3">
      <c r="A200" s="159"/>
      <c r="B200" s="80"/>
      <c r="C200" s="80"/>
      <c r="D200" s="81"/>
      <c r="E200" s="81"/>
      <c r="F200" s="82"/>
      <c r="G200" s="273">
        <f t="shared" si="27"/>
        <v>0</v>
      </c>
      <c r="H200" s="273">
        <f t="shared" si="28"/>
        <v>0</v>
      </c>
      <c r="I200" s="273">
        <f t="shared" si="29"/>
        <v>0</v>
      </c>
      <c r="J200" s="273">
        <f t="shared" si="30"/>
        <v>0</v>
      </c>
      <c r="K200" s="81"/>
      <c r="L200" s="274" t="str">
        <f t="shared" si="31"/>
        <v/>
      </c>
      <c r="M200" s="256">
        <f t="shared" si="32"/>
        <v>0</v>
      </c>
      <c r="N200" s="226" t="str">
        <f t="shared" si="33"/>
        <v/>
      </c>
    </row>
    <row r="201" spans="1:14" collapsed="1" x14ac:dyDescent="0.3">
      <c r="A201" s="159"/>
      <c r="B201" s="80"/>
      <c r="C201" s="80"/>
      <c r="D201" s="81"/>
      <c r="E201" s="81"/>
      <c r="F201" s="82"/>
      <c r="G201" s="273">
        <f t="shared" si="27"/>
        <v>0</v>
      </c>
      <c r="H201" s="273">
        <f t="shared" si="28"/>
        <v>0</v>
      </c>
      <c r="I201" s="273">
        <f t="shared" si="29"/>
        <v>0</v>
      </c>
      <c r="J201" s="273">
        <f t="shared" si="30"/>
        <v>0</v>
      </c>
      <c r="K201" s="81"/>
      <c r="L201" s="274" t="str">
        <f t="shared" si="31"/>
        <v/>
      </c>
      <c r="M201" s="256">
        <f t="shared" si="32"/>
        <v>0</v>
      </c>
      <c r="N201" s="226" t="str">
        <f t="shared" si="33"/>
        <v/>
      </c>
    </row>
    <row r="202" spans="1:14" hidden="1" outlineLevel="1" x14ac:dyDescent="0.3">
      <c r="A202" s="159"/>
      <c r="B202" s="80"/>
      <c r="C202" s="80"/>
      <c r="D202" s="81"/>
      <c r="E202" s="81"/>
      <c r="F202" s="82"/>
      <c r="G202" s="273">
        <f t="shared" si="27"/>
        <v>0</v>
      </c>
      <c r="H202" s="273">
        <f t="shared" si="28"/>
        <v>0</v>
      </c>
      <c r="I202" s="273">
        <f t="shared" si="29"/>
        <v>0</v>
      </c>
      <c r="J202" s="273">
        <f t="shared" si="30"/>
        <v>0</v>
      </c>
      <c r="K202" s="81"/>
      <c r="L202" s="274" t="str">
        <f t="shared" si="31"/>
        <v/>
      </c>
      <c r="M202" s="256">
        <f t="shared" si="32"/>
        <v>0</v>
      </c>
      <c r="N202" s="226" t="str">
        <f t="shared" si="33"/>
        <v/>
      </c>
    </row>
    <row r="203" spans="1:14" hidden="1" outlineLevel="1" x14ac:dyDescent="0.3">
      <c r="A203" s="159"/>
      <c r="B203" s="80"/>
      <c r="C203" s="80"/>
      <c r="D203" s="81"/>
      <c r="E203" s="81"/>
      <c r="F203" s="82"/>
      <c r="G203" s="273">
        <f t="shared" si="27"/>
        <v>0</v>
      </c>
      <c r="H203" s="273">
        <f t="shared" si="28"/>
        <v>0</v>
      </c>
      <c r="I203" s="273">
        <f t="shared" si="29"/>
        <v>0</v>
      </c>
      <c r="J203" s="273">
        <f t="shared" si="30"/>
        <v>0</v>
      </c>
      <c r="K203" s="81"/>
      <c r="L203" s="274" t="str">
        <f t="shared" si="31"/>
        <v/>
      </c>
      <c r="M203" s="256">
        <f t="shared" si="32"/>
        <v>0</v>
      </c>
      <c r="N203" s="226" t="str">
        <f t="shared" si="33"/>
        <v/>
      </c>
    </row>
    <row r="204" spans="1:14" hidden="1" outlineLevel="1" x14ac:dyDescent="0.3">
      <c r="A204" s="159"/>
      <c r="B204" s="80"/>
      <c r="C204" s="80"/>
      <c r="D204" s="81"/>
      <c r="E204" s="81"/>
      <c r="F204" s="82"/>
      <c r="G204" s="273">
        <f t="shared" si="27"/>
        <v>0</v>
      </c>
      <c r="H204" s="273">
        <f t="shared" si="28"/>
        <v>0</v>
      </c>
      <c r="I204" s="273">
        <f t="shared" si="29"/>
        <v>0</v>
      </c>
      <c r="J204" s="273">
        <f t="shared" si="30"/>
        <v>0</v>
      </c>
      <c r="K204" s="81"/>
      <c r="L204" s="274" t="str">
        <f t="shared" si="31"/>
        <v/>
      </c>
      <c r="M204" s="256">
        <f t="shared" si="32"/>
        <v>0</v>
      </c>
      <c r="N204" s="226" t="str">
        <f t="shared" si="33"/>
        <v/>
      </c>
    </row>
    <row r="205" spans="1:14" hidden="1" outlineLevel="1" x14ac:dyDescent="0.3">
      <c r="A205" s="159"/>
      <c r="B205" s="80"/>
      <c r="C205" s="80"/>
      <c r="D205" s="81"/>
      <c r="E205" s="81"/>
      <c r="F205" s="82"/>
      <c r="G205" s="273">
        <f t="shared" si="27"/>
        <v>0</v>
      </c>
      <c r="H205" s="273">
        <f t="shared" si="28"/>
        <v>0</v>
      </c>
      <c r="I205" s="273">
        <f t="shared" si="29"/>
        <v>0</v>
      </c>
      <c r="J205" s="273">
        <f t="shared" si="30"/>
        <v>0</v>
      </c>
      <c r="K205" s="81"/>
      <c r="L205" s="274" t="str">
        <f t="shared" si="31"/>
        <v/>
      </c>
      <c r="M205" s="256">
        <f t="shared" si="32"/>
        <v>0</v>
      </c>
      <c r="N205" s="226" t="str">
        <f t="shared" si="33"/>
        <v/>
      </c>
    </row>
    <row r="206" spans="1:14" hidden="1" outlineLevel="1" x14ac:dyDescent="0.3">
      <c r="A206" s="159"/>
      <c r="B206" s="80"/>
      <c r="C206" s="80"/>
      <c r="D206" s="81"/>
      <c r="E206" s="81"/>
      <c r="F206" s="82"/>
      <c r="G206" s="273">
        <f t="shared" si="27"/>
        <v>0</v>
      </c>
      <c r="H206" s="273">
        <f t="shared" si="28"/>
        <v>0</v>
      </c>
      <c r="I206" s="273">
        <f t="shared" si="29"/>
        <v>0</v>
      </c>
      <c r="J206" s="273">
        <f t="shared" si="30"/>
        <v>0</v>
      </c>
      <c r="K206" s="81"/>
      <c r="L206" s="274" t="str">
        <f t="shared" si="31"/>
        <v/>
      </c>
      <c r="M206" s="256">
        <f t="shared" si="32"/>
        <v>0</v>
      </c>
      <c r="N206" s="226" t="str">
        <f t="shared" si="33"/>
        <v/>
      </c>
    </row>
    <row r="207" spans="1:14" hidden="1" outlineLevel="1" x14ac:dyDescent="0.3">
      <c r="A207" s="159"/>
      <c r="B207" s="80"/>
      <c r="C207" s="80"/>
      <c r="D207" s="81"/>
      <c r="E207" s="81"/>
      <c r="F207" s="82"/>
      <c r="G207" s="273">
        <f t="shared" si="27"/>
        <v>0</v>
      </c>
      <c r="H207" s="273">
        <f t="shared" si="28"/>
        <v>0</v>
      </c>
      <c r="I207" s="273">
        <f t="shared" si="29"/>
        <v>0</v>
      </c>
      <c r="J207" s="273">
        <f t="shared" si="30"/>
        <v>0</v>
      </c>
      <c r="K207" s="81"/>
      <c r="L207" s="274" t="str">
        <f t="shared" si="31"/>
        <v/>
      </c>
      <c r="M207" s="256">
        <f t="shared" si="32"/>
        <v>0</v>
      </c>
      <c r="N207" s="226" t="str">
        <f t="shared" si="33"/>
        <v/>
      </c>
    </row>
    <row r="208" spans="1:14" hidden="1" outlineLevel="1" x14ac:dyDescent="0.3">
      <c r="A208" s="159"/>
      <c r="B208" s="80"/>
      <c r="C208" s="80"/>
      <c r="D208" s="81"/>
      <c r="E208" s="81"/>
      <c r="F208" s="82"/>
      <c r="G208" s="273">
        <f t="shared" si="27"/>
        <v>0</v>
      </c>
      <c r="H208" s="273">
        <f t="shared" si="28"/>
        <v>0</v>
      </c>
      <c r="I208" s="273">
        <f t="shared" si="29"/>
        <v>0</v>
      </c>
      <c r="J208" s="273">
        <f t="shared" si="30"/>
        <v>0</v>
      </c>
      <c r="K208" s="81"/>
      <c r="L208" s="274" t="str">
        <f t="shared" si="31"/>
        <v/>
      </c>
      <c r="M208" s="256">
        <f t="shared" si="32"/>
        <v>0</v>
      </c>
      <c r="N208" s="226" t="str">
        <f t="shared" si="33"/>
        <v/>
      </c>
    </row>
    <row r="209" spans="1:14" hidden="1" outlineLevel="1" x14ac:dyDescent="0.3">
      <c r="A209" s="159"/>
      <c r="B209" s="80"/>
      <c r="C209" s="80"/>
      <c r="D209" s="81"/>
      <c r="E209" s="81"/>
      <c r="F209" s="82"/>
      <c r="G209" s="273">
        <f t="shared" ref="G209:G272" si="34">IF(D209="",0,IF(D209&lt;15,15-D209,0))</f>
        <v>0</v>
      </c>
      <c r="H209" s="273">
        <f t="shared" ref="H209:H272" si="35">IF(E209="",0,IF(E209&lt;15.5,15.5-E209,0))</f>
        <v>0</v>
      </c>
      <c r="I209" s="273">
        <f t="shared" ref="I209:I272" si="36">G209*F209</f>
        <v>0</v>
      </c>
      <c r="J209" s="273">
        <f t="shared" ref="J209:J272" si="37">H209*F209</f>
        <v>0</v>
      </c>
      <c r="K209" s="81"/>
      <c r="L209" s="274" t="str">
        <f t="shared" ref="L209:L272" si="38">IFERROR((K209/(I209+J209)),"")</f>
        <v/>
      </c>
      <c r="M209" s="256">
        <f t="shared" ref="M209:M272" si="39">I209+J209+K209</f>
        <v>0</v>
      </c>
      <c r="N209" s="226" t="str">
        <f t="shared" ref="N209:N272" si="40">IF(K209="","",IF(L209&gt;17.5%,"Benefits should not be more than 17.5% ",""))</f>
        <v/>
      </c>
    </row>
    <row r="210" spans="1:14" hidden="1" outlineLevel="1" x14ac:dyDescent="0.3">
      <c r="A210" s="159"/>
      <c r="B210" s="80"/>
      <c r="C210" s="80"/>
      <c r="D210" s="81"/>
      <c r="E210" s="81"/>
      <c r="F210" s="82"/>
      <c r="G210" s="273">
        <f t="shared" si="34"/>
        <v>0</v>
      </c>
      <c r="H210" s="273">
        <f t="shared" si="35"/>
        <v>0</v>
      </c>
      <c r="I210" s="273">
        <f t="shared" si="36"/>
        <v>0</v>
      </c>
      <c r="J210" s="273">
        <f t="shared" si="37"/>
        <v>0</v>
      </c>
      <c r="K210" s="81"/>
      <c r="L210" s="274" t="str">
        <f t="shared" si="38"/>
        <v/>
      </c>
      <c r="M210" s="256">
        <f t="shared" si="39"/>
        <v>0</v>
      </c>
      <c r="N210" s="226" t="str">
        <f t="shared" si="40"/>
        <v/>
      </c>
    </row>
    <row r="211" spans="1:14" hidden="1" outlineLevel="1" x14ac:dyDescent="0.3">
      <c r="A211" s="159"/>
      <c r="B211" s="80"/>
      <c r="C211" s="80"/>
      <c r="D211" s="81"/>
      <c r="E211" s="81"/>
      <c r="F211" s="82"/>
      <c r="G211" s="273">
        <f t="shared" si="34"/>
        <v>0</v>
      </c>
      <c r="H211" s="273">
        <f t="shared" si="35"/>
        <v>0</v>
      </c>
      <c r="I211" s="273">
        <f t="shared" si="36"/>
        <v>0</v>
      </c>
      <c r="J211" s="273">
        <f t="shared" si="37"/>
        <v>0</v>
      </c>
      <c r="K211" s="81"/>
      <c r="L211" s="274" t="str">
        <f t="shared" si="38"/>
        <v/>
      </c>
      <c r="M211" s="256">
        <f t="shared" si="39"/>
        <v>0</v>
      </c>
      <c r="N211" s="226" t="str">
        <f t="shared" si="40"/>
        <v/>
      </c>
    </row>
    <row r="212" spans="1:14" hidden="1" outlineLevel="1" x14ac:dyDescent="0.3">
      <c r="A212" s="159"/>
      <c r="B212" s="80"/>
      <c r="C212" s="80"/>
      <c r="D212" s="81"/>
      <c r="E212" s="81"/>
      <c r="F212" s="82"/>
      <c r="G212" s="273">
        <f t="shared" si="34"/>
        <v>0</v>
      </c>
      <c r="H212" s="273">
        <f t="shared" si="35"/>
        <v>0</v>
      </c>
      <c r="I212" s="273">
        <f t="shared" si="36"/>
        <v>0</v>
      </c>
      <c r="J212" s="273">
        <f t="shared" si="37"/>
        <v>0</v>
      </c>
      <c r="K212" s="81"/>
      <c r="L212" s="274" t="str">
        <f t="shared" si="38"/>
        <v/>
      </c>
      <c r="M212" s="256">
        <f t="shared" si="39"/>
        <v>0</v>
      </c>
      <c r="N212" s="226" t="str">
        <f t="shared" si="40"/>
        <v/>
      </c>
    </row>
    <row r="213" spans="1:14" hidden="1" outlineLevel="1" x14ac:dyDescent="0.3">
      <c r="A213" s="159"/>
      <c r="B213" s="80"/>
      <c r="C213" s="80"/>
      <c r="D213" s="81"/>
      <c r="E213" s="81"/>
      <c r="F213" s="82"/>
      <c r="G213" s="273">
        <f t="shared" si="34"/>
        <v>0</v>
      </c>
      <c r="H213" s="273">
        <f t="shared" si="35"/>
        <v>0</v>
      </c>
      <c r="I213" s="273">
        <f t="shared" si="36"/>
        <v>0</v>
      </c>
      <c r="J213" s="273">
        <f t="shared" si="37"/>
        <v>0</v>
      </c>
      <c r="K213" s="81"/>
      <c r="L213" s="274" t="str">
        <f t="shared" si="38"/>
        <v/>
      </c>
      <c r="M213" s="256">
        <f t="shared" si="39"/>
        <v>0</v>
      </c>
      <c r="N213" s="226" t="str">
        <f t="shared" si="40"/>
        <v/>
      </c>
    </row>
    <row r="214" spans="1:14" hidden="1" outlineLevel="1" x14ac:dyDescent="0.3">
      <c r="A214" s="159"/>
      <c r="B214" s="80"/>
      <c r="C214" s="80"/>
      <c r="D214" s="81"/>
      <c r="E214" s="81"/>
      <c r="F214" s="82"/>
      <c r="G214" s="273">
        <f t="shared" si="34"/>
        <v>0</v>
      </c>
      <c r="H214" s="273">
        <f t="shared" si="35"/>
        <v>0</v>
      </c>
      <c r="I214" s="273">
        <f t="shared" si="36"/>
        <v>0</v>
      </c>
      <c r="J214" s="273">
        <f t="shared" si="37"/>
        <v>0</v>
      </c>
      <c r="K214" s="81"/>
      <c r="L214" s="274" t="str">
        <f t="shared" si="38"/>
        <v/>
      </c>
      <c r="M214" s="256">
        <f t="shared" si="39"/>
        <v>0</v>
      </c>
      <c r="N214" s="226" t="str">
        <f t="shared" si="40"/>
        <v/>
      </c>
    </row>
    <row r="215" spans="1:14" hidden="1" outlineLevel="1" x14ac:dyDescent="0.3">
      <c r="A215" s="159"/>
      <c r="B215" s="80"/>
      <c r="C215" s="80"/>
      <c r="D215" s="81"/>
      <c r="E215" s="81"/>
      <c r="F215" s="82"/>
      <c r="G215" s="273">
        <f t="shared" si="34"/>
        <v>0</v>
      </c>
      <c r="H215" s="273">
        <f t="shared" si="35"/>
        <v>0</v>
      </c>
      <c r="I215" s="273">
        <f t="shared" si="36"/>
        <v>0</v>
      </c>
      <c r="J215" s="273">
        <f t="shared" si="37"/>
        <v>0</v>
      </c>
      <c r="K215" s="81"/>
      <c r="L215" s="274" t="str">
        <f t="shared" si="38"/>
        <v/>
      </c>
      <c r="M215" s="256">
        <f t="shared" si="39"/>
        <v>0</v>
      </c>
      <c r="N215" s="226" t="str">
        <f t="shared" si="40"/>
        <v/>
      </c>
    </row>
    <row r="216" spans="1:14" hidden="1" outlineLevel="1" x14ac:dyDescent="0.3">
      <c r="A216" s="159"/>
      <c r="B216" s="80"/>
      <c r="C216" s="80"/>
      <c r="D216" s="81"/>
      <c r="E216" s="81"/>
      <c r="F216" s="82"/>
      <c r="G216" s="273">
        <f t="shared" si="34"/>
        <v>0</v>
      </c>
      <c r="H216" s="273">
        <f t="shared" si="35"/>
        <v>0</v>
      </c>
      <c r="I216" s="273">
        <f t="shared" si="36"/>
        <v>0</v>
      </c>
      <c r="J216" s="273">
        <f t="shared" si="37"/>
        <v>0</v>
      </c>
      <c r="K216" s="81"/>
      <c r="L216" s="274" t="str">
        <f t="shared" si="38"/>
        <v/>
      </c>
      <c r="M216" s="256">
        <f t="shared" si="39"/>
        <v>0</v>
      </c>
      <c r="N216" s="226" t="str">
        <f t="shared" si="40"/>
        <v/>
      </c>
    </row>
    <row r="217" spans="1:14" hidden="1" outlineLevel="1" x14ac:dyDescent="0.3">
      <c r="A217" s="159"/>
      <c r="B217" s="80"/>
      <c r="C217" s="80"/>
      <c r="D217" s="81"/>
      <c r="E217" s="81"/>
      <c r="F217" s="82"/>
      <c r="G217" s="273">
        <f t="shared" si="34"/>
        <v>0</v>
      </c>
      <c r="H217" s="273">
        <f t="shared" si="35"/>
        <v>0</v>
      </c>
      <c r="I217" s="273">
        <f t="shared" si="36"/>
        <v>0</v>
      </c>
      <c r="J217" s="273">
        <f t="shared" si="37"/>
        <v>0</v>
      </c>
      <c r="K217" s="81"/>
      <c r="L217" s="274" t="str">
        <f t="shared" si="38"/>
        <v/>
      </c>
      <c r="M217" s="256">
        <f t="shared" si="39"/>
        <v>0</v>
      </c>
      <c r="N217" s="226" t="str">
        <f t="shared" si="40"/>
        <v/>
      </c>
    </row>
    <row r="218" spans="1:14" hidden="1" outlineLevel="1" x14ac:dyDescent="0.3">
      <c r="A218" s="159"/>
      <c r="B218" s="80"/>
      <c r="C218" s="80"/>
      <c r="D218" s="81"/>
      <c r="E218" s="81"/>
      <c r="F218" s="82"/>
      <c r="G218" s="273">
        <f t="shared" si="34"/>
        <v>0</v>
      </c>
      <c r="H218" s="273">
        <f t="shared" si="35"/>
        <v>0</v>
      </c>
      <c r="I218" s="273">
        <f t="shared" si="36"/>
        <v>0</v>
      </c>
      <c r="J218" s="273">
        <f t="shared" si="37"/>
        <v>0</v>
      </c>
      <c r="K218" s="81"/>
      <c r="L218" s="274" t="str">
        <f t="shared" si="38"/>
        <v/>
      </c>
      <c r="M218" s="256">
        <f t="shared" si="39"/>
        <v>0</v>
      </c>
      <c r="N218" s="226" t="str">
        <f t="shared" si="40"/>
        <v/>
      </c>
    </row>
    <row r="219" spans="1:14" hidden="1" outlineLevel="1" x14ac:dyDescent="0.3">
      <c r="A219" s="159"/>
      <c r="B219" s="80"/>
      <c r="C219" s="80"/>
      <c r="D219" s="81"/>
      <c r="E219" s="81"/>
      <c r="F219" s="82"/>
      <c r="G219" s="273">
        <f t="shared" si="34"/>
        <v>0</v>
      </c>
      <c r="H219" s="273">
        <f t="shared" si="35"/>
        <v>0</v>
      </c>
      <c r="I219" s="273">
        <f t="shared" si="36"/>
        <v>0</v>
      </c>
      <c r="J219" s="273">
        <f t="shared" si="37"/>
        <v>0</v>
      </c>
      <c r="K219" s="81"/>
      <c r="L219" s="274" t="str">
        <f t="shared" si="38"/>
        <v/>
      </c>
      <c r="M219" s="256">
        <f t="shared" si="39"/>
        <v>0</v>
      </c>
      <c r="N219" s="226" t="str">
        <f t="shared" si="40"/>
        <v/>
      </c>
    </row>
    <row r="220" spans="1:14" hidden="1" outlineLevel="1" x14ac:dyDescent="0.3">
      <c r="A220" s="159"/>
      <c r="B220" s="80"/>
      <c r="C220" s="80"/>
      <c r="D220" s="81"/>
      <c r="E220" s="81"/>
      <c r="F220" s="82"/>
      <c r="G220" s="273">
        <f t="shared" si="34"/>
        <v>0</v>
      </c>
      <c r="H220" s="273">
        <f t="shared" si="35"/>
        <v>0</v>
      </c>
      <c r="I220" s="273">
        <f t="shared" si="36"/>
        <v>0</v>
      </c>
      <c r="J220" s="273">
        <f t="shared" si="37"/>
        <v>0</v>
      </c>
      <c r="K220" s="81"/>
      <c r="L220" s="274" t="str">
        <f t="shared" si="38"/>
        <v/>
      </c>
      <c r="M220" s="256">
        <f t="shared" si="39"/>
        <v>0</v>
      </c>
      <c r="N220" s="226" t="str">
        <f t="shared" si="40"/>
        <v/>
      </c>
    </row>
    <row r="221" spans="1:14" hidden="1" outlineLevel="1" x14ac:dyDescent="0.3">
      <c r="A221" s="159"/>
      <c r="B221" s="80"/>
      <c r="C221" s="80"/>
      <c r="D221" s="81"/>
      <c r="E221" s="81"/>
      <c r="F221" s="82"/>
      <c r="G221" s="273">
        <f t="shared" si="34"/>
        <v>0</v>
      </c>
      <c r="H221" s="273">
        <f t="shared" si="35"/>
        <v>0</v>
      </c>
      <c r="I221" s="273">
        <f t="shared" si="36"/>
        <v>0</v>
      </c>
      <c r="J221" s="273">
        <f t="shared" si="37"/>
        <v>0</v>
      </c>
      <c r="K221" s="81"/>
      <c r="L221" s="274" t="str">
        <f t="shared" si="38"/>
        <v/>
      </c>
      <c r="M221" s="256">
        <f t="shared" si="39"/>
        <v>0</v>
      </c>
      <c r="N221" s="226" t="str">
        <f t="shared" si="40"/>
        <v/>
      </c>
    </row>
    <row r="222" spans="1:14" hidden="1" outlineLevel="1" x14ac:dyDescent="0.3">
      <c r="A222" s="159"/>
      <c r="B222" s="80"/>
      <c r="C222" s="80"/>
      <c r="D222" s="81"/>
      <c r="E222" s="81"/>
      <c r="F222" s="82"/>
      <c r="G222" s="273">
        <f t="shared" si="34"/>
        <v>0</v>
      </c>
      <c r="H222" s="273">
        <f t="shared" si="35"/>
        <v>0</v>
      </c>
      <c r="I222" s="273">
        <f t="shared" si="36"/>
        <v>0</v>
      </c>
      <c r="J222" s="273">
        <f t="shared" si="37"/>
        <v>0</v>
      </c>
      <c r="K222" s="81"/>
      <c r="L222" s="274" t="str">
        <f t="shared" si="38"/>
        <v/>
      </c>
      <c r="M222" s="256">
        <f t="shared" si="39"/>
        <v>0</v>
      </c>
      <c r="N222" s="226" t="str">
        <f t="shared" si="40"/>
        <v/>
      </c>
    </row>
    <row r="223" spans="1:14" hidden="1" outlineLevel="1" x14ac:dyDescent="0.3">
      <c r="A223" s="159"/>
      <c r="B223" s="80"/>
      <c r="C223" s="80"/>
      <c r="D223" s="81"/>
      <c r="E223" s="81"/>
      <c r="F223" s="82"/>
      <c r="G223" s="273">
        <f t="shared" si="34"/>
        <v>0</v>
      </c>
      <c r="H223" s="273">
        <f t="shared" si="35"/>
        <v>0</v>
      </c>
      <c r="I223" s="273">
        <f t="shared" si="36"/>
        <v>0</v>
      </c>
      <c r="J223" s="273">
        <f t="shared" si="37"/>
        <v>0</v>
      </c>
      <c r="K223" s="81"/>
      <c r="L223" s="274" t="str">
        <f t="shared" si="38"/>
        <v/>
      </c>
      <c r="M223" s="256">
        <f t="shared" si="39"/>
        <v>0</v>
      </c>
      <c r="N223" s="226" t="str">
        <f t="shared" si="40"/>
        <v/>
      </c>
    </row>
    <row r="224" spans="1:14" hidden="1" outlineLevel="1" x14ac:dyDescent="0.3">
      <c r="A224" s="159"/>
      <c r="B224" s="80"/>
      <c r="C224" s="80"/>
      <c r="D224" s="81"/>
      <c r="E224" s="81"/>
      <c r="F224" s="82"/>
      <c r="G224" s="273">
        <f t="shared" si="34"/>
        <v>0</v>
      </c>
      <c r="H224" s="273">
        <f t="shared" si="35"/>
        <v>0</v>
      </c>
      <c r="I224" s="273">
        <f t="shared" si="36"/>
        <v>0</v>
      </c>
      <c r="J224" s="273">
        <f t="shared" si="37"/>
        <v>0</v>
      </c>
      <c r="K224" s="81"/>
      <c r="L224" s="274" t="str">
        <f t="shared" si="38"/>
        <v/>
      </c>
      <c r="M224" s="256">
        <f t="shared" si="39"/>
        <v>0</v>
      </c>
      <c r="N224" s="226" t="str">
        <f t="shared" si="40"/>
        <v/>
      </c>
    </row>
    <row r="225" spans="1:14" hidden="1" outlineLevel="1" x14ac:dyDescent="0.3">
      <c r="A225" s="159"/>
      <c r="B225" s="80"/>
      <c r="C225" s="80"/>
      <c r="D225" s="81"/>
      <c r="E225" s="81"/>
      <c r="F225" s="82"/>
      <c r="G225" s="273">
        <f t="shared" si="34"/>
        <v>0</v>
      </c>
      <c r="H225" s="273">
        <f t="shared" si="35"/>
        <v>0</v>
      </c>
      <c r="I225" s="273">
        <f t="shared" si="36"/>
        <v>0</v>
      </c>
      <c r="J225" s="273">
        <f t="shared" si="37"/>
        <v>0</v>
      </c>
      <c r="K225" s="81"/>
      <c r="L225" s="274" t="str">
        <f t="shared" si="38"/>
        <v/>
      </c>
      <c r="M225" s="256">
        <f t="shared" si="39"/>
        <v>0</v>
      </c>
      <c r="N225" s="226" t="str">
        <f t="shared" si="40"/>
        <v/>
      </c>
    </row>
    <row r="226" spans="1:14" hidden="1" outlineLevel="1" x14ac:dyDescent="0.3">
      <c r="A226" s="159"/>
      <c r="B226" s="80"/>
      <c r="C226" s="80"/>
      <c r="D226" s="81"/>
      <c r="E226" s="81"/>
      <c r="F226" s="82"/>
      <c r="G226" s="273">
        <f t="shared" si="34"/>
        <v>0</v>
      </c>
      <c r="H226" s="273">
        <f t="shared" si="35"/>
        <v>0</v>
      </c>
      <c r="I226" s="273">
        <f t="shared" si="36"/>
        <v>0</v>
      </c>
      <c r="J226" s="273">
        <f t="shared" si="37"/>
        <v>0</v>
      </c>
      <c r="K226" s="81"/>
      <c r="L226" s="274" t="str">
        <f t="shared" si="38"/>
        <v/>
      </c>
      <c r="M226" s="256">
        <f t="shared" si="39"/>
        <v>0</v>
      </c>
      <c r="N226" s="226" t="str">
        <f t="shared" si="40"/>
        <v/>
      </c>
    </row>
    <row r="227" spans="1:14" hidden="1" outlineLevel="1" x14ac:dyDescent="0.3">
      <c r="A227" s="159"/>
      <c r="B227" s="80"/>
      <c r="C227" s="80"/>
      <c r="D227" s="81"/>
      <c r="E227" s="81"/>
      <c r="F227" s="82"/>
      <c r="G227" s="273">
        <f t="shared" si="34"/>
        <v>0</v>
      </c>
      <c r="H227" s="273">
        <f t="shared" si="35"/>
        <v>0</v>
      </c>
      <c r="I227" s="273">
        <f t="shared" si="36"/>
        <v>0</v>
      </c>
      <c r="J227" s="273">
        <f t="shared" si="37"/>
        <v>0</v>
      </c>
      <c r="K227" s="81"/>
      <c r="L227" s="274" t="str">
        <f t="shared" si="38"/>
        <v/>
      </c>
      <c r="M227" s="256">
        <f t="shared" si="39"/>
        <v>0</v>
      </c>
      <c r="N227" s="226" t="str">
        <f t="shared" si="40"/>
        <v/>
      </c>
    </row>
    <row r="228" spans="1:14" hidden="1" outlineLevel="1" x14ac:dyDescent="0.3">
      <c r="A228" s="159"/>
      <c r="B228" s="80"/>
      <c r="C228" s="80"/>
      <c r="D228" s="81"/>
      <c r="E228" s="81"/>
      <c r="F228" s="82"/>
      <c r="G228" s="273">
        <f t="shared" si="34"/>
        <v>0</v>
      </c>
      <c r="H228" s="273">
        <f t="shared" si="35"/>
        <v>0</v>
      </c>
      <c r="I228" s="273">
        <f t="shared" si="36"/>
        <v>0</v>
      </c>
      <c r="J228" s="273">
        <f t="shared" si="37"/>
        <v>0</v>
      </c>
      <c r="K228" s="81"/>
      <c r="L228" s="274" t="str">
        <f t="shared" si="38"/>
        <v/>
      </c>
      <c r="M228" s="256">
        <f t="shared" si="39"/>
        <v>0</v>
      </c>
      <c r="N228" s="226" t="str">
        <f t="shared" si="40"/>
        <v/>
      </c>
    </row>
    <row r="229" spans="1:14" hidden="1" outlineLevel="1" x14ac:dyDescent="0.3">
      <c r="A229" s="159"/>
      <c r="B229" s="80"/>
      <c r="C229" s="80"/>
      <c r="D229" s="81"/>
      <c r="E229" s="81"/>
      <c r="F229" s="82"/>
      <c r="G229" s="273">
        <f t="shared" si="34"/>
        <v>0</v>
      </c>
      <c r="H229" s="273">
        <f t="shared" si="35"/>
        <v>0</v>
      </c>
      <c r="I229" s="273">
        <f t="shared" si="36"/>
        <v>0</v>
      </c>
      <c r="J229" s="273">
        <f t="shared" si="37"/>
        <v>0</v>
      </c>
      <c r="K229" s="81"/>
      <c r="L229" s="274" t="str">
        <f t="shared" si="38"/>
        <v/>
      </c>
      <c r="M229" s="256">
        <f t="shared" si="39"/>
        <v>0</v>
      </c>
      <c r="N229" s="226" t="str">
        <f t="shared" si="40"/>
        <v/>
      </c>
    </row>
    <row r="230" spans="1:14" hidden="1" outlineLevel="1" x14ac:dyDescent="0.3">
      <c r="A230" s="159"/>
      <c r="B230" s="80"/>
      <c r="C230" s="80"/>
      <c r="D230" s="81"/>
      <c r="E230" s="81"/>
      <c r="F230" s="82"/>
      <c r="G230" s="273">
        <f t="shared" si="34"/>
        <v>0</v>
      </c>
      <c r="H230" s="273">
        <f t="shared" si="35"/>
        <v>0</v>
      </c>
      <c r="I230" s="273">
        <f t="shared" si="36"/>
        <v>0</v>
      </c>
      <c r="J230" s="273">
        <f t="shared" si="37"/>
        <v>0</v>
      </c>
      <c r="K230" s="81"/>
      <c r="L230" s="274" t="str">
        <f t="shared" si="38"/>
        <v/>
      </c>
      <c r="M230" s="256">
        <f t="shared" si="39"/>
        <v>0</v>
      </c>
      <c r="N230" s="226" t="str">
        <f t="shared" si="40"/>
        <v/>
      </c>
    </row>
    <row r="231" spans="1:14" hidden="1" outlineLevel="1" x14ac:dyDescent="0.3">
      <c r="A231" s="159"/>
      <c r="B231" s="80"/>
      <c r="C231" s="80"/>
      <c r="D231" s="81"/>
      <c r="E231" s="81"/>
      <c r="F231" s="82"/>
      <c r="G231" s="273">
        <f t="shared" si="34"/>
        <v>0</v>
      </c>
      <c r="H231" s="273">
        <f t="shared" si="35"/>
        <v>0</v>
      </c>
      <c r="I231" s="273">
        <f t="shared" si="36"/>
        <v>0</v>
      </c>
      <c r="J231" s="273">
        <f t="shared" si="37"/>
        <v>0</v>
      </c>
      <c r="K231" s="81"/>
      <c r="L231" s="274" t="str">
        <f t="shared" si="38"/>
        <v/>
      </c>
      <c r="M231" s="256">
        <f t="shared" si="39"/>
        <v>0</v>
      </c>
      <c r="N231" s="226" t="str">
        <f t="shared" si="40"/>
        <v/>
      </c>
    </row>
    <row r="232" spans="1:14" hidden="1" outlineLevel="1" x14ac:dyDescent="0.3">
      <c r="A232" s="159"/>
      <c r="B232" s="80"/>
      <c r="C232" s="80"/>
      <c r="D232" s="81"/>
      <c r="E232" s="81"/>
      <c r="F232" s="82"/>
      <c r="G232" s="273">
        <f t="shared" si="34"/>
        <v>0</v>
      </c>
      <c r="H232" s="273">
        <f t="shared" si="35"/>
        <v>0</v>
      </c>
      <c r="I232" s="273">
        <f t="shared" si="36"/>
        <v>0</v>
      </c>
      <c r="J232" s="273">
        <f t="shared" si="37"/>
        <v>0</v>
      </c>
      <c r="K232" s="81"/>
      <c r="L232" s="274" t="str">
        <f t="shared" si="38"/>
        <v/>
      </c>
      <c r="M232" s="256">
        <f t="shared" si="39"/>
        <v>0</v>
      </c>
      <c r="N232" s="226" t="str">
        <f t="shared" si="40"/>
        <v/>
      </c>
    </row>
    <row r="233" spans="1:14" hidden="1" outlineLevel="1" x14ac:dyDescent="0.3">
      <c r="A233" s="159"/>
      <c r="B233" s="80"/>
      <c r="C233" s="80"/>
      <c r="D233" s="81"/>
      <c r="E233" s="81"/>
      <c r="F233" s="82"/>
      <c r="G233" s="273">
        <f t="shared" si="34"/>
        <v>0</v>
      </c>
      <c r="H233" s="273">
        <f t="shared" si="35"/>
        <v>0</v>
      </c>
      <c r="I233" s="273">
        <f t="shared" si="36"/>
        <v>0</v>
      </c>
      <c r="J233" s="273">
        <f t="shared" si="37"/>
        <v>0</v>
      </c>
      <c r="K233" s="81"/>
      <c r="L233" s="274" t="str">
        <f t="shared" si="38"/>
        <v/>
      </c>
      <c r="M233" s="256">
        <f t="shared" si="39"/>
        <v>0</v>
      </c>
      <c r="N233" s="226" t="str">
        <f t="shared" si="40"/>
        <v/>
      </c>
    </row>
    <row r="234" spans="1:14" hidden="1" outlineLevel="1" x14ac:dyDescent="0.3">
      <c r="A234" s="159"/>
      <c r="B234" s="80"/>
      <c r="C234" s="80"/>
      <c r="D234" s="81"/>
      <c r="E234" s="81"/>
      <c r="F234" s="82"/>
      <c r="G234" s="273">
        <f t="shared" si="34"/>
        <v>0</v>
      </c>
      <c r="H234" s="273">
        <f t="shared" si="35"/>
        <v>0</v>
      </c>
      <c r="I234" s="273">
        <f t="shared" si="36"/>
        <v>0</v>
      </c>
      <c r="J234" s="273">
        <f t="shared" si="37"/>
        <v>0</v>
      </c>
      <c r="K234" s="81"/>
      <c r="L234" s="274" t="str">
        <f t="shared" si="38"/>
        <v/>
      </c>
      <c r="M234" s="256">
        <f t="shared" si="39"/>
        <v>0</v>
      </c>
      <c r="N234" s="226" t="str">
        <f t="shared" si="40"/>
        <v/>
      </c>
    </row>
    <row r="235" spans="1:14" hidden="1" outlineLevel="1" x14ac:dyDescent="0.3">
      <c r="A235" s="159"/>
      <c r="B235" s="80"/>
      <c r="C235" s="80"/>
      <c r="D235" s="81"/>
      <c r="E235" s="81"/>
      <c r="F235" s="82"/>
      <c r="G235" s="273">
        <f t="shared" si="34"/>
        <v>0</v>
      </c>
      <c r="H235" s="273">
        <f t="shared" si="35"/>
        <v>0</v>
      </c>
      <c r="I235" s="273">
        <f t="shared" si="36"/>
        <v>0</v>
      </c>
      <c r="J235" s="273">
        <f t="shared" si="37"/>
        <v>0</v>
      </c>
      <c r="K235" s="81"/>
      <c r="L235" s="274" t="str">
        <f t="shared" si="38"/>
        <v/>
      </c>
      <c r="M235" s="256">
        <f t="shared" si="39"/>
        <v>0</v>
      </c>
      <c r="N235" s="226" t="str">
        <f t="shared" si="40"/>
        <v/>
      </c>
    </row>
    <row r="236" spans="1:14" hidden="1" outlineLevel="1" x14ac:dyDescent="0.3">
      <c r="A236" s="159"/>
      <c r="B236" s="80"/>
      <c r="C236" s="80"/>
      <c r="D236" s="81"/>
      <c r="E236" s="81"/>
      <c r="F236" s="82"/>
      <c r="G236" s="273">
        <f t="shared" si="34"/>
        <v>0</v>
      </c>
      <c r="H236" s="273">
        <f t="shared" si="35"/>
        <v>0</v>
      </c>
      <c r="I236" s="273">
        <f t="shared" si="36"/>
        <v>0</v>
      </c>
      <c r="J236" s="273">
        <f t="shared" si="37"/>
        <v>0</v>
      </c>
      <c r="K236" s="81"/>
      <c r="L236" s="274" t="str">
        <f t="shared" si="38"/>
        <v/>
      </c>
      <c r="M236" s="256">
        <f t="shared" si="39"/>
        <v>0</v>
      </c>
      <c r="N236" s="226" t="str">
        <f t="shared" si="40"/>
        <v/>
      </c>
    </row>
    <row r="237" spans="1:14" hidden="1" outlineLevel="1" x14ac:dyDescent="0.3">
      <c r="A237" s="159"/>
      <c r="B237" s="80"/>
      <c r="C237" s="80"/>
      <c r="D237" s="81"/>
      <c r="E237" s="81"/>
      <c r="F237" s="82"/>
      <c r="G237" s="273">
        <f t="shared" si="34"/>
        <v>0</v>
      </c>
      <c r="H237" s="273">
        <f t="shared" si="35"/>
        <v>0</v>
      </c>
      <c r="I237" s="273">
        <f t="shared" si="36"/>
        <v>0</v>
      </c>
      <c r="J237" s="273">
        <f t="shared" si="37"/>
        <v>0</v>
      </c>
      <c r="K237" s="81"/>
      <c r="L237" s="274" t="str">
        <f t="shared" si="38"/>
        <v/>
      </c>
      <c r="M237" s="256">
        <f t="shared" si="39"/>
        <v>0</v>
      </c>
      <c r="N237" s="226" t="str">
        <f t="shared" si="40"/>
        <v/>
      </c>
    </row>
    <row r="238" spans="1:14" hidden="1" outlineLevel="1" x14ac:dyDescent="0.3">
      <c r="A238" s="159"/>
      <c r="B238" s="80"/>
      <c r="C238" s="80"/>
      <c r="D238" s="81"/>
      <c r="E238" s="81"/>
      <c r="F238" s="82"/>
      <c r="G238" s="273">
        <f t="shared" si="34"/>
        <v>0</v>
      </c>
      <c r="H238" s="273">
        <f t="shared" si="35"/>
        <v>0</v>
      </c>
      <c r="I238" s="273">
        <f t="shared" si="36"/>
        <v>0</v>
      </c>
      <c r="J238" s="273">
        <f t="shared" si="37"/>
        <v>0</v>
      </c>
      <c r="K238" s="81"/>
      <c r="L238" s="274" t="str">
        <f t="shared" si="38"/>
        <v/>
      </c>
      <c r="M238" s="256">
        <f t="shared" si="39"/>
        <v>0</v>
      </c>
      <c r="N238" s="226" t="str">
        <f t="shared" si="40"/>
        <v/>
      </c>
    </row>
    <row r="239" spans="1:14" hidden="1" outlineLevel="1" x14ac:dyDescent="0.3">
      <c r="A239" s="159"/>
      <c r="B239" s="80"/>
      <c r="C239" s="80"/>
      <c r="D239" s="81"/>
      <c r="E239" s="81"/>
      <c r="F239" s="82"/>
      <c r="G239" s="273">
        <f t="shared" si="34"/>
        <v>0</v>
      </c>
      <c r="H239" s="273">
        <f t="shared" si="35"/>
        <v>0</v>
      </c>
      <c r="I239" s="273">
        <f t="shared" si="36"/>
        <v>0</v>
      </c>
      <c r="J239" s="273">
        <f t="shared" si="37"/>
        <v>0</v>
      </c>
      <c r="K239" s="81"/>
      <c r="L239" s="274" t="str">
        <f t="shared" si="38"/>
        <v/>
      </c>
      <c r="M239" s="256">
        <f t="shared" si="39"/>
        <v>0</v>
      </c>
      <c r="N239" s="226" t="str">
        <f t="shared" si="40"/>
        <v/>
      </c>
    </row>
    <row r="240" spans="1:14" hidden="1" outlineLevel="1" x14ac:dyDescent="0.3">
      <c r="A240" s="159"/>
      <c r="B240" s="80"/>
      <c r="C240" s="80"/>
      <c r="D240" s="81"/>
      <c r="E240" s="81"/>
      <c r="F240" s="82"/>
      <c r="G240" s="273">
        <f t="shared" si="34"/>
        <v>0</v>
      </c>
      <c r="H240" s="273">
        <f t="shared" si="35"/>
        <v>0</v>
      </c>
      <c r="I240" s="273">
        <f t="shared" si="36"/>
        <v>0</v>
      </c>
      <c r="J240" s="273">
        <f t="shared" si="37"/>
        <v>0</v>
      </c>
      <c r="K240" s="81"/>
      <c r="L240" s="274" t="str">
        <f t="shared" si="38"/>
        <v/>
      </c>
      <c r="M240" s="256">
        <f t="shared" si="39"/>
        <v>0</v>
      </c>
      <c r="N240" s="226" t="str">
        <f t="shared" si="40"/>
        <v/>
      </c>
    </row>
    <row r="241" spans="1:14" hidden="1" outlineLevel="1" x14ac:dyDescent="0.3">
      <c r="A241" s="159"/>
      <c r="B241" s="80"/>
      <c r="C241" s="80"/>
      <c r="D241" s="81"/>
      <c r="E241" s="81"/>
      <c r="F241" s="82"/>
      <c r="G241" s="273">
        <f t="shared" si="34"/>
        <v>0</v>
      </c>
      <c r="H241" s="273">
        <f t="shared" si="35"/>
        <v>0</v>
      </c>
      <c r="I241" s="273">
        <f t="shared" si="36"/>
        <v>0</v>
      </c>
      <c r="J241" s="273">
        <f t="shared" si="37"/>
        <v>0</v>
      </c>
      <c r="K241" s="81"/>
      <c r="L241" s="274" t="str">
        <f t="shared" si="38"/>
        <v/>
      </c>
      <c r="M241" s="256">
        <f t="shared" si="39"/>
        <v>0</v>
      </c>
      <c r="N241" s="226" t="str">
        <f t="shared" si="40"/>
        <v/>
      </c>
    </row>
    <row r="242" spans="1:14" hidden="1" outlineLevel="1" x14ac:dyDescent="0.3">
      <c r="A242" s="159"/>
      <c r="B242" s="80"/>
      <c r="C242" s="80"/>
      <c r="D242" s="81"/>
      <c r="E242" s="81"/>
      <c r="F242" s="82"/>
      <c r="G242" s="273">
        <f t="shared" si="34"/>
        <v>0</v>
      </c>
      <c r="H242" s="273">
        <f t="shared" si="35"/>
        <v>0</v>
      </c>
      <c r="I242" s="273">
        <f t="shared" si="36"/>
        <v>0</v>
      </c>
      <c r="J242" s="273">
        <f t="shared" si="37"/>
        <v>0</v>
      </c>
      <c r="K242" s="81"/>
      <c r="L242" s="274" t="str">
        <f t="shared" si="38"/>
        <v/>
      </c>
      <c r="M242" s="256">
        <f t="shared" si="39"/>
        <v>0</v>
      </c>
      <c r="N242" s="226" t="str">
        <f t="shared" si="40"/>
        <v/>
      </c>
    </row>
    <row r="243" spans="1:14" hidden="1" outlineLevel="1" x14ac:dyDescent="0.3">
      <c r="A243" s="159"/>
      <c r="B243" s="80"/>
      <c r="C243" s="80"/>
      <c r="D243" s="81"/>
      <c r="E243" s="81"/>
      <c r="F243" s="82"/>
      <c r="G243" s="273">
        <f t="shared" si="34"/>
        <v>0</v>
      </c>
      <c r="H243" s="273">
        <f t="shared" si="35"/>
        <v>0</v>
      </c>
      <c r="I243" s="273">
        <f t="shared" si="36"/>
        <v>0</v>
      </c>
      <c r="J243" s="273">
        <f t="shared" si="37"/>
        <v>0</v>
      </c>
      <c r="K243" s="81"/>
      <c r="L243" s="274" t="str">
        <f t="shared" si="38"/>
        <v/>
      </c>
      <c r="M243" s="256">
        <f t="shared" si="39"/>
        <v>0</v>
      </c>
      <c r="N243" s="226" t="str">
        <f t="shared" si="40"/>
        <v/>
      </c>
    </row>
    <row r="244" spans="1:14" hidden="1" outlineLevel="1" x14ac:dyDescent="0.3">
      <c r="A244" s="159"/>
      <c r="B244" s="80"/>
      <c r="C244" s="80"/>
      <c r="D244" s="81"/>
      <c r="E244" s="81"/>
      <c r="F244" s="82"/>
      <c r="G244" s="273">
        <f t="shared" si="34"/>
        <v>0</v>
      </c>
      <c r="H244" s="273">
        <f t="shared" si="35"/>
        <v>0</v>
      </c>
      <c r="I244" s="273">
        <f t="shared" si="36"/>
        <v>0</v>
      </c>
      <c r="J244" s="273">
        <f t="shared" si="37"/>
        <v>0</v>
      </c>
      <c r="K244" s="81"/>
      <c r="L244" s="274" t="str">
        <f t="shared" si="38"/>
        <v/>
      </c>
      <c r="M244" s="256">
        <f t="shared" si="39"/>
        <v>0</v>
      </c>
      <c r="N244" s="226" t="str">
        <f t="shared" si="40"/>
        <v/>
      </c>
    </row>
    <row r="245" spans="1:14" hidden="1" outlineLevel="1" x14ac:dyDescent="0.3">
      <c r="A245" s="159"/>
      <c r="B245" s="80"/>
      <c r="C245" s="80"/>
      <c r="D245" s="81"/>
      <c r="E245" s="81"/>
      <c r="F245" s="82"/>
      <c r="G245" s="273">
        <f t="shared" si="34"/>
        <v>0</v>
      </c>
      <c r="H245" s="273">
        <f t="shared" si="35"/>
        <v>0</v>
      </c>
      <c r="I245" s="273">
        <f t="shared" si="36"/>
        <v>0</v>
      </c>
      <c r="J245" s="273">
        <f t="shared" si="37"/>
        <v>0</v>
      </c>
      <c r="K245" s="81"/>
      <c r="L245" s="274" t="str">
        <f t="shared" si="38"/>
        <v/>
      </c>
      <c r="M245" s="256">
        <f t="shared" si="39"/>
        <v>0</v>
      </c>
      <c r="N245" s="226" t="str">
        <f t="shared" si="40"/>
        <v/>
      </c>
    </row>
    <row r="246" spans="1:14" hidden="1" outlineLevel="1" x14ac:dyDescent="0.3">
      <c r="A246" s="159"/>
      <c r="B246" s="80"/>
      <c r="C246" s="80"/>
      <c r="D246" s="81"/>
      <c r="E246" s="81"/>
      <c r="F246" s="82"/>
      <c r="G246" s="273">
        <f t="shared" si="34"/>
        <v>0</v>
      </c>
      <c r="H246" s="273">
        <f t="shared" si="35"/>
        <v>0</v>
      </c>
      <c r="I246" s="273">
        <f t="shared" si="36"/>
        <v>0</v>
      </c>
      <c r="J246" s="273">
        <f t="shared" si="37"/>
        <v>0</v>
      </c>
      <c r="K246" s="81"/>
      <c r="L246" s="274" t="str">
        <f t="shared" si="38"/>
        <v/>
      </c>
      <c r="M246" s="256">
        <f t="shared" si="39"/>
        <v>0</v>
      </c>
      <c r="N246" s="226" t="str">
        <f t="shared" si="40"/>
        <v/>
      </c>
    </row>
    <row r="247" spans="1:14" hidden="1" outlineLevel="1" x14ac:dyDescent="0.3">
      <c r="A247" s="159"/>
      <c r="B247" s="80"/>
      <c r="C247" s="80"/>
      <c r="D247" s="81"/>
      <c r="E247" s="81"/>
      <c r="F247" s="82"/>
      <c r="G247" s="273">
        <f t="shared" si="34"/>
        <v>0</v>
      </c>
      <c r="H247" s="273">
        <f t="shared" si="35"/>
        <v>0</v>
      </c>
      <c r="I247" s="273">
        <f t="shared" si="36"/>
        <v>0</v>
      </c>
      <c r="J247" s="273">
        <f t="shared" si="37"/>
        <v>0</v>
      </c>
      <c r="K247" s="81"/>
      <c r="L247" s="274" t="str">
        <f t="shared" si="38"/>
        <v/>
      </c>
      <c r="M247" s="256">
        <f t="shared" si="39"/>
        <v>0</v>
      </c>
      <c r="N247" s="226" t="str">
        <f t="shared" si="40"/>
        <v/>
      </c>
    </row>
    <row r="248" spans="1:14" hidden="1" outlineLevel="1" x14ac:dyDescent="0.3">
      <c r="A248" s="159"/>
      <c r="B248" s="80"/>
      <c r="C248" s="80"/>
      <c r="D248" s="81"/>
      <c r="E248" s="81"/>
      <c r="F248" s="82"/>
      <c r="G248" s="273">
        <f t="shared" si="34"/>
        <v>0</v>
      </c>
      <c r="H248" s="273">
        <f t="shared" si="35"/>
        <v>0</v>
      </c>
      <c r="I248" s="273">
        <f t="shared" si="36"/>
        <v>0</v>
      </c>
      <c r="J248" s="273">
        <f t="shared" si="37"/>
        <v>0</v>
      </c>
      <c r="K248" s="81"/>
      <c r="L248" s="274" t="str">
        <f t="shared" si="38"/>
        <v/>
      </c>
      <c r="M248" s="256">
        <f t="shared" si="39"/>
        <v>0</v>
      </c>
      <c r="N248" s="226" t="str">
        <f t="shared" si="40"/>
        <v/>
      </c>
    </row>
    <row r="249" spans="1:14" hidden="1" outlineLevel="1" x14ac:dyDescent="0.3">
      <c r="A249" s="159"/>
      <c r="B249" s="80"/>
      <c r="C249" s="80"/>
      <c r="D249" s="81"/>
      <c r="E249" s="81"/>
      <c r="F249" s="82"/>
      <c r="G249" s="273">
        <f t="shared" si="34"/>
        <v>0</v>
      </c>
      <c r="H249" s="273">
        <f t="shared" si="35"/>
        <v>0</v>
      </c>
      <c r="I249" s="273">
        <f t="shared" si="36"/>
        <v>0</v>
      </c>
      <c r="J249" s="273">
        <f t="shared" si="37"/>
        <v>0</v>
      </c>
      <c r="K249" s="81"/>
      <c r="L249" s="274" t="str">
        <f t="shared" si="38"/>
        <v/>
      </c>
      <c r="M249" s="256">
        <f t="shared" si="39"/>
        <v>0</v>
      </c>
      <c r="N249" s="226" t="str">
        <f t="shared" si="40"/>
        <v/>
      </c>
    </row>
    <row r="250" spans="1:14" hidden="1" outlineLevel="1" x14ac:dyDescent="0.3">
      <c r="A250" s="159"/>
      <c r="B250" s="80"/>
      <c r="C250" s="80"/>
      <c r="D250" s="81"/>
      <c r="E250" s="81"/>
      <c r="F250" s="82"/>
      <c r="G250" s="273">
        <f t="shared" si="34"/>
        <v>0</v>
      </c>
      <c r="H250" s="273">
        <f t="shared" si="35"/>
        <v>0</v>
      </c>
      <c r="I250" s="273">
        <f t="shared" si="36"/>
        <v>0</v>
      </c>
      <c r="J250" s="273">
        <f t="shared" si="37"/>
        <v>0</v>
      </c>
      <c r="K250" s="81"/>
      <c r="L250" s="274" t="str">
        <f t="shared" si="38"/>
        <v/>
      </c>
      <c r="M250" s="256">
        <f t="shared" si="39"/>
        <v>0</v>
      </c>
      <c r="N250" s="226" t="str">
        <f t="shared" si="40"/>
        <v/>
      </c>
    </row>
    <row r="251" spans="1:14" hidden="1" outlineLevel="1" x14ac:dyDescent="0.3">
      <c r="A251" s="159"/>
      <c r="B251" s="80"/>
      <c r="C251" s="80"/>
      <c r="D251" s="81"/>
      <c r="E251" s="81"/>
      <c r="F251" s="82"/>
      <c r="G251" s="273">
        <f t="shared" si="34"/>
        <v>0</v>
      </c>
      <c r="H251" s="273">
        <f t="shared" si="35"/>
        <v>0</v>
      </c>
      <c r="I251" s="273">
        <f t="shared" si="36"/>
        <v>0</v>
      </c>
      <c r="J251" s="273">
        <f t="shared" si="37"/>
        <v>0</v>
      </c>
      <c r="K251" s="81"/>
      <c r="L251" s="274" t="str">
        <f t="shared" si="38"/>
        <v/>
      </c>
      <c r="M251" s="256">
        <f t="shared" si="39"/>
        <v>0</v>
      </c>
      <c r="N251" s="226" t="str">
        <f t="shared" si="40"/>
        <v/>
      </c>
    </row>
    <row r="252" spans="1:14" hidden="1" outlineLevel="1" x14ac:dyDescent="0.3">
      <c r="A252" s="159"/>
      <c r="B252" s="80"/>
      <c r="C252" s="80"/>
      <c r="D252" s="81"/>
      <c r="E252" s="81"/>
      <c r="F252" s="82"/>
      <c r="G252" s="273">
        <f t="shared" si="34"/>
        <v>0</v>
      </c>
      <c r="H252" s="273">
        <f t="shared" si="35"/>
        <v>0</v>
      </c>
      <c r="I252" s="273">
        <f t="shared" si="36"/>
        <v>0</v>
      </c>
      <c r="J252" s="273">
        <f t="shared" si="37"/>
        <v>0</v>
      </c>
      <c r="K252" s="81"/>
      <c r="L252" s="274" t="str">
        <f t="shared" si="38"/>
        <v/>
      </c>
      <c r="M252" s="256">
        <f t="shared" si="39"/>
        <v>0</v>
      </c>
      <c r="N252" s="226" t="str">
        <f t="shared" si="40"/>
        <v/>
      </c>
    </row>
    <row r="253" spans="1:14" hidden="1" outlineLevel="1" x14ac:dyDescent="0.3">
      <c r="A253" s="159"/>
      <c r="B253" s="80"/>
      <c r="C253" s="80"/>
      <c r="D253" s="81"/>
      <c r="E253" s="81"/>
      <c r="F253" s="82"/>
      <c r="G253" s="273">
        <f t="shared" si="34"/>
        <v>0</v>
      </c>
      <c r="H253" s="273">
        <f t="shared" si="35"/>
        <v>0</v>
      </c>
      <c r="I253" s="273">
        <f t="shared" si="36"/>
        <v>0</v>
      </c>
      <c r="J253" s="273">
        <f t="shared" si="37"/>
        <v>0</v>
      </c>
      <c r="K253" s="81"/>
      <c r="L253" s="274" t="str">
        <f t="shared" si="38"/>
        <v/>
      </c>
      <c r="M253" s="256">
        <f t="shared" si="39"/>
        <v>0</v>
      </c>
      <c r="N253" s="226" t="str">
        <f t="shared" si="40"/>
        <v/>
      </c>
    </row>
    <row r="254" spans="1:14" hidden="1" outlineLevel="1" x14ac:dyDescent="0.3">
      <c r="A254" s="159"/>
      <c r="B254" s="80"/>
      <c r="C254" s="80"/>
      <c r="D254" s="81"/>
      <c r="E254" s="81"/>
      <c r="F254" s="82"/>
      <c r="G254" s="273">
        <f t="shared" si="34"/>
        <v>0</v>
      </c>
      <c r="H254" s="273">
        <f t="shared" si="35"/>
        <v>0</v>
      </c>
      <c r="I254" s="273">
        <f t="shared" si="36"/>
        <v>0</v>
      </c>
      <c r="J254" s="273">
        <f t="shared" si="37"/>
        <v>0</v>
      </c>
      <c r="K254" s="81"/>
      <c r="L254" s="274" t="str">
        <f t="shared" si="38"/>
        <v/>
      </c>
      <c r="M254" s="256">
        <f t="shared" si="39"/>
        <v>0</v>
      </c>
      <c r="N254" s="226" t="str">
        <f t="shared" si="40"/>
        <v/>
      </c>
    </row>
    <row r="255" spans="1:14" hidden="1" outlineLevel="1" x14ac:dyDescent="0.3">
      <c r="A255" s="159"/>
      <c r="B255" s="80"/>
      <c r="C255" s="80"/>
      <c r="D255" s="81"/>
      <c r="E255" s="81"/>
      <c r="F255" s="82"/>
      <c r="G255" s="273">
        <f t="shared" si="34"/>
        <v>0</v>
      </c>
      <c r="H255" s="273">
        <f t="shared" si="35"/>
        <v>0</v>
      </c>
      <c r="I255" s="273">
        <f t="shared" si="36"/>
        <v>0</v>
      </c>
      <c r="J255" s="273">
        <f t="shared" si="37"/>
        <v>0</v>
      </c>
      <c r="K255" s="81"/>
      <c r="L255" s="274" t="str">
        <f t="shared" si="38"/>
        <v/>
      </c>
      <c r="M255" s="256">
        <f t="shared" si="39"/>
        <v>0</v>
      </c>
      <c r="N255" s="226" t="str">
        <f t="shared" si="40"/>
        <v/>
      </c>
    </row>
    <row r="256" spans="1:14" hidden="1" outlineLevel="1" x14ac:dyDescent="0.3">
      <c r="A256" s="159"/>
      <c r="B256" s="80"/>
      <c r="C256" s="80"/>
      <c r="D256" s="81"/>
      <c r="E256" s="81"/>
      <c r="F256" s="82"/>
      <c r="G256" s="273">
        <f t="shared" si="34"/>
        <v>0</v>
      </c>
      <c r="H256" s="273">
        <f t="shared" si="35"/>
        <v>0</v>
      </c>
      <c r="I256" s="273">
        <f t="shared" si="36"/>
        <v>0</v>
      </c>
      <c r="J256" s="273">
        <f t="shared" si="37"/>
        <v>0</v>
      </c>
      <c r="K256" s="81"/>
      <c r="L256" s="274" t="str">
        <f t="shared" si="38"/>
        <v/>
      </c>
      <c r="M256" s="256">
        <f t="shared" si="39"/>
        <v>0</v>
      </c>
      <c r="N256" s="226" t="str">
        <f t="shared" si="40"/>
        <v/>
      </c>
    </row>
    <row r="257" spans="1:14" hidden="1" outlineLevel="1" x14ac:dyDescent="0.3">
      <c r="A257" s="159"/>
      <c r="B257" s="80"/>
      <c r="C257" s="80"/>
      <c r="D257" s="81"/>
      <c r="E257" s="81"/>
      <c r="F257" s="82"/>
      <c r="G257" s="273">
        <f t="shared" si="34"/>
        <v>0</v>
      </c>
      <c r="H257" s="273">
        <f t="shared" si="35"/>
        <v>0</v>
      </c>
      <c r="I257" s="273">
        <f t="shared" si="36"/>
        <v>0</v>
      </c>
      <c r="J257" s="273">
        <f t="shared" si="37"/>
        <v>0</v>
      </c>
      <c r="K257" s="81"/>
      <c r="L257" s="274" t="str">
        <f t="shared" si="38"/>
        <v/>
      </c>
      <c r="M257" s="256">
        <f t="shared" si="39"/>
        <v>0</v>
      </c>
      <c r="N257" s="226" t="str">
        <f t="shared" si="40"/>
        <v/>
      </c>
    </row>
    <row r="258" spans="1:14" hidden="1" outlineLevel="1" x14ac:dyDescent="0.3">
      <c r="A258" s="159"/>
      <c r="B258" s="80"/>
      <c r="C258" s="80"/>
      <c r="D258" s="81"/>
      <c r="E258" s="81"/>
      <c r="F258" s="82"/>
      <c r="G258" s="273">
        <f t="shared" si="34"/>
        <v>0</v>
      </c>
      <c r="H258" s="273">
        <f t="shared" si="35"/>
        <v>0</v>
      </c>
      <c r="I258" s="273">
        <f t="shared" si="36"/>
        <v>0</v>
      </c>
      <c r="J258" s="273">
        <f t="shared" si="37"/>
        <v>0</v>
      </c>
      <c r="K258" s="81"/>
      <c r="L258" s="274" t="str">
        <f t="shared" si="38"/>
        <v/>
      </c>
      <c r="M258" s="256">
        <f t="shared" si="39"/>
        <v>0</v>
      </c>
      <c r="N258" s="226" t="str">
        <f t="shared" si="40"/>
        <v/>
      </c>
    </row>
    <row r="259" spans="1:14" hidden="1" outlineLevel="1" x14ac:dyDescent="0.3">
      <c r="A259" s="159"/>
      <c r="B259" s="80"/>
      <c r="C259" s="80"/>
      <c r="D259" s="81"/>
      <c r="E259" s="81"/>
      <c r="F259" s="82"/>
      <c r="G259" s="273">
        <f t="shared" si="34"/>
        <v>0</v>
      </c>
      <c r="H259" s="273">
        <f t="shared" si="35"/>
        <v>0</v>
      </c>
      <c r="I259" s="273">
        <f t="shared" si="36"/>
        <v>0</v>
      </c>
      <c r="J259" s="273">
        <f t="shared" si="37"/>
        <v>0</v>
      </c>
      <c r="K259" s="81"/>
      <c r="L259" s="274" t="str">
        <f t="shared" si="38"/>
        <v/>
      </c>
      <c r="M259" s="256">
        <f t="shared" si="39"/>
        <v>0</v>
      </c>
      <c r="N259" s="226" t="str">
        <f t="shared" si="40"/>
        <v/>
      </c>
    </row>
    <row r="260" spans="1:14" hidden="1" outlineLevel="1" x14ac:dyDescent="0.3">
      <c r="A260" s="159"/>
      <c r="B260" s="80"/>
      <c r="C260" s="80"/>
      <c r="D260" s="81"/>
      <c r="E260" s="81"/>
      <c r="F260" s="82"/>
      <c r="G260" s="273">
        <f t="shared" si="34"/>
        <v>0</v>
      </c>
      <c r="H260" s="273">
        <f t="shared" si="35"/>
        <v>0</v>
      </c>
      <c r="I260" s="273">
        <f t="shared" si="36"/>
        <v>0</v>
      </c>
      <c r="J260" s="273">
        <f t="shared" si="37"/>
        <v>0</v>
      </c>
      <c r="K260" s="81"/>
      <c r="L260" s="274" t="str">
        <f t="shared" si="38"/>
        <v/>
      </c>
      <c r="M260" s="256">
        <f t="shared" si="39"/>
        <v>0</v>
      </c>
      <c r="N260" s="226" t="str">
        <f t="shared" si="40"/>
        <v/>
      </c>
    </row>
    <row r="261" spans="1:14" hidden="1" outlineLevel="1" x14ac:dyDescent="0.3">
      <c r="A261" s="159"/>
      <c r="B261" s="80"/>
      <c r="C261" s="80"/>
      <c r="D261" s="81"/>
      <c r="E261" s="81"/>
      <c r="F261" s="82"/>
      <c r="G261" s="273">
        <f t="shared" si="34"/>
        <v>0</v>
      </c>
      <c r="H261" s="273">
        <f t="shared" si="35"/>
        <v>0</v>
      </c>
      <c r="I261" s="273">
        <f t="shared" si="36"/>
        <v>0</v>
      </c>
      <c r="J261" s="273">
        <f t="shared" si="37"/>
        <v>0</v>
      </c>
      <c r="K261" s="81"/>
      <c r="L261" s="274" t="str">
        <f t="shared" si="38"/>
        <v/>
      </c>
      <c r="M261" s="256">
        <f t="shared" si="39"/>
        <v>0</v>
      </c>
      <c r="N261" s="226" t="str">
        <f t="shared" si="40"/>
        <v/>
      </c>
    </row>
    <row r="262" spans="1:14" hidden="1" outlineLevel="1" x14ac:dyDescent="0.3">
      <c r="A262" s="159"/>
      <c r="B262" s="80"/>
      <c r="C262" s="80"/>
      <c r="D262" s="81"/>
      <c r="E262" s="81"/>
      <c r="F262" s="82"/>
      <c r="G262" s="273">
        <f t="shared" si="34"/>
        <v>0</v>
      </c>
      <c r="H262" s="273">
        <f t="shared" si="35"/>
        <v>0</v>
      </c>
      <c r="I262" s="273">
        <f t="shared" si="36"/>
        <v>0</v>
      </c>
      <c r="J262" s="273">
        <f t="shared" si="37"/>
        <v>0</v>
      </c>
      <c r="K262" s="81"/>
      <c r="L262" s="274" t="str">
        <f t="shared" si="38"/>
        <v/>
      </c>
      <c r="M262" s="256">
        <f t="shared" si="39"/>
        <v>0</v>
      </c>
      <c r="N262" s="226" t="str">
        <f t="shared" si="40"/>
        <v/>
      </c>
    </row>
    <row r="263" spans="1:14" hidden="1" outlineLevel="1" x14ac:dyDescent="0.3">
      <c r="A263" s="159"/>
      <c r="B263" s="80"/>
      <c r="C263" s="80"/>
      <c r="D263" s="81"/>
      <c r="E263" s="81"/>
      <c r="F263" s="82"/>
      <c r="G263" s="273">
        <f t="shared" si="34"/>
        <v>0</v>
      </c>
      <c r="H263" s="273">
        <f t="shared" si="35"/>
        <v>0</v>
      </c>
      <c r="I263" s="273">
        <f t="shared" si="36"/>
        <v>0</v>
      </c>
      <c r="J263" s="273">
        <f t="shared" si="37"/>
        <v>0</v>
      </c>
      <c r="K263" s="81"/>
      <c r="L263" s="274" t="str">
        <f t="shared" si="38"/>
        <v/>
      </c>
      <c r="M263" s="256">
        <f t="shared" si="39"/>
        <v>0</v>
      </c>
      <c r="N263" s="226" t="str">
        <f t="shared" si="40"/>
        <v/>
      </c>
    </row>
    <row r="264" spans="1:14" hidden="1" outlineLevel="1" x14ac:dyDescent="0.3">
      <c r="A264" s="159"/>
      <c r="B264" s="80"/>
      <c r="C264" s="80"/>
      <c r="D264" s="81"/>
      <c r="E264" s="81"/>
      <c r="F264" s="82"/>
      <c r="G264" s="273">
        <f t="shared" si="34"/>
        <v>0</v>
      </c>
      <c r="H264" s="273">
        <f t="shared" si="35"/>
        <v>0</v>
      </c>
      <c r="I264" s="273">
        <f t="shared" si="36"/>
        <v>0</v>
      </c>
      <c r="J264" s="273">
        <f t="shared" si="37"/>
        <v>0</v>
      </c>
      <c r="K264" s="81"/>
      <c r="L264" s="274" t="str">
        <f t="shared" si="38"/>
        <v/>
      </c>
      <c r="M264" s="256">
        <f t="shared" si="39"/>
        <v>0</v>
      </c>
      <c r="N264" s="226" t="str">
        <f t="shared" si="40"/>
        <v/>
      </c>
    </row>
    <row r="265" spans="1:14" hidden="1" outlineLevel="1" x14ac:dyDescent="0.3">
      <c r="A265" s="159"/>
      <c r="B265" s="80"/>
      <c r="C265" s="80"/>
      <c r="D265" s="81"/>
      <c r="E265" s="81"/>
      <c r="F265" s="82"/>
      <c r="G265" s="273">
        <f t="shared" si="34"/>
        <v>0</v>
      </c>
      <c r="H265" s="273">
        <f t="shared" si="35"/>
        <v>0</v>
      </c>
      <c r="I265" s="273">
        <f t="shared" si="36"/>
        <v>0</v>
      </c>
      <c r="J265" s="273">
        <f t="shared" si="37"/>
        <v>0</v>
      </c>
      <c r="K265" s="81"/>
      <c r="L265" s="274" t="str">
        <f t="shared" si="38"/>
        <v/>
      </c>
      <c r="M265" s="256">
        <f t="shared" si="39"/>
        <v>0</v>
      </c>
      <c r="N265" s="226" t="str">
        <f t="shared" si="40"/>
        <v/>
      </c>
    </row>
    <row r="266" spans="1:14" hidden="1" outlineLevel="1" x14ac:dyDescent="0.3">
      <c r="A266" s="159"/>
      <c r="B266" s="80"/>
      <c r="C266" s="80"/>
      <c r="D266" s="81"/>
      <c r="E266" s="81"/>
      <c r="F266" s="82"/>
      <c r="G266" s="273">
        <f t="shared" si="34"/>
        <v>0</v>
      </c>
      <c r="H266" s="273">
        <f t="shared" si="35"/>
        <v>0</v>
      </c>
      <c r="I266" s="273">
        <f t="shared" si="36"/>
        <v>0</v>
      </c>
      <c r="J266" s="273">
        <f t="shared" si="37"/>
        <v>0</v>
      </c>
      <c r="K266" s="81"/>
      <c r="L266" s="274" t="str">
        <f t="shared" si="38"/>
        <v/>
      </c>
      <c r="M266" s="256">
        <f t="shared" si="39"/>
        <v>0</v>
      </c>
      <c r="N266" s="226" t="str">
        <f t="shared" si="40"/>
        <v/>
      </c>
    </row>
    <row r="267" spans="1:14" hidden="1" outlineLevel="1" x14ac:dyDescent="0.3">
      <c r="A267" s="159"/>
      <c r="B267" s="80"/>
      <c r="C267" s="80"/>
      <c r="D267" s="81"/>
      <c r="E267" s="81"/>
      <c r="F267" s="82"/>
      <c r="G267" s="273">
        <f t="shared" si="34"/>
        <v>0</v>
      </c>
      <c r="H267" s="273">
        <f t="shared" si="35"/>
        <v>0</v>
      </c>
      <c r="I267" s="273">
        <f t="shared" si="36"/>
        <v>0</v>
      </c>
      <c r="J267" s="273">
        <f t="shared" si="37"/>
        <v>0</v>
      </c>
      <c r="K267" s="81"/>
      <c r="L267" s="274" t="str">
        <f t="shared" si="38"/>
        <v/>
      </c>
      <c r="M267" s="256">
        <f t="shared" si="39"/>
        <v>0</v>
      </c>
      <c r="N267" s="226" t="str">
        <f t="shared" si="40"/>
        <v/>
      </c>
    </row>
    <row r="268" spans="1:14" hidden="1" outlineLevel="1" x14ac:dyDescent="0.3">
      <c r="A268" s="159"/>
      <c r="B268" s="80"/>
      <c r="C268" s="80"/>
      <c r="D268" s="81"/>
      <c r="E268" s="81"/>
      <c r="F268" s="82"/>
      <c r="G268" s="273">
        <f t="shared" si="34"/>
        <v>0</v>
      </c>
      <c r="H268" s="273">
        <f t="shared" si="35"/>
        <v>0</v>
      </c>
      <c r="I268" s="273">
        <f t="shared" si="36"/>
        <v>0</v>
      </c>
      <c r="J268" s="273">
        <f t="shared" si="37"/>
        <v>0</v>
      </c>
      <c r="K268" s="81"/>
      <c r="L268" s="274" t="str">
        <f t="shared" si="38"/>
        <v/>
      </c>
      <c r="M268" s="256">
        <f t="shared" si="39"/>
        <v>0</v>
      </c>
      <c r="N268" s="226" t="str">
        <f t="shared" si="40"/>
        <v/>
      </c>
    </row>
    <row r="269" spans="1:14" hidden="1" outlineLevel="1" x14ac:dyDescent="0.3">
      <c r="A269" s="159"/>
      <c r="B269" s="80"/>
      <c r="C269" s="80"/>
      <c r="D269" s="81"/>
      <c r="E269" s="81"/>
      <c r="F269" s="82"/>
      <c r="G269" s="273">
        <f t="shared" si="34"/>
        <v>0</v>
      </c>
      <c r="H269" s="273">
        <f t="shared" si="35"/>
        <v>0</v>
      </c>
      <c r="I269" s="273">
        <f t="shared" si="36"/>
        <v>0</v>
      </c>
      <c r="J269" s="273">
        <f t="shared" si="37"/>
        <v>0</v>
      </c>
      <c r="K269" s="81"/>
      <c r="L269" s="274" t="str">
        <f t="shared" si="38"/>
        <v/>
      </c>
      <c r="M269" s="256">
        <f t="shared" si="39"/>
        <v>0</v>
      </c>
      <c r="N269" s="226" t="str">
        <f t="shared" si="40"/>
        <v/>
      </c>
    </row>
    <row r="270" spans="1:14" hidden="1" outlineLevel="1" x14ac:dyDescent="0.3">
      <c r="A270" s="159"/>
      <c r="B270" s="80"/>
      <c r="C270" s="80"/>
      <c r="D270" s="81"/>
      <c r="E270" s="81"/>
      <c r="F270" s="82"/>
      <c r="G270" s="273">
        <f t="shared" si="34"/>
        <v>0</v>
      </c>
      <c r="H270" s="273">
        <f t="shared" si="35"/>
        <v>0</v>
      </c>
      <c r="I270" s="273">
        <f t="shared" si="36"/>
        <v>0</v>
      </c>
      <c r="J270" s="273">
        <f t="shared" si="37"/>
        <v>0</v>
      </c>
      <c r="K270" s="81"/>
      <c r="L270" s="274" t="str">
        <f t="shared" si="38"/>
        <v/>
      </c>
      <c r="M270" s="256">
        <f t="shared" si="39"/>
        <v>0</v>
      </c>
      <c r="N270" s="226" t="str">
        <f t="shared" si="40"/>
        <v/>
      </c>
    </row>
    <row r="271" spans="1:14" hidden="1" outlineLevel="1" x14ac:dyDescent="0.3">
      <c r="A271" s="159"/>
      <c r="B271" s="80"/>
      <c r="C271" s="80"/>
      <c r="D271" s="81"/>
      <c r="E271" s="81"/>
      <c r="F271" s="82"/>
      <c r="G271" s="273">
        <f t="shared" si="34"/>
        <v>0</v>
      </c>
      <c r="H271" s="273">
        <f t="shared" si="35"/>
        <v>0</v>
      </c>
      <c r="I271" s="273">
        <f t="shared" si="36"/>
        <v>0</v>
      </c>
      <c r="J271" s="273">
        <f t="shared" si="37"/>
        <v>0</v>
      </c>
      <c r="K271" s="81"/>
      <c r="L271" s="274" t="str">
        <f t="shared" si="38"/>
        <v/>
      </c>
      <c r="M271" s="256">
        <f t="shared" si="39"/>
        <v>0</v>
      </c>
      <c r="N271" s="226" t="str">
        <f t="shared" si="40"/>
        <v/>
      </c>
    </row>
    <row r="272" spans="1:14" hidden="1" outlineLevel="1" x14ac:dyDescent="0.3">
      <c r="A272" s="159"/>
      <c r="B272" s="80"/>
      <c r="C272" s="80"/>
      <c r="D272" s="81"/>
      <c r="E272" s="81"/>
      <c r="F272" s="82"/>
      <c r="G272" s="273">
        <f t="shared" si="34"/>
        <v>0</v>
      </c>
      <c r="H272" s="273">
        <f t="shared" si="35"/>
        <v>0</v>
      </c>
      <c r="I272" s="273">
        <f t="shared" si="36"/>
        <v>0</v>
      </c>
      <c r="J272" s="273">
        <f t="shared" si="37"/>
        <v>0</v>
      </c>
      <c r="K272" s="81"/>
      <c r="L272" s="274" t="str">
        <f t="shared" si="38"/>
        <v/>
      </c>
      <c r="M272" s="256">
        <f t="shared" si="39"/>
        <v>0</v>
      </c>
      <c r="N272" s="226" t="str">
        <f t="shared" si="40"/>
        <v/>
      </c>
    </row>
    <row r="273" spans="1:14" hidden="1" outlineLevel="1" x14ac:dyDescent="0.3">
      <c r="A273" s="159"/>
      <c r="B273" s="80"/>
      <c r="C273" s="80"/>
      <c r="D273" s="81"/>
      <c r="E273" s="81"/>
      <c r="F273" s="82"/>
      <c r="G273" s="273">
        <f t="shared" ref="G273:G330" si="41">IF(D273="",0,IF(D273&lt;15,15-D273,0))</f>
        <v>0</v>
      </c>
      <c r="H273" s="273">
        <f t="shared" ref="H273:H330" si="42">IF(E273="",0,IF(E273&lt;15.5,15.5-E273,0))</f>
        <v>0</v>
      </c>
      <c r="I273" s="273">
        <f t="shared" ref="I273:I330" si="43">G273*F273</f>
        <v>0</v>
      </c>
      <c r="J273" s="273">
        <f t="shared" ref="J273:J330" si="44">H273*F273</f>
        <v>0</v>
      </c>
      <c r="K273" s="81"/>
      <c r="L273" s="274" t="str">
        <f t="shared" ref="L273:L330" si="45">IFERROR((K273/(I273+J273)),"")</f>
        <v/>
      </c>
      <c r="M273" s="256">
        <f t="shared" ref="M273:M330" si="46">I273+J273+K273</f>
        <v>0</v>
      </c>
      <c r="N273" s="226" t="str">
        <f t="shared" ref="N273:N330" si="47">IF(K273="","",IF(L273&gt;17.5%,"Benefits should not be more than 17.5% ",""))</f>
        <v/>
      </c>
    </row>
    <row r="274" spans="1:14" hidden="1" outlineLevel="1" x14ac:dyDescent="0.3">
      <c r="A274" s="159"/>
      <c r="B274" s="80"/>
      <c r="C274" s="80"/>
      <c r="D274" s="81"/>
      <c r="E274" s="81"/>
      <c r="F274" s="82"/>
      <c r="G274" s="273">
        <f t="shared" si="41"/>
        <v>0</v>
      </c>
      <c r="H274" s="273">
        <f t="shared" si="42"/>
        <v>0</v>
      </c>
      <c r="I274" s="273">
        <f t="shared" si="43"/>
        <v>0</v>
      </c>
      <c r="J274" s="273">
        <f t="shared" si="44"/>
        <v>0</v>
      </c>
      <c r="K274" s="81"/>
      <c r="L274" s="274" t="str">
        <f t="shared" si="45"/>
        <v/>
      </c>
      <c r="M274" s="256">
        <f t="shared" si="46"/>
        <v>0</v>
      </c>
      <c r="N274" s="226" t="str">
        <f t="shared" si="47"/>
        <v/>
      </c>
    </row>
    <row r="275" spans="1:14" hidden="1" outlineLevel="1" x14ac:dyDescent="0.3">
      <c r="A275" s="159"/>
      <c r="B275" s="80"/>
      <c r="C275" s="80"/>
      <c r="D275" s="81"/>
      <c r="E275" s="81"/>
      <c r="F275" s="82"/>
      <c r="G275" s="273">
        <f t="shared" si="41"/>
        <v>0</v>
      </c>
      <c r="H275" s="273">
        <f t="shared" si="42"/>
        <v>0</v>
      </c>
      <c r="I275" s="273">
        <f t="shared" si="43"/>
        <v>0</v>
      </c>
      <c r="J275" s="273">
        <f t="shared" si="44"/>
        <v>0</v>
      </c>
      <c r="K275" s="81"/>
      <c r="L275" s="274" t="str">
        <f t="shared" si="45"/>
        <v/>
      </c>
      <c r="M275" s="256">
        <f t="shared" si="46"/>
        <v>0</v>
      </c>
      <c r="N275" s="226" t="str">
        <f t="shared" si="47"/>
        <v/>
      </c>
    </row>
    <row r="276" spans="1:14" hidden="1" outlineLevel="1" x14ac:dyDescent="0.3">
      <c r="A276" s="159"/>
      <c r="B276" s="80"/>
      <c r="C276" s="80"/>
      <c r="D276" s="81"/>
      <c r="E276" s="81"/>
      <c r="F276" s="82"/>
      <c r="G276" s="273">
        <f t="shared" si="41"/>
        <v>0</v>
      </c>
      <c r="H276" s="273">
        <f t="shared" si="42"/>
        <v>0</v>
      </c>
      <c r="I276" s="273">
        <f t="shared" si="43"/>
        <v>0</v>
      </c>
      <c r="J276" s="273">
        <f t="shared" si="44"/>
        <v>0</v>
      </c>
      <c r="K276" s="81"/>
      <c r="L276" s="274" t="str">
        <f t="shared" si="45"/>
        <v/>
      </c>
      <c r="M276" s="256">
        <f t="shared" si="46"/>
        <v>0</v>
      </c>
      <c r="N276" s="226" t="str">
        <f t="shared" si="47"/>
        <v/>
      </c>
    </row>
    <row r="277" spans="1:14" hidden="1" outlineLevel="1" x14ac:dyDescent="0.3">
      <c r="A277" s="159"/>
      <c r="B277" s="80"/>
      <c r="C277" s="80"/>
      <c r="D277" s="81"/>
      <c r="E277" s="81"/>
      <c r="F277" s="82"/>
      <c r="G277" s="273">
        <f t="shared" si="41"/>
        <v>0</v>
      </c>
      <c r="H277" s="273">
        <f t="shared" si="42"/>
        <v>0</v>
      </c>
      <c r="I277" s="273">
        <f t="shared" si="43"/>
        <v>0</v>
      </c>
      <c r="J277" s="273">
        <f t="shared" si="44"/>
        <v>0</v>
      </c>
      <c r="K277" s="81"/>
      <c r="L277" s="274" t="str">
        <f t="shared" si="45"/>
        <v/>
      </c>
      <c r="M277" s="256">
        <f t="shared" si="46"/>
        <v>0</v>
      </c>
      <c r="N277" s="226" t="str">
        <f t="shared" si="47"/>
        <v/>
      </c>
    </row>
    <row r="278" spans="1:14" hidden="1" outlineLevel="1" x14ac:dyDescent="0.3">
      <c r="A278" s="159"/>
      <c r="B278" s="80"/>
      <c r="C278" s="80"/>
      <c r="D278" s="81"/>
      <c r="E278" s="81"/>
      <c r="F278" s="82"/>
      <c r="G278" s="273">
        <f t="shared" si="41"/>
        <v>0</v>
      </c>
      <c r="H278" s="273">
        <f t="shared" si="42"/>
        <v>0</v>
      </c>
      <c r="I278" s="273">
        <f t="shared" si="43"/>
        <v>0</v>
      </c>
      <c r="J278" s="273">
        <f t="shared" si="44"/>
        <v>0</v>
      </c>
      <c r="K278" s="81"/>
      <c r="L278" s="274" t="str">
        <f t="shared" si="45"/>
        <v/>
      </c>
      <c r="M278" s="256">
        <f t="shared" si="46"/>
        <v>0</v>
      </c>
      <c r="N278" s="226" t="str">
        <f t="shared" si="47"/>
        <v/>
      </c>
    </row>
    <row r="279" spans="1:14" hidden="1" outlineLevel="1" x14ac:dyDescent="0.3">
      <c r="A279" s="159"/>
      <c r="B279" s="80"/>
      <c r="C279" s="80"/>
      <c r="D279" s="81"/>
      <c r="E279" s="81"/>
      <c r="F279" s="82"/>
      <c r="G279" s="273">
        <f t="shared" si="41"/>
        <v>0</v>
      </c>
      <c r="H279" s="273">
        <f t="shared" si="42"/>
        <v>0</v>
      </c>
      <c r="I279" s="273">
        <f t="shared" si="43"/>
        <v>0</v>
      </c>
      <c r="J279" s="273">
        <f t="shared" si="44"/>
        <v>0</v>
      </c>
      <c r="K279" s="81"/>
      <c r="L279" s="274" t="str">
        <f t="shared" si="45"/>
        <v/>
      </c>
      <c r="M279" s="256">
        <f t="shared" si="46"/>
        <v>0</v>
      </c>
      <c r="N279" s="226" t="str">
        <f t="shared" si="47"/>
        <v/>
      </c>
    </row>
    <row r="280" spans="1:14" hidden="1" outlineLevel="1" x14ac:dyDescent="0.3">
      <c r="A280" s="159"/>
      <c r="B280" s="80"/>
      <c r="C280" s="80"/>
      <c r="D280" s="81"/>
      <c r="E280" s="81"/>
      <c r="F280" s="82"/>
      <c r="G280" s="273">
        <f t="shared" si="41"/>
        <v>0</v>
      </c>
      <c r="H280" s="273">
        <f t="shared" si="42"/>
        <v>0</v>
      </c>
      <c r="I280" s="273">
        <f t="shared" si="43"/>
        <v>0</v>
      </c>
      <c r="J280" s="273">
        <f t="shared" si="44"/>
        <v>0</v>
      </c>
      <c r="K280" s="81"/>
      <c r="L280" s="274" t="str">
        <f t="shared" si="45"/>
        <v/>
      </c>
      <c r="M280" s="256">
        <f t="shared" si="46"/>
        <v>0</v>
      </c>
      <c r="N280" s="226" t="str">
        <f t="shared" si="47"/>
        <v/>
      </c>
    </row>
    <row r="281" spans="1:14" hidden="1" outlineLevel="1" x14ac:dyDescent="0.3">
      <c r="A281" s="159"/>
      <c r="B281" s="80"/>
      <c r="C281" s="80"/>
      <c r="D281" s="81"/>
      <c r="E281" s="81"/>
      <c r="F281" s="82"/>
      <c r="G281" s="273">
        <f t="shared" si="41"/>
        <v>0</v>
      </c>
      <c r="H281" s="273">
        <f t="shared" si="42"/>
        <v>0</v>
      </c>
      <c r="I281" s="273">
        <f t="shared" si="43"/>
        <v>0</v>
      </c>
      <c r="J281" s="273">
        <f t="shared" si="44"/>
        <v>0</v>
      </c>
      <c r="K281" s="81"/>
      <c r="L281" s="274" t="str">
        <f t="shared" si="45"/>
        <v/>
      </c>
      <c r="M281" s="256">
        <f t="shared" si="46"/>
        <v>0</v>
      </c>
      <c r="N281" s="226" t="str">
        <f t="shared" si="47"/>
        <v/>
      </c>
    </row>
    <row r="282" spans="1:14" hidden="1" outlineLevel="1" x14ac:dyDescent="0.3">
      <c r="A282" s="159"/>
      <c r="B282" s="80"/>
      <c r="C282" s="80"/>
      <c r="D282" s="81"/>
      <c r="E282" s="81"/>
      <c r="F282" s="82"/>
      <c r="G282" s="273">
        <f t="shared" si="41"/>
        <v>0</v>
      </c>
      <c r="H282" s="273">
        <f t="shared" si="42"/>
        <v>0</v>
      </c>
      <c r="I282" s="273">
        <f t="shared" si="43"/>
        <v>0</v>
      </c>
      <c r="J282" s="273">
        <f t="shared" si="44"/>
        <v>0</v>
      </c>
      <c r="K282" s="81"/>
      <c r="L282" s="274" t="str">
        <f t="shared" si="45"/>
        <v/>
      </c>
      <c r="M282" s="256">
        <f t="shared" si="46"/>
        <v>0</v>
      </c>
      <c r="N282" s="226" t="str">
        <f t="shared" si="47"/>
        <v/>
      </c>
    </row>
    <row r="283" spans="1:14" hidden="1" outlineLevel="1" x14ac:dyDescent="0.3">
      <c r="A283" s="159"/>
      <c r="B283" s="80"/>
      <c r="C283" s="80"/>
      <c r="D283" s="81"/>
      <c r="E283" s="81"/>
      <c r="F283" s="82"/>
      <c r="G283" s="273">
        <f t="shared" si="41"/>
        <v>0</v>
      </c>
      <c r="H283" s="273">
        <f t="shared" si="42"/>
        <v>0</v>
      </c>
      <c r="I283" s="273">
        <f t="shared" si="43"/>
        <v>0</v>
      </c>
      <c r="J283" s="273">
        <f t="shared" si="44"/>
        <v>0</v>
      </c>
      <c r="K283" s="81"/>
      <c r="L283" s="274" t="str">
        <f t="shared" si="45"/>
        <v/>
      </c>
      <c r="M283" s="256">
        <f t="shared" si="46"/>
        <v>0</v>
      </c>
      <c r="N283" s="226" t="str">
        <f t="shared" si="47"/>
        <v/>
      </c>
    </row>
    <row r="284" spans="1:14" hidden="1" outlineLevel="1" x14ac:dyDescent="0.3">
      <c r="A284" s="159"/>
      <c r="B284" s="80"/>
      <c r="C284" s="80"/>
      <c r="D284" s="81"/>
      <c r="E284" s="81"/>
      <c r="F284" s="82"/>
      <c r="G284" s="273">
        <f t="shared" si="41"/>
        <v>0</v>
      </c>
      <c r="H284" s="273">
        <f t="shared" si="42"/>
        <v>0</v>
      </c>
      <c r="I284" s="273">
        <f t="shared" si="43"/>
        <v>0</v>
      </c>
      <c r="J284" s="273">
        <f t="shared" si="44"/>
        <v>0</v>
      </c>
      <c r="K284" s="81"/>
      <c r="L284" s="274" t="str">
        <f t="shared" si="45"/>
        <v/>
      </c>
      <c r="M284" s="256">
        <f t="shared" si="46"/>
        <v>0</v>
      </c>
      <c r="N284" s="226" t="str">
        <f t="shared" si="47"/>
        <v/>
      </c>
    </row>
    <row r="285" spans="1:14" hidden="1" outlineLevel="1" x14ac:dyDescent="0.3">
      <c r="A285" s="159"/>
      <c r="B285" s="80"/>
      <c r="C285" s="80"/>
      <c r="D285" s="81"/>
      <c r="E285" s="81"/>
      <c r="F285" s="82"/>
      <c r="G285" s="273">
        <f t="shared" si="41"/>
        <v>0</v>
      </c>
      <c r="H285" s="273">
        <f t="shared" si="42"/>
        <v>0</v>
      </c>
      <c r="I285" s="273">
        <f t="shared" si="43"/>
        <v>0</v>
      </c>
      <c r="J285" s="273">
        <f t="shared" si="44"/>
        <v>0</v>
      </c>
      <c r="K285" s="81"/>
      <c r="L285" s="274" t="str">
        <f t="shared" si="45"/>
        <v/>
      </c>
      <c r="M285" s="256">
        <f t="shared" si="46"/>
        <v>0</v>
      </c>
      <c r="N285" s="226" t="str">
        <f t="shared" si="47"/>
        <v/>
      </c>
    </row>
    <row r="286" spans="1:14" hidden="1" outlineLevel="1" x14ac:dyDescent="0.3">
      <c r="A286" s="159"/>
      <c r="B286" s="80"/>
      <c r="C286" s="80"/>
      <c r="D286" s="81"/>
      <c r="E286" s="81"/>
      <c r="F286" s="82"/>
      <c r="G286" s="273">
        <f t="shared" si="41"/>
        <v>0</v>
      </c>
      <c r="H286" s="273">
        <f t="shared" si="42"/>
        <v>0</v>
      </c>
      <c r="I286" s="273">
        <f t="shared" si="43"/>
        <v>0</v>
      </c>
      <c r="J286" s="273">
        <f t="shared" si="44"/>
        <v>0</v>
      </c>
      <c r="K286" s="81"/>
      <c r="L286" s="274" t="str">
        <f t="shared" si="45"/>
        <v/>
      </c>
      <c r="M286" s="256">
        <f t="shared" si="46"/>
        <v>0</v>
      </c>
      <c r="N286" s="226" t="str">
        <f t="shared" si="47"/>
        <v/>
      </c>
    </row>
    <row r="287" spans="1:14" hidden="1" outlineLevel="1" x14ac:dyDescent="0.3">
      <c r="A287" s="159"/>
      <c r="B287" s="80"/>
      <c r="C287" s="80"/>
      <c r="D287" s="81"/>
      <c r="E287" s="81"/>
      <c r="F287" s="82"/>
      <c r="G287" s="273">
        <f t="shared" si="41"/>
        <v>0</v>
      </c>
      <c r="H287" s="273">
        <f t="shared" si="42"/>
        <v>0</v>
      </c>
      <c r="I287" s="273">
        <f t="shared" si="43"/>
        <v>0</v>
      </c>
      <c r="J287" s="273">
        <f t="shared" si="44"/>
        <v>0</v>
      </c>
      <c r="K287" s="81"/>
      <c r="L287" s="274" t="str">
        <f t="shared" si="45"/>
        <v/>
      </c>
      <c r="M287" s="256">
        <f t="shared" si="46"/>
        <v>0</v>
      </c>
      <c r="N287" s="226" t="str">
        <f t="shared" si="47"/>
        <v/>
      </c>
    </row>
    <row r="288" spans="1:14" hidden="1" outlineLevel="1" x14ac:dyDescent="0.3">
      <c r="A288" s="159"/>
      <c r="B288" s="80"/>
      <c r="C288" s="80"/>
      <c r="D288" s="81"/>
      <c r="E288" s="81"/>
      <c r="F288" s="82"/>
      <c r="G288" s="273">
        <f t="shared" si="41"/>
        <v>0</v>
      </c>
      <c r="H288" s="273">
        <f t="shared" si="42"/>
        <v>0</v>
      </c>
      <c r="I288" s="273">
        <f t="shared" si="43"/>
        <v>0</v>
      </c>
      <c r="J288" s="273">
        <f t="shared" si="44"/>
        <v>0</v>
      </c>
      <c r="K288" s="81"/>
      <c r="L288" s="274" t="str">
        <f t="shared" si="45"/>
        <v/>
      </c>
      <c r="M288" s="256">
        <f t="shared" si="46"/>
        <v>0</v>
      </c>
      <c r="N288" s="226" t="str">
        <f t="shared" si="47"/>
        <v/>
      </c>
    </row>
    <row r="289" spans="1:14" hidden="1" outlineLevel="1" x14ac:dyDescent="0.3">
      <c r="A289" s="159"/>
      <c r="B289" s="80"/>
      <c r="C289" s="80"/>
      <c r="D289" s="81"/>
      <c r="E289" s="81"/>
      <c r="F289" s="82"/>
      <c r="G289" s="273">
        <f t="shared" si="41"/>
        <v>0</v>
      </c>
      <c r="H289" s="273">
        <f t="shared" si="42"/>
        <v>0</v>
      </c>
      <c r="I289" s="273">
        <f t="shared" si="43"/>
        <v>0</v>
      </c>
      <c r="J289" s="273">
        <f t="shared" si="44"/>
        <v>0</v>
      </c>
      <c r="K289" s="81"/>
      <c r="L289" s="274" t="str">
        <f t="shared" si="45"/>
        <v/>
      </c>
      <c r="M289" s="256">
        <f t="shared" si="46"/>
        <v>0</v>
      </c>
      <c r="N289" s="226" t="str">
        <f t="shared" si="47"/>
        <v/>
      </c>
    </row>
    <row r="290" spans="1:14" hidden="1" outlineLevel="1" x14ac:dyDescent="0.3">
      <c r="A290" s="159"/>
      <c r="B290" s="80"/>
      <c r="C290" s="80"/>
      <c r="D290" s="81"/>
      <c r="E290" s="81"/>
      <c r="F290" s="82"/>
      <c r="G290" s="273">
        <f t="shared" si="41"/>
        <v>0</v>
      </c>
      <c r="H290" s="273">
        <f t="shared" si="42"/>
        <v>0</v>
      </c>
      <c r="I290" s="273">
        <f t="shared" si="43"/>
        <v>0</v>
      </c>
      <c r="J290" s="273">
        <f t="shared" si="44"/>
        <v>0</v>
      </c>
      <c r="K290" s="81"/>
      <c r="L290" s="274" t="str">
        <f t="shared" si="45"/>
        <v/>
      </c>
      <c r="M290" s="256">
        <f t="shared" si="46"/>
        <v>0</v>
      </c>
      <c r="N290" s="226" t="str">
        <f t="shared" si="47"/>
        <v/>
      </c>
    </row>
    <row r="291" spans="1:14" hidden="1" outlineLevel="1" x14ac:dyDescent="0.3">
      <c r="A291" s="159"/>
      <c r="B291" s="80"/>
      <c r="C291" s="80"/>
      <c r="D291" s="81"/>
      <c r="E291" s="81"/>
      <c r="F291" s="82"/>
      <c r="G291" s="273">
        <f t="shared" si="41"/>
        <v>0</v>
      </c>
      <c r="H291" s="273">
        <f t="shared" si="42"/>
        <v>0</v>
      </c>
      <c r="I291" s="273">
        <f t="shared" si="43"/>
        <v>0</v>
      </c>
      <c r="J291" s="273">
        <f t="shared" si="44"/>
        <v>0</v>
      </c>
      <c r="K291" s="81"/>
      <c r="L291" s="274" t="str">
        <f t="shared" si="45"/>
        <v/>
      </c>
      <c r="M291" s="256">
        <f t="shared" si="46"/>
        <v>0</v>
      </c>
      <c r="N291" s="226" t="str">
        <f t="shared" si="47"/>
        <v/>
      </c>
    </row>
    <row r="292" spans="1:14" hidden="1" outlineLevel="1" x14ac:dyDescent="0.3">
      <c r="A292" s="159"/>
      <c r="B292" s="80"/>
      <c r="C292" s="80"/>
      <c r="D292" s="81"/>
      <c r="E292" s="81"/>
      <c r="F292" s="82"/>
      <c r="G292" s="273">
        <f t="shared" si="41"/>
        <v>0</v>
      </c>
      <c r="H292" s="273">
        <f t="shared" si="42"/>
        <v>0</v>
      </c>
      <c r="I292" s="273">
        <f t="shared" si="43"/>
        <v>0</v>
      </c>
      <c r="J292" s="273">
        <f t="shared" si="44"/>
        <v>0</v>
      </c>
      <c r="K292" s="81"/>
      <c r="L292" s="274" t="str">
        <f t="shared" si="45"/>
        <v/>
      </c>
      <c r="M292" s="256">
        <f t="shared" si="46"/>
        <v>0</v>
      </c>
      <c r="N292" s="226" t="str">
        <f t="shared" si="47"/>
        <v/>
      </c>
    </row>
    <row r="293" spans="1:14" hidden="1" outlineLevel="1" x14ac:dyDescent="0.3">
      <c r="A293" s="159"/>
      <c r="B293" s="80"/>
      <c r="C293" s="80"/>
      <c r="D293" s="81"/>
      <c r="E293" s="81"/>
      <c r="F293" s="82"/>
      <c r="G293" s="273">
        <f t="shared" si="41"/>
        <v>0</v>
      </c>
      <c r="H293" s="273">
        <f t="shared" si="42"/>
        <v>0</v>
      </c>
      <c r="I293" s="273">
        <f t="shared" si="43"/>
        <v>0</v>
      </c>
      <c r="J293" s="273">
        <f t="shared" si="44"/>
        <v>0</v>
      </c>
      <c r="K293" s="81"/>
      <c r="L293" s="274" t="str">
        <f t="shared" si="45"/>
        <v/>
      </c>
      <c r="M293" s="256">
        <f t="shared" si="46"/>
        <v>0</v>
      </c>
      <c r="N293" s="226" t="str">
        <f t="shared" si="47"/>
        <v/>
      </c>
    </row>
    <row r="294" spans="1:14" hidden="1" outlineLevel="1" x14ac:dyDescent="0.3">
      <c r="A294" s="159"/>
      <c r="B294" s="80"/>
      <c r="C294" s="80"/>
      <c r="D294" s="81"/>
      <c r="E294" s="81"/>
      <c r="F294" s="82"/>
      <c r="G294" s="273">
        <f t="shared" si="41"/>
        <v>0</v>
      </c>
      <c r="H294" s="273">
        <f t="shared" si="42"/>
        <v>0</v>
      </c>
      <c r="I294" s="273">
        <f t="shared" si="43"/>
        <v>0</v>
      </c>
      <c r="J294" s="273">
        <f t="shared" si="44"/>
        <v>0</v>
      </c>
      <c r="K294" s="81"/>
      <c r="L294" s="274" t="str">
        <f t="shared" si="45"/>
        <v/>
      </c>
      <c r="M294" s="256">
        <f t="shared" si="46"/>
        <v>0</v>
      </c>
      <c r="N294" s="226" t="str">
        <f t="shared" si="47"/>
        <v/>
      </c>
    </row>
    <row r="295" spans="1:14" hidden="1" outlineLevel="1" x14ac:dyDescent="0.3">
      <c r="A295" s="159"/>
      <c r="B295" s="80"/>
      <c r="C295" s="80"/>
      <c r="D295" s="81"/>
      <c r="E295" s="81"/>
      <c r="F295" s="82"/>
      <c r="G295" s="273">
        <f t="shared" si="41"/>
        <v>0</v>
      </c>
      <c r="H295" s="273">
        <f t="shared" si="42"/>
        <v>0</v>
      </c>
      <c r="I295" s="273">
        <f t="shared" si="43"/>
        <v>0</v>
      </c>
      <c r="J295" s="273">
        <f t="shared" si="44"/>
        <v>0</v>
      </c>
      <c r="K295" s="81"/>
      <c r="L295" s="274" t="str">
        <f t="shared" si="45"/>
        <v/>
      </c>
      <c r="M295" s="256">
        <f t="shared" si="46"/>
        <v>0</v>
      </c>
      <c r="N295" s="226" t="str">
        <f t="shared" si="47"/>
        <v/>
      </c>
    </row>
    <row r="296" spans="1:14" hidden="1" outlineLevel="1" x14ac:dyDescent="0.3">
      <c r="A296" s="159"/>
      <c r="B296" s="80"/>
      <c r="C296" s="80"/>
      <c r="D296" s="81"/>
      <c r="E296" s="81"/>
      <c r="F296" s="82"/>
      <c r="G296" s="273">
        <f t="shared" si="41"/>
        <v>0</v>
      </c>
      <c r="H296" s="273">
        <f t="shared" si="42"/>
        <v>0</v>
      </c>
      <c r="I296" s="273">
        <f t="shared" si="43"/>
        <v>0</v>
      </c>
      <c r="J296" s="273">
        <f t="shared" si="44"/>
        <v>0</v>
      </c>
      <c r="K296" s="81"/>
      <c r="L296" s="274" t="str">
        <f t="shared" si="45"/>
        <v/>
      </c>
      <c r="M296" s="256">
        <f t="shared" si="46"/>
        <v>0</v>
      </c>
      <c r="N296" s="226" t="str">
        <f t="shared" si="47"/>
        <v/>
      </c>
    </row>
    <row r="297" spans="1:14" hidden="1" outlineLevel="1" x14ac:dyDescent="0.3">
      <c r="A297" s="159"/>
      <c r="B297" s="80"/>
      <c r="C297" s="80"/>
      <c r="D297" s="81"/>
      <c r="E297" s="81"/>
      <c r="F297" s="82"/>
      <c r="G297" s="273">
        <f t="shared" si="41"/>
        <v>0</v>
      </c>
      <c r="H297" s="273">
        <f t="shared" si="42"/>
        <v>0</v>
      </c>
      <c r="I297" s="273">
        <f t="shared" si="43"/>
        <v>0</v>
      </c>
      <c r="J297" s="273">
        <f t="shared" si="44"/>
        <v>0</v>
      </c>
      <c r="K297" s="81"/>
      <c r="L297" s="274" t="str">
        <f t="shared" si="45"/>
        <v/>
      </c>
      <c r="M297" s="256">
        <f t="shared" si="46"/>
        <v>0</v>
      </c>
      <c r="N297" s="226" t="str">
        <f t="shared" si="47"/>
        <v/>
      </c>
    </row>
    <row r="298" spans="1:14" hidden="1" outlineLevel="1" x14ac:dyDescent="0.3">
      <c r="A298" s="159"/>
      <c r="B298" s="80"/>
      <c r="C298" s="80"/>
      <c r="D298" s="81"/>
      <c r="E298" s="81"/>
      <c r="F298" s="82"/>
      <c r="G298" s="273">
        <f t="shared" si="41"/>
        <v>0</v>
      </c>
      <c r="H298" s="273">
        <f t="shared" si="42"/>
        <v>0</v>
      </c>
      <c r="I298" s="273">
        <f t="shared" si="43"/>
        <v>0</v>
      </c>
      <c r="J298" s="273">
        <f t="shared" si="44"/>
        <v>0</v>
      </c>
      <c r="K298" s="81"/>
      <c r="L298" s="274" t="str">
        <f t="shared" si="45"/>
        <v/>
      </c>
      <c r="M298" s="256">
        <f t="shared" si="46"/>
        <v>0</v>
      </c>
      <c r="N298" s="226" t="str">
        <f t="shared" si="47"/>
        <v/>
      </c>
    </row>
    <row r="299" spans="1:14" hidden="1" outlineLevel="1" x14ac:dyDescent="0.3">
      <c r="A299" s="159"/>
      <c r="B299" s="80"/>
      <c r="C299" s="80"/>
      <c r="D299" s="81"/>
      <c r="E299" s="81"/>
      <c r="F299" s="82"/>
      <c r="G299" s="273">
        <f t="shared" si="41"/>
        <v>0</v>
      </c>
      <c r="H299" s="273">
        <f t="shared" si="42"/>
        <v>0</v>
      </c>
      <c r="I299" s="273">
        <f t="shared" si="43"/>
        <v>0</v>
      </c>
      <c r="J299" s="273">
        <f t="shared" si="44"/>
        <v>0</v>
      </c>
      <c r="K299" s="81"/>
      <c r="L299" s="274" t="str">
        <f t="shared" si="45"/>
        <v/>
      </c>
      <c r="M299" s="256">
        <f t="shared" si="46"/>
        <v>0</v>
      </c>
      <c r="N299" s="226" t="str">
        <f t="shared" si="47"/>
        <v/>
      </c>
    </row>
    <row r="300" spans="1:14" hidden="1" outlineLevel="1" x14ac:dyDescent="0.3">
      <c r="A300" s="159"/>
      <c r="B300" s="80"/>
      <c r="C300" s="80"/>
      <c r="D300" s="81"/>
      <c r="E300" s="81"/>
      <c r="F300" s="82"/>
      <c r="G300" s="273">
        <f t="shared" si="41"/>
        <v>0</v>
      </c>
      <c r="H300" s="273">
        <f t="shared" si="42"/>
        <v>0</v>
      </c>
      <c r="I300" s="273">
        <f t="shared" si="43"/>
        <v>0</v>
      </c>
      <c r="J300" s="273">
        <f t="shared" si="44"/>
        <v>0</v>
      </c>
      <c r="K300" s="81"/>
      <c r="L300" s="274" t="str">
        <f t="shared" si="45"/>
        <v/>
      </c>
      <c r="M300" s="256">
        <f t="shared" si="46"/>
        <v>0</v>
      </c>
      <c r="N300" s="226" t="str">
        <f t="shared" si="47"/>
        <v/>
      </c>
    </row>
    <row r="301" spans="1:14" collapsed="1" x14ac:dyDescent="0.3">
      <c r="A301" s="159"/>
      <c r="B301" s="80"/>
      <c r="C301" s="80"/>
      <c r="D301" s="81"/>
      <c r="E301" s="81"/>
      <c r="F301" s="82"/>
      <c r="G301" s="273">
        <f t="shared" si="41"/>
        <v>0</v>
      </c>
      <c r="H301" s="273">
        <f t="shared" si="42"/>
        <v>0</v>
      </c>
      <c r="I301" s="273">
        <f t="shared" si="43"/>
        <v>0</v>
      </c>
      <c r="J301" s="273">
        <f t="shared" si="44"/>
        <v>0</v>
      </c>
      <c r="K301" s="81"/>
      <c r="L301" s="274" t="str">
        <f t="shared" si="45"/>
        <v/>
      </c>
      <c r="M301" s="256">
        <f t="shared" si="46"/>
        <v>0</v>
      </c>
      <c r="N301" s="226" t="str">
        <f t="shared" si="47"/>
        <v/>
      </c>
    </row>
    <row r="302" spans="1:14" hidden="1" outlineLevel="1" x14ac:dyDescent="0.3">
      <c r="A302" s="159"/>
      <c r="B302" s="80"/>
      <c r="C302" s="80"/>
      <c r="D302" s="81"/>
      <c r="E302" s="81"/>
      <c r="F302" s="82"/>
      <c r="G302" s="273">
        <f t="shared" si="41"/>
        <v>0</v>
      </c>
      <c r="H302" s="273">
        <f t="shared" si="42"/>
        <v>0</v>
      </c>
      <c r="I302" s="273">
        <f t="shared" si="43"/>
        <v>0</v>
      </c>
      <c r="J302" s="273">
        <f t="shared" si="44"/>
        <v>0</v>
      </c>
      <c r="K302" s="81"/>
      <c r="L302" s="274" t="str">
        <f t="shared" si="45"/>
        <v/>
      </c>
      <c r="M302" s="256">
        <f t="shared" si="46"/>
        <v>0</v>
      </c>
      <c r="N302" s="226" t="str">
        <f t="shared" si="47"/>
        <v/>
      </c>
    </row>
    <row r="303" spans="1:14" hidden="1" outlineLevel="1" x14ac:dyDescent="0.3">
      <c r="A303" s="159"/>
      <c r="B303" s="80"/>
      <c r="C303" s="80"/>
      <c r="D303" s="81"/>
      <c r="E303" s="81"/>
      <c r="F303" s="82"/>
      <c r="G303" s="273">
        <f t="shared" si="41"/>
        <v>0</v>
      </c>
      <c r="H303" s="273">
        <f t="shared" si="42"/>
        <v>0</v>
      </c>
      <c r="I303" s="273">
        <f t="shared" si="43"/>
        <v>0</v>
      </c>
      <c r="J303" s="273">
        <f t="shared" si="44"/>
        <v>0</v>
      </c>
      <c r="K303" s="81"/>
      <c r="L303" s="274" t="str">
        <f t="shared" si="45"/>
        <v/>
      </c>
      <c r="M303" s="256">
        <f t="shared" si="46"/>
        <v>0</v>
      </c>
      <c r="N303" s="226" t="str">
        <f t="shared" si="47"/>
        <v/>
      </c>
    </row>
    <row r="304" spans="1:14" hidden="1" outlineLevel="1" x14ac:dyDescent="0.3">
      <c r="A304" s="159"/>
      <c r="B304" s="80"/>
      <c r="C304" s="80"/>
      <c r="D304" s="81"/>
      <c r="E304" s="81"/>
      <c r="F304" s="82"/>
      <c r="G304" s="273">
        <f t="shared" si="41"/>
        <v>0</v>
      </c>
      <c r="H304" s="273">
        <f t="shared" si="42"/>
        <v>0</v>
      </c>
      <c r="I304" s="273">
        <f t="shared" si="43"/>
        <v>0</v>
      </c>
      <c r="J304" s="273">
        <f t="shared" si="44"/>
        <v>0</v>
      </c>
      <c r="K304" s="81"/>
      <c r="L304" s="274" t="str">
        <f t="shared" si="45"/>
        <v/>
      </c>
      <c r="M304" s="256">
        <f t="shared" si="46"/>
        <v>0</v>
      </c>
      <c r="N304" s="226" t="str">
        <f t="shared" si="47"/>
        <v/>
      </c>
    </row>
    <row r="305" spans="1:14" hidden="1" outlineLevel="1" x14ac:dyDescent="0.3">
      <c r="A305" s="159"/>
      <c r="B305" s="80"/>
      <c r="C305" s="80"/>
      <c r="D305" s="81"/>
      <c r="E305" s="81"/>
      <c r="F305" s="82"/>
      <c r="G305" s="273">
        <f t="shared" si="41"/>
        <v>0</v>
      </c>
      <c r="H305" s="273">
        <f t="shared" si="42"/>
        <v>0</v>
      </c>
      <c r="I305" s="273">
        <f t="shared" si="43"/>
        <v>0</v>
      </c>
      <c r="J305" s="273">
        <f t="shared" si="44"/>
        <v>0</v>
      </c>
      <c r="K305" s="81"/>
      <c r="L305" s="274" t="str">
        <f t="shared" si="45"/>
        <v/>
      </c>
      <c r="M305" s="256">
        <f t="shared" si="46"/>
        <v>0</v>
      </c>
      <c r="N305" s="226" t="str">
        <f t="shared" si="47"/>
        <v/>
      </c>
    </row>
    <row r="306" spans="1:14" hidden="1" outlineLevel="1" x14ac:dyDescent="0.3">
      <c r="A306" s="159"/>
      <c r="B306" s="80"/>
      <c r="C306" s="80"/>
      <c r="D306" s="81"/>
      <c r="E306" s="81"/>
      <c r="F306" s="82"/>
      <c r="G306" s="273">
        <f t="shared" si="41"/>
        <v>0</v>
      </c>
      <c r="H306" s="273">
        <f t="shared" si="42"/>
        <v>0</v>
      </c>
      <c r="I306" s="273">
        <f t="shared" si="43"/>
        <v>0</v>
      </c>
      <c r="J306" s="273">
        <f t="shared" si="44"/>
        <v>0</v>
      </c>
      <c r="K306" s="81"/>
      <c r="L306" s="274" t="str">
        <f t="shared" si="45"/>
        <v/>
      </c>
      <c r="M306" s="256">
        <f t="shared" si="46"/>
        <v>0</v>
      </c>
      <c r="N306" s="226" t="str">
        <f t="shared" si="47"/>
        <v/>
      </c>
    </row>
    <row r="307" spans="1:14" hidden="1" outlineLevel="1" x14ac:dyDescent="0.3">
      <c r="A307" s="159"/>
      <c r="B307" s="80"/>
      <c r="C307" s="80"/>
      <c r="D307" s="81"/>
      <c r="E307" s="81"/>
      <c r="F307" s="82"/>
      <c r="G307" s="273">
        <f t="shared" si="41"/>
        <v>0</v>
      </c>
      <c r="H307" s="273">
        <f t="shared" si="42"/>
        <v>0</v>
      </c>
      <c r="I307" s="273">
        <f t="shared" si="43"/>
        <v>0</v>
      </c>
      <c r="J307" s="273">
        <f t="shared" si="44"/>
        <v>0</v>
      </c>
      <c r="K307" s="81"/>
      <c r="L307" s="274" t="str">
        <f t="shared" si="45"/>
        <v/>
      </c>
      <c r="M307" s="256">
        <f t="shared" si="46"/>
        <v>0</v>
      </c>
      <c r="N307" s="226" t="str">
        <f t="shared" si="47"/>
        <v/>
      </c>
    </row>
    <row r="308" spans="1:14" hidden="1" outlineLevel="1" x14ac:dyDescent="0.3">
      <c r="A308" s="159"/>
      <c r="B308" s="80"/>
      <c r="C308" s="80"/>
      <c r="D308" s="81"/>
      <c r="E308" s="81"/>
      <c r="F308" s="82"/>
      <c r="G308" s="273">
        <f t="shared" si="41"/>
        <v>0</v>
      </c>
      <c r="H308" s="273">
        <f t="shared" si="42"/>
        <v>0</v>
      </c>
      <c r="I308" s="273">
        <f t="shared" si="43"/>
        <v>0</v>
      </c>
      <c r="J308" s="273">
        <f t="shared" si="44"/>
        <v>0</v>
      </c>
      <c r="K308" s="81"/>
      <c r="L308" s="274" t="str">
        <f t="shared" si="45"/>
        <v/>
      </c>
      <c r="M308" s="256">
        <f t="shared" si="46"/>
        <v>0</v>
      </c>
      <c r="N308" s="226" t="str">
        <f t="shared" si="47"/>
        <v/>
      </c>
    </row>
    <row r="309" spans="1:14" hidden="1" outlineLevel="1" x14ac:dyDescent="0.3">
      <c r="A309" s="159"/>
      <c r="B309" s="80"/>
      <c r="C309" s="80"/>
      <c r="D309" s="81"/>
      <c r="E309" s="81"/>
      <c r="F309" s="82"/>
      <c r="G309" s="273">
        <f t="shared" si="41"/>
        <v>0</v>
      </c>
      <c r="H309" s="273">
        <f t="shared" si="42"/>
        <v>0</v>
      </c>
      <c r="I309" s="273">
        <f t="shared" si="43"/>
        <v>0</v>
      </c>
      <c r="J309" s="273">
        <f t="shared" si="44"/>
        <v>0</v>
      </c>
      <c r="K309" s="81"/>
      <c r="L309" s="274" t="str">
        <f t="shared" si="45"/>
        <v/>
      </c>
      <c r="M309" s="256">
        <f t="shared" si="46"/>
        <v>0</v>
      </c>
      <c r="N309" s="226" t="str">
        <f t="shared" si="47"/>
        <v/>
      </c>
    </row>
    <row r="310" spans="1:14" hidden="1" outlineLevel="1" x14ac:dyDescent="0.3">
      <c r="A310" s="159"/>
      <c r="B310" s="80"/>
      <c r="C310" s="80"/>
      <c r="D310" s="81"/>
      <c r="E310" s="81"/>
      <c r="F310" s="82"/>
      <c r="G310" s="273">
        <f t="shared" si="41"/>
        <v>0</v>
      </c>
      <c r="H310" s="273">
        <f t="shared" si="42"/>
        <v>0</v>
      </c>
      <c r="I310" s="273">
        <f t="shared" si="43"/>
        <v>0</v>
      </c>
      <c r="J310" s="273">
        <f t="shared" si="44"/>
        <v>0</v>
      </c>
      <c r="K310" s="81"/>
      <c r="L310" s="274" t="str">
        <f t="shared" si="45"/>
        <v/>
      </c>
      <c r="M310" s="256">
        <f t="shared" si="46"/>
        <v>0</v>
      </c>
      <c r="N310" s="226" t="str">
        <f t="shared" si="47"/>
        <v/>
      </c>
    </row>
    <row r="311" spans="1:14" hidden="1" outlineLevel="1" x14ac:dyDescent="0.3">
      <c r="A311" s="159"/>
      <c r="B311" s="80"/>
      <c r="C311" s="80"/>
      <c r="D311" s="81"/>
      <c r="E311" s="81"/>
      <c r="F311" s="82"/>
      <c r="G311" s="273">
        <f t="shared" si="41"/>
        <v>0</v>
      </c>
      <c r="H311" s="273">
        <f t="shared" si="42"/>
        <v>0</v>
      </c>
      <c r="I311" s="273">
        <f t="shared" si="43"/>
        <v>0</v>
      </c>
      <c r="J311" s="273">
        <f t="shared" si="44"/>
        <v>0</v>
      </c>
      <c r="K311" s="81"/>
      <c r="L311" s="274" t="str">
        <f t="shared" si="45"/>
        <v/>
      </c>
      <c r="M311" s="256">
        <f t="shared" si="46"/>
        <v>0</v>
      </c>
      <c r="N311" s="226" t="str">
        <f t="shared" si="47"/>
        <v/>
      </c>
    </row>
    <row r="312" spans="1:14" hidden="1" outlineLevel="1" x14ac:dyDescent="0.3">
      <c r="A312" s="159"/>
      <c r="B312" s="80"/>
      <c r="C312" s="80"/>
      <c r="D312" s="81"/>
      <c r="E312" s="81"/>
      <c r="F312" s="82"/>
      <c r="G312" s="273">
        <f t="shared" si="41"/>
        <v>0</v>
      </c>
      <c r="H312" s="273">
        <f t="shared" si="42"/>
        <v>0</v>
      </c>
      <c r="I312" s="273">
        <f t="shared" si="43"/>
        <v>0</v>
      </c>
      <c r="J312" s="273">
        <f t="shared" si="44"/>
        <v>0</v>
      </c>
      <c r="K312" s="81"/>
      <c r="L312" s="274" t="str">
        <f t="shared" si="45"/>
        <v/>
      </c>
      <c r="M312" s="256">
        <f t="shared" si="46"/>
        <v>0</v>
      </c>
      <c r="N312" s="226" t="str">
        <f t="shared" si="47"/>
        <v/>
      </c>
    </row>
    <row r="313" spans="1:14" hidden="1" outlineLevel="1" x14ac:dyDescent="0.3">
      <c r="A313" s="159"/>
      <c r="B313" s="80"/>
      <c r="C313" s="80"/>
      <c r="D313" s="81"/>
      <c r="E313" s="81"/>
      <c r="F313" s="82"/>
      <c r="G313" s="273">
        <f t="shared" si="41"/>
        <v>0</v>
      </c>
      <c r="H313" s="273">
        <f t="shared" si="42"/>
        <v>0</v>
      </c>
      <c r="I313" s="273">
        <f t="shared" si="43"/>
        <v>0</v>
      </c>
      <c r="J313" s="273">
        <f t="shared" si="44"/>
        <v>0</v>
      </c>
      <c r="K313" s="81"/>
      <c r="L313" s="274" t="str">
        <f t="shared" si="45"/>
        <v/>
      </c>
      <c r="M313" s="256">
        <f t="shared" si="46"/>
        <v>0</v>
      </c>
      <c r="N313" s="226" t="str">
        <f t="shared" si="47"/>
        <v/>
      </c>
    </row>
    <row r="314" spans="1:14" hidden="1" outlineLevel="1" x14ac:dyDescent="0.3">
      <c r="A314" s="159"/>
      <c r="B314" s="80"/>
      <c r="C314" s="80"/>
      <c r="D314" s="81"/>
      <c r="E314" s="81"/>
      <c r="F314" s="82"/>
      <c r="G314" s="273">
        <f t="shared" si="41"/>
        <v>0</v>
      </c>
      <c r="H314" s="273">
        <f t="shared" si="42"/>
        <v>0</v>
      </c>
      <c r="I314" s="273">
        <f t="shared" si="43"/>
        <v>0</v>
      </c>
      <c r="J314" s="273">
        <f t="shared" si="44"/>
        <v>0</v>
      </c>
      <c r="K314" s="81"/>
      <c r="L314" s="274" t="str">
        <f t="shared" si="45"/>
        <v/>
      </c>
      <c r="M314" s="256">
        <f t="shared" si="46"/>
        <v>0</v>
      </c>
      <c r="N314" s="226" t="str">
        <f t="shared" si="47"/>
        <v/>
      </c>
    </row>
    <row r="315" spans="1:14" hidden="1" outlineLevel="1" x14ac:dyDescent="0.3">
      <c r="A315" s="159"/>
      <c r="B315" s="80"/>
      <c r="C315" s="80"/>
      <c r="D315" s="81"/>
      <c r="E315" s="81"/>
      <c r="F315" s="82"/>
      <c r="G315" s="273">
        <f t="shared" si="41"/>
        <v>0</v>
      </c>
      <c r="H315" s="273">
        <f t="shared" si="42"/>
        <v>0</v>
      </c>
      <c r="I315" s="273">
        <f t="shared" si="43"/>
        <v>0</v>
      </c>
      <c r="J315" s="273">
        <f t="shared" si="44"/>
        <v>0</v>
      </c>
      <c r="K315" s="81"/>
      <c r="L315" s="274" t="str">
        <f t="shared" si="45"/>
        <v/>
      </c>
      <c r="M315" s="256">
        <f t="shared" si="46"/>
        <v>0</v>
      </c>
      <c r="N315" s="226" t="str">
        <f t="shared" si="47"/>
        <v/>
      </c>
    </row>
    <row r="316" spans="1:14" hidden="1" outlineLevel="1" x14ac:dyDescent="0.3">
      <c r="A316" s="159"/>
      <c r="B316" s="80"/>
      <c r="C316" s="80"/>
      <c r="D316" s="81"/>
      <c r="E316" s="81"/>
      <c r="F316" s="82"/>
      <c r="G316" s="273">
        <f t="shared" si="41"/>
        <v>0</v>
      </c>
      <c r="H316" s="273">
        <f t="shared" si="42"/>
        <v>0</v>
      </c>
      <c r="I316" s="273">
        <f t="shared" si="43"/>
        <v>0</v>
      </c>
      <c r="J316" s="273">
        <f t="shared" si="44"/>
        <v>0</v>
      </c>
      <c r="K316" s="81"/>
      <c r="L316" s="274" t="str">
        <f t="shared" si="45"/>
        <v/>
      </c>
      <c r="M316" s="256">
        <f t="shared" si="46"/>
        <v>0</v>
      </c>
      <c r="N316" s="226" t="str">
        <f t="shared" si="47"/>
        <v/>
      </c>
    </row>
    <row r="317" spans="1:14" hidden="1" outlineLevel="1" x14ac:dyDescent="0.3">
      <c r="A317" s="159"/>
      <c r="B317" s="80"/>
      <c r="C317" s="80"/>
      <c r="D317" s="81"/>
      <c r="E317" s="81"/>
      <c r="F317" s="82"/>
      <c r="G317" s="273">
        <f t="shared" si="41"/>
        <v>0</v>
      </c>
      <c r="H317" s="273">
        <f t="shared" si="42"/>
        <v>0</v>
      </c>
      <c r="I317" s="273">
        <f t="shared" si="43"/>
        <v>0</v>
      </c>
      <c r="J317" s="273">
        <f t="shared" si="44"/>
        <v>0</v>
      </c>
      <c r="K317" s="81"/>
      <c r="L317" s="274" t="str">
        <f t="shared" si="45"/>
        <v/>
      </c>
      <c r="M317" s="256">
        <f t="shared" si="46"/>
        <v>0</v>
      </c>
      <c r="N317" s="226" t="str">
        <f t="shared" si="47"/>
        <v/>
      </c>
    </row>
    <row r="318" spans="1:14" hidden="1" outlineLevel="1" x14ac:dyDescent="0.3">
      <c r="A318" s="159"/>
      <c r="B318" s="80"/>
      <c r="C318" s="80"/>
      <c r="D318" s="81"/>
      <c r="E318" s="81"/>
      <c r="F318" s="82"/>
      <c r="G318" s="273">
        <f t="shared" si="41"/>
        <v>0</v>
      </c>
      <c r="H318" s="273">
        <f t="shared" si="42"/>
        <v>0</v>
      </c>
      <c r="I318" s="273">
        <f t="shared" si="43"/>
        <v>0</v>
      </c>
      <c r="J318" s="273">
        <f t="shared" si="44"/>
        <v>0</v>
      </c>
      <c r="K318" s="81"/>
      <c r="L318" s="274" t="str">
        <f t="shared" si="45"/>
        <v/>
      </c>
      <c r="M318" s="256">
        <f t="shared" si="46"/>
        <v>0</v>
      </c>
      <c r="N318" s="226" t="str">
        <f t="shared" si="47"/>
        <v/>
      </c>
    </row>
    <row r="319" spans="1:14" hidden="1" outlineLevel="1" x14ac:dyDescent="0.3">
      <c r="A319" s="159"/>
      <c r="B319" s="80"/>
      <c r="C319" s="80"/>
      <c r="D319" s="81"/>
      <c r="E319" s="81"/>
      <c r="F319" s="82"/>
      <c r="G319" s="273">
        <f t="shared" si="41"/>
        <v>0</v>
      </c>
      <c r="H319" s="273">
        <f t="shared" si="42"/>
        <v>0</v>
      </c>
      <c r="I319" s="273">
        <f t="shared" si="43"/>
        <v>0</v>
      </c>
      <c r="J319" s="273">
        <f t="shared" si="44"/>
        <v>0</v>
      </c>
      <c r="K319" s="81"/>
      <c r="L319" s="274" t="str">
        <f t="shared" si="45"/>
        <v/>
      </c>
      <c r="M319" s="256">
        <f t="shared" si="46"/>
        <v>0</v>
      </c>
      <c r="N319" s="226" t="str">
        <f t="shared" si="47"/>
        <v/>
      </c>
    </row>
    <row r="320" spans="1:14" hidden="1" outlineLevel="1" x14ac:dyDescent="0.3">
      <c r="A320" s="159"/>
      <c r="B320" s="80"/>
      <c r="C320" s="80"/>
      <c r="D320" s="81"/>
      <c r="E320" s="81"/>
      <c r="F320" s="82"/>
      <c r="G320" s="273">
        <f t="shared" si="41"/>
        <v>0</v>
      </c>
      <c r="H320" s="273">
        <f t="shared" si="42"/>
        <v>0</v>
      </c>
      <c r="I320" s="273">
        <f t="shared" si="43"/>
        <v>0</v>
      </c>
      <c r="J320" s="273">
        <f t="shared" si="44"/>
        <v>0</v>
      </c>
      <c r="K320" s="81"/>
      <c r="L320" s="274" t="str">
        <f t="shared" si="45"/>
        <v/>
      </c>
      <c r="M320" s="256">
        <f t="shared" si="46"/>
        <v>0</v>
      </c>
      <c r="N320" s="226" t="str">
        <f t="shared" si="47"/>
        <v/>
      </c>
    </row>
    <row r="321" spans="1:14" hidden="1" outlineLevel="1" x14ac:dyDescent="0.3">
      <c r="A321" s="159"/>
      <c r="B321" s="80"/>
      <c r="C321" s="80"/>
      <c r="D321" s="81"/>
      <c r="E321" s="81"/>
      <c r="F321" s="82"/>
      <c r="G321" s="273">
        <f t="shared" si="41"/>
        <v>0</v>
      </c>
      <c r="H321" s="273">
        <f t="shared" si="42"/>
        <v>0</v>
      </c>
      <c r="I321" s="273">
        <f t="shared" si="43"/>
        <v>0</v>
      </c>
      <c r="J321" s="273">
        <f t="shared" si="44"/>
        <v>0</v>
      </c>
      <c r="K321" s="81"/>
      <c r="L321" s="274" t="str">
        <f t="shared" si="45"/>
        <v/>
      </c>
      <c r="M321" s="256">
        <f t="shared" si="46"/>
        <v>0</v>
      </c>
      <c r="N321" s="226" t="str">
        <f t="shared" si="47"/>
        <v/>
      </c>
    </row>
    <row r="322" spans="1:14" hidden="1" outlineLevel="1" x14ac:dyDescent="0.3">
      <c r="A322" s="159"/>
      <c r="B322" s="80"/>
      <c r="C322" s="80"/>
      <c r="D322" s="81"/>
      <c r="E322" s="81"/>
      <c r="F322" s="82"/>
      <c r="G322" s="273">
        <f t="shared" si="41"/>
        <v>0</v>
      </c>
      <c r="H322" s="273">
        <f t="shared" si="42"/>
        <v>0</v>
      </c>
      <c r="I322" s="273">
        <f t="shared" si="43"/>
        <v>0</v>
      </c>
      <c r="J322" s="273">
        <f t="shared" si="44"/>
        <v>0</v>
      </c>
      <c r="K322" s="81"/>
      <c r="L322" s="274" t="str">
        <f t="shared" si="45"/>
        <v/>
      </c>
      <c r="M322" s="256">
        <f t="shared" si="46"/>
        <v>0</v>
      </c>
      <c r="N322" s="226" t="str">
        <f t="shared" si="47"/>
        <v/>
      </c>
    </row>
    <row r="323" spans="1:14" hidden="1" outlineLevel="1" x14ac:dyDescent="0.3">
      <c r="A323" s="159"/>
      <c r="B323" s="80"/>
      <c r="C323" s="80"/>
      <c r="D323" s="81"/>
      <c r="E323" s="81"/>
      <c r="F323" s="82"/>
      <c r="G323" s="273">
        <f t="shared" si="41"/>
        <v>0</v>
      </c>
      <c r="H323" s="273">
        <f t="shared" si="42"/>
        <v>0</v>
      </c>
      <c r="I323" s="273">
        <f t="shared" si="43"/>
        <v>0</v>
      </c>
      <c r="J323" s="273">
        <f t="shared" si="44"/>
        <v>0</v>
      </c>
      <c r="K323" s="81"/>
      <c r="L323" s="274" t="str">
        <f t="shared" si="45"/>
        <v/>
      </c>
      <c r="M323" s="256">
        <f t="shared" si="46"/>
        <v>0</v>
      </c>
      <c r="N323" s="226" t="str">
        <f t="shared" si="47"/>
        <v/>
      </c>
    </row>
    <row r="324" spans="1:14" hidden="1" outlineLevel="1" x14ac:dyDescent="0.3">
      <c r="A324" s="159"/>
      <c r="B324" s="80"/>
      <c r="C324" s="80"/>
      <c r="D324" s="81"/>
      <c r="E324" s="81"/>
      <c r="F324" s="82"/>
      <c r="G324" s="273">
        <f t="shared" si="41"/>
        <v>0</v>
      </c>
      <c r="H324" s="273">
        <f t="shared" si="42"/>
        <v>0</v>
      </c>
      <c r="I324" s="273">
        <f t="shared" si="43"/>
        <v>0</v>
      </c>
      <c r="J324" s="273">
        <f t="shared" si="44"/>
        <v>0</v>
      </c>
      <c r="K324" s="81"/>
      <c r="L324" s="274" t="str">
        <f t="shared" si="45"/>
        <v/>
      </c>
      <c r="M324" s="256">
        <f t="shared" si="46"/>
        <v>0</v>
      </c>
      <c r="N324" s="226" t="str">
        <f t="shared" si="47"/>
        <v/>
      </c>
    </row>
    <row r="325" spans="1:14" hidden="1" outlineLevel="1" x14ac:dyDescent="0.3">
      <c r="A325" s="159"/>
      <c r="B325" s="80"/>
      <c r="C325" s="80"/>
      <c r="D325" s="81"/>
      <c r="E325" s="81"/>
      <c r="F325" s="82"/>
      <c r="G325" s="273">
        <f t="shared" si="41"/>
        <v>0</v>
      </c>
      <c r="H325" s="273">
        <f t="shared" si="42"/>
        <v>0</v>
      </c>
      <c r="I325" s="273">
        <f t="shared" si="43"/>
        <v>0</v>
      </c>
      <c r="J325" s="273">
        <f t="shared" si="44"/>
        <v>0</v>
      </c>
      <c r="K325" s="81"/>
      <c r="L325" s="274" t="str">
        <f t="shared" si="45"/>
        <v/>
      </c>
      <c r="M325" s="256">
        <f t="shared" si="46"/>
        <v>0</v>
      </c>
      <c r="N325" s="226" t="str">
        <f t="shared" si="47"/>
        <v/>
      </c>
    </row>
    <row r="326" spans="1:14" hidden="1" outlineLevel="1" x14ac:dyDescent="0.3">
      <c r="A326" s="159"/>
      <c r="B326" s="80"/>
      <c r="C326" s="80"/>
      <c r="D326" s="81"/>
      <c r="E326" s="81"/>
      <c r="F326" s="82"/>
      <c r="G326" s="273">
        <f t="shared" si="41"/>
        <v>0</v>
      </c>
      <c r="H326" s="273">
        <f t="shared" si="42"/>
        <v>0</v>
      </c>
      <c r="I326" s="273">
        <f t="shared" si="43"/>
        <v>0</v>
      </c>
      <c r="J326" s="273">
        <f t="shared" si="44"/>
        <v>0</v>
      </c>
      <c r="K326" s="81"/>
      <c r="L326" s="274" t="str">
        <f t="shared" si="45"/>
        <v/>
      </c>
      <c r="M326" s="256">
        <f t="shared" si="46"/>
        <v>0</v>
      </c>
      <c r="N326" s="226" t="str">
        <f t="shared" si="47"/>
        <v/>
      </c>
    </row>
    <row r="327" spans="1:14" hidden="1" outlineLevel="1" x14ac:dyDescent="0.3">
      <c r="A327" s="159"/>
      <c r="B327" s="80"/>
      <c r="C327" s="80"/>
      <c r="D327" s="81"/>
      <c r="E327" s="81"/>
      <c r="F327" s="82"/>
      <c r="G327" s="273">
        <f t="shared" si="41"/>
        <v>0</v>
      </c>
      <c r="H327" s="273">
        <f t="shared" si="42"/>
        <v>0</v>
      </c>
      <c r="I327" s="273">
        <f t="shared" si="43"/>
        <v>0</v>
      </c>
      <c r="J327" s="273">
        <f t="shared" si="44"/>
        <v>0</v>
      </c>
      <c r="K327" s="81"/>
      <c r="L327" s="274" t="str">
        <f t="shared" si="45"/>
        <v/>
      </c>
      <c r="M327" s="256">
        <f t="shared" si="46"/>
        <v>0</v>
      </c>
      <c r="N327" s="226" t="str">
        <f t="shared" si="47"/>
        <v/>
      </c>
    </row>
    <row r="328" spans="1:14" hidden="1" outlineLevel="1" x14ac:dyDescent="0.3">
      <c r="A328" s="159"/>
      <c r="B328" s="80"/>
      <c r="C328" s="80"/>
      <c r="D328" s="81"/>
      <c r="E328" s="81"/>
      <c r="F328" s="82"/>
      <c r="G328" s="273">
        <f t="shared" si="41"/>
        <v>0</v>
      </c>
      <c r="H328" s="273">
        <f t="shared" si="42"/>
        <v>0</v>
      </c>
      <c r="I328" s="273">
        <f t="shared" si="43"/>
        <v>0</v>
      </c>
      <c r="J328" s="273">
        <f t="shared" si="44"/>
        <v>0</v>
      </c>
      <c r="K328" s="81"/>
      <c r="L328" s="274" t="str">
        <f t="shared" si="45"/>
        <v/>
      </c>
      <c r="M328" s="256">
        <f t="shared" si="46"/>
        <v>0</v>
      </c>
      <c r="N328" s="226" t="str">
        <f t="shared" si="47"/>
        <v/>
      </c>
    </row>
    <row r="329" spans="1:14" hidden="1" outlineLevel="1" x14ac:dyDescent="0.3">
      <c r="A329" s="159"/>
      <c r="B329" s="80"/>
      <c r="C329" s="80"/>
      <c r="D329" s="81"/>
      <c r="E329" s="81"/>
      <c r="F329" s="82"/>
      <c r="G329" s="273">
        <f t="shared" si="41"/>
        <v>0</v>
      </c>
      <c r="H329" s="273">
        <f t="shared" si="42"/>
        <v>0</v>
      </c>
      <c r="I329" s="273">
        <f t="shared" si="43"/>
        <v>0</v>
      </c>
      <c r="J329" s="273">
        <f t="shared" si="44"/>
        <v>0</v>
      </c>
      <c r="K329" s="81"/>
      <c r="L329" s="274" t="str">
        <f t="shared" si="45"/>
        <v/>
      </c>
      <c r="M329" s="256">
        <f t="shared" si="46"/>
        <v>0</v>
      </c>
      <c r="N329" s="226" t="str">
        <f t="shared" si="47"/>
        <v/>
      </c>
    </row>
    <row r="330" spans="1:14" hidden="1" outlineLevel="1" x14ac:dyDescent="0.3">
      <c r="A330" s="159"/>
      <c r="B330" s="80"/>
      <c r="C330" s="80"/>
      <c r="D330" s="81"/>
      <c r="E330" s="81"/>
      <c r="F330" s="82"/>
      <c r="G330" s="273">
        <f t="shared" si="41"/>
        <v>0</v>
      </c>
      <c r="H330" s="273">
        <f t="shared" si="42"/>
        <v>0</v>
      </c>
      <c r="I330" s="273">
        <f t="shared" si="43"/>
        <v>0</v>
      </c>
      <c r="J330" s="273">
        <f t="shared" si="44"/>
        <v>0</v>
      </c>
      <c r="K330" s="81"/>
      <c r="L330" s="274" t="str">
        <f t="shared" si="45"/>
        <v/>
      </c>
      <c r="M330" s="256">
        <f t="shared" si="46"/>
        <v>0</v>
      </c>
      <c r="N330" s="226" t="str">
        <f t="shared" si="47"/>
        <v/>
      </c>
    </row>
    <row r="331" spans="1:14" hidden="1" outlineLevel="1" x14ac:dyDescent="0.3">
      <c r="A331" s="159"/>
      <c r="B331" s="80"/>
      <c r="C331" s="80"/>
      <c r="D331" s="81"/>
      <c r="E331" s="81"/>
      <c r="F331" s="82"/>
      <c r="G331" s="273">
        <f t="shared" si="6"/>
        <v>0</v>
      </c>
      <c r="H331" s="273">
        <f t="shared" si="7"/>
        <v>0</v>
      </c>
      <c r="I331" s="273">
        <f t="shared" si="8"/>
        <v>0</v>
      </c>
      <c r="J331" s="273">
        <f t="shared" si="9"/>
        <v>0</v>
      </c>
      <c r="K331" s="81"/>
      <c r="L331" s="274" t="str">
        <f t="shared" si="10"/>
        <v/>
      </c>
      <c r="M331" s="256">
        <f t="shared" si="11"/>
        <v>0</v>
      </c>
      <c r="N331" s="226" t="str">
        <f t="shared" si="12"/>
        <v/>
      </c>
    </row>
    <row r="332" spans="1:14" hidden="1" outlineLevel="1" x14ac:dyDescent="0.3">
      <c r="A332" s="159"/>
      <c r="B332" s="80"/>
      <c r="C332" s="80"/>
      <c r="D332" s="81"/>
      <c r="E332" s="81"/>
      <c r="F332" s="82"/>
      <c r="G332" s="273">
        <f t="shared" si="6"/>
        <v>0</v>
      </c>
      <c r="H332" s="273">
        <f t="shared" si="7"/>
        <v>0</v>
      </c>
      <c r="I332" s="273">
        <f t="shared" si="8"/>
        <v>0</v>
      </c>
      <c r="J332" s="273">
        <f t="shared" si="9"/>
        <v>0</v>
      </c>
      <c r="K332" s="81"/>
      <c r="L332" s="274" t="str">
        <f t="shared" si="10"/>
        <v/>
      </c>
      <c r="M332" s="256">
        <f t="shared" si="11"/>
        <v>0</v>
      </c>
      <c r="N332" s="226" t="str">
        <f t="shared" si="12"/>
        <v/>
      </c>
    </row>
    <row r="333" spans="1:14" hidden="1" outlineLevel="1" x14ac:dyDescent="0.3">
      <c r="A333" s="159"/>
      <c r="B333" s="80"/>
      <c r="C333" s="80"/>
      <c r="D333" s="81"/>
      <c r="E333" s="81"/>
      <c r="F333" s="82"/>
      <c r="G333" s="273">
        <f t="shared" si="6"/>
        <v>0</v>
      </c>
      <c r="H333" s="273">
        <f t="shared" si="7"/>
        <v>0</v>
      </c>
      <c r="I333" s="273">
        <f t="shared" si="8"/>
        <v>0</v>
      </c>
      <c r="J333" s="273">
        <f t="shared" si="9"/>
        <v>0</v>
      </c>
      <c r="K333" s="81"/>
      <c r="L333" s="274" t="str">
        <f t="shared" si="10"/>
        <v/>
      </c>
      <c r="M333" s="256">
        <f t="shared" si="11"/>
        <v>0</v>
      </c>
      <c r="N333" s="226" t="str">
        <f t="shared" si="12"/>
        <v/>
      </c>
    </row>
    <row r="334" spans="1:14" hidden="1" outlineLevel="1" x14ac:dyDescent="0.3">
      <c r="A334" s="159"/>
      <c r="B334" s="80"/>
      <c r="C334" s="80"/>
      <c r="D334" s="81"/>
      <c r="E334" s="81"/>
      <c r="F334" s="82"/>
      <c r="G334" s="273">
        <f t="shared" si="6"/>
        <v>0</v>
      </c>
      <c r="H334" s="273">
        <f t="shared" si="7"/>
        <v>0</v>
      </c>
      <c r="I334" s="273">
        <f t="shared" si="8"/>
        <v>0</v>
      </c>
      <c r="J334" s="273">
        <f t="shared" si="9"/>
        <v>0</v>
      </c>
      <c r="K334" s="81"/>
      <c r="L334" s="274" t="str">
        <f t="shared" si="10"/>
        <v/>
      </c>
      <c r="M334" s="256">
        <f t="shared" si="11"/>
        <v>0</v>
      </c>
      <c r="N334" s="226" t="str">
        <f t="shared" si="12"/>
        <v/>
      </c>
    </row>
    <row r="335" spans="1:14" hidden="1" outlineLevel="1" x14ac:dyDescent="0.3">
      <c r="A335" s="159"/>
      <c r="B335" s="80"/>
      <c r="C335" s="80"/>
      <c r="D335" s="81"/>
      <c r="E335" s="81"/>
      <c r="F335" s="82"/>
      <c r="G335" s="273">
        <f t="shared" si="6"/>
        <v>0</v>
      </c>
      <c r="H335" s="273">
        <f t="shared" si="7"/>
        <v>0</v>
      </c>
      <c r="I335" s="273">
        <f t="shared" si="8"/>
        <v>0</v>
      </c>
      <c r="J335" s="273">
        <f t="shared" si="9"/>
        <v>0</v>
      </c>
      <c r="K335" s="81"/>
      <c r="L335" s="274" t="str">
        <f t="shared" si="10"/>
        <v/>
      </c>
      <c r="M335" s="256">
        <f t="shared" si="11"/>
        <v>0</v>
      </c>
      <c r="N335" s="226" t="str">
        <f t="shared" si="12"/>
        <v/>
      </c>
    </row>
    <row r="336" spans="1:14" hidden="1" outlineLevel="1" x14ac:dyDescent="0.3">
      <c r="A336" s="159"/>
      <c r="B336" s="80"/>
      <c r="C336" s="80"/>
      <c r="D336" s="81"/>
      <c r="E336" s="81"/>
      <c r="F336" s="82"/>
      <c r="G336" s="273">
        <f t="shared" si="6"/>
        <v>0</v>
      </c>
      <c r="H336" s="273">
        <f t="shared" si="7"/>
        <v>0</v>
      </c>
      <c r="I336" s="273">
        <f t="shared" si="8"/>
        <v>0</v>
      </c>
      <c r="J336" s="273">
        <f t="shared" si="9"/>
        <v>0</v>
      </c>
      <c r="K336" s="81"/>
      <c r="L336" s="274" t="str">
        <f t="shared" si="10"/>
        <v/>
      </c>
      <c r="M336" s="256">
        <f t="shared" si="11"/>
        <v>0</v>
      </c>
      <c r="N336" s="226" t="str">
        <f t="shared" si="12"/>
        <v/>
      </c>
    </row>
    <row r="337" spans="1:14" hidden="1" outlineLevel="1" x14ac:dyDescent="0.3">
      <c r="A337" s="159"/>
      <c r="B337" s="80"/>
      <c r="C337" s="80"/>
      <c r="D337" s="81"/>
      <c r="E337" s="81"/>
      <c r="F337" s="82"/>
      <c r="G337" s="273">
        <f t="shared" si="6"/>
        <v>0</v>
      </c>
      <c r="H337" s="273">
        <f t="shared" si="7"/>
        <v>0</v>
      </c>
      <c r="I337" s="273">
        <f t="shared" si="8"/>
        <v>0</v>
      </c>
      <c r="J337" s="273">
        <f t="shared" si="9"/>
        <v>0</v>
      </c>
      <c r="K337" s="81"/>
      <c r="L337" s="274" t="str">
        <f t="shared" si="10"/>
        <v/>
      </c>
      <c r="M337" s="256">
        <f t="shared" si="11"/>
        <v>0</v>
      </c>
      <c r="N337" s="226" t="str">
        <f t="shared" si="12"/>
        <v/>
      </c>
    </row>
    <row r="338" spans="1:14" hidden="1" outlineLevel="1" x14ac:dyDescent="0.3">
      <c r="A338" s="159"/>
      <c r="B338" s="80"/>
      <c r="C338" s="80"/>
      <c r="D338" s="81"/>
      <c r="E338" s="81"/>
      <c r="F338" s="82"/>
      <c r="G338" s="273">
        <f t="shared" si="6"/>
        <v>0</v>
      </c>
      <c r="H338" s="273">
        <f t="shared" si="7"/>
        <v>0</v>
      </c>
      <c r="I338" s="273">
        <f t="shared" si="8"/>
        <v>0</v>
      </c>
      <c r="J338" s="273">
        <f t="shared" si="9"/>
        <v>0</v>
      </c>
      <c r="K338" s="81"/>
      <c r="L338" s="274" t="str">
        <f t="shared" si="10"/>
        <v/>
      </c>
      <c r="M338" s="256">
        <f t="shared" si="11"/>
        <v>0</v>
      </c>
      <c r="N338" s="226" t="str">
        <f t="shared" si="12"/>
        <v/>
      </c>
    </row>
    <row r="339" spans="1:14" hidden="1" outlineLevel="1" x14ac:dyDescent="0.3">
      <c r="A339" s="159"/>
      <c r="B339" s="80"/>
      <c r="C339" s="80"/>
      <c r="D339" s="81"/>
      <c r="E339" s="81"/>
      <c r="F339" s="82"/>
      <c r="G339" s="273">
        <f t="shared" si="6"/>
        <v>0</v>
      </c>
      <c r="H339" s="273">
        <f t="shared" si="7"/>
        <v>0</v>
      </c>
      <c r="I339" s="273">
        <f t="shared" si="8"/>
        <v>0</v>
      </c>
      <c r="J339" s="273">
        <f t="shared" si="9"/>
        <v>0</v>
      </c>
      <c r="K339" s="81"/>
      <c r="L339" s="274" t="str">
        <f t="shared" si="10"/>
        <v/>
      </c>
      <c r="M339" s="256">
        <f t="shared" si="11"/>
        <v>0</v>
      </c>
      <c r="N339" s="226" t="str">
        <f t="shared" si="12"/>
        <v/>
      </c>
    </row>
    <row r="340" spans="1:14" hidden="1" outlineLevel="1" x14ac:dyDescent="0.3">
      <c r="A340" s="159"/>
      <c r="B340" s="80"/>
      <c r="C340" s="80"/>
      <c r="D340" s="81"/>
      <c r="E340" s="81"/>
      <c r="F340" s="82"/>
      <c r="G340" s="273">
        <f t="shared" si="6"/>
        <v>0</v>
      </c>
      <c r="H340" s="273">
        <f t="shared" si="7"/>
        <v>0</v>
      </c>
      <c r="I340" s="273">
        <f t="shared" si="8"/>
        <v>0</v>
      </c>
      <c r="J340" s="273">
        <f t="shared" si="9"/>
        <v>0</v>
      </c>
      <c r="K340" s="81"/>
      <c r="L340" s="274" t="str">
        <f t="shared" si="10"/>
        <v/>
      </c>
      <c r="M340" s="256">
        <f t="shared" si="11"/>
        <v>0</v>
      </c>
      <c r="N340" s="226" t="str">
        <f t="shared" si="12"/>
        <v/>
      </c>
    </row>
    <row r="341" spans="1:14" hidden="1" outlineLevel="1" x14ac:dyDescent="0.3">
      <c r="A341" s="159"/>
      <c r="B341" s="80"/>
      <c r="C341" s="80"/>
      <c r="D341" s="81"/>
      <c r="E341" s="81"/>
      <c r="F341" s="82"/>
      <c r="G341" s="273">
        <f t="shared" si="6"/>
        <v>0</v>
      </c>
      <c r="H341" s="273">
        <f t="shared" si="7"/>
        <v>0</v>
      </c>
      <c r="I341" s="273">
        <f t="shared" si="8"/>
        <v>0</v>
      </c>
      <c r="J341" s="273">
        <f t="shared" si="9"/>
        <v>0</v>
      </c>
      <c r="K341" s="81"/>
      <c r="L341" s="274" t="str">
        <f t="shared" si="10"/>
        <v/>
      </c>
      <c r="M341" s="256">
        <f t="shared" si="11"/>
        <v>0</v>
      </c>
      <c r="N341" s="226" t="str">
        <f t="shared" si="12"/>
        <v/>
      </c>
    </row>
    <row r="342" spans="1:14" hidden="1" outlineLevel="1" x14ac:dyDescent="0.3">
      <c r="A342" s="159"/>
      <c r="B342" s="80"/>
      <c r="C342" s="80"/>
      <c r="D342" s="81"/>
      <c r="E342" s="81"/>
      <c r="F342" s="82"/>
      <c r="G342" s="273">
        <f t="shared" si="6"/>
        <v>0</v>
      </c>
      <c r="H342" s="273">
        <f t="shared" si="7"/>
        <v>0</v>
      </c>
      <c r="I342" s="273">
        <f t="shared" si="8"/>
        <v>0</v>
      </c>
      <c r="J342" s="273">
        <f t="shared" si="9"/>
        <v>0</v>
      </c>
      <c r="K342" s="81"/>
      <c r="L342" s="274" t="str">
        <f t="shared" si="10"/>
        <v/>
      </c>
      <c r="M342" s="256">
        <f t="shared" si="11"/>
        <v>0</v>
      </c>
      <c r="N342" s="226" t="str">
        <f t="shared" si="12"/>
        <v/>
      </c>
    </row>
    <row r="343" spans="1:14" hidden="1" outlineLevel="1" x14ac:dyDescent="0.3">
      <c r="A343" s="159"/>
      <c r="B343" s="80"/>
      <c r="C343" s="80"/>
      <c r="D343" s="81"/>
      <c r="E343" s="81"/>
      <c r="F343" s="82"/>
      <c r="G343" s="273">
        <f t="shared" si="6"/>
        <v>0</v>
      </c>
      <c r="H343" s="273">
        <f t="shared" si="7"/>
        <v>0</v>
      </c>
      <c r="I343" s="273">
        <f t="shared" si="8"/>
        <v>0</v>
      </c>
      <c r="J343" s="273">
        <f t="shared" si="9"/>
        <v>0</v>
      </c>
      <c r="K343" s="81"/>
      <c r="L343" s="274" t="str">
        <f t="shared" si="10"/>
        <v/>
      </c>
      <c r="M343" s="256">
        <f t="shared" si="11"/>
        <v>0</v>
      </c>
      <c r="N343" s="226" t="str">
        <f t="shared" si="12"/>
        <v/>
      </c>
    </row>
    <row r="344" spans="1:14" hidden="1" outlineLevel="1" x14ac:dyDescent="0.3">
      <c r="A344" s="159"/>
      <c r="B344" s="80"/>
      <c r="C344" s="80"/>
      <c r="D344" s="81"/>
      <c r="E344" s="81"/>
      <c r="F344" s="82"/>
      <c r="G344" s="273">
        <f t="shared" si="6"/>
        <v>0</v>
      </c>
      <c r="H344" s="273">
        <f t="shared" si="7"/>
        <v>0</v>
      </c>
      <c r="I344" s="273">
        <f t="shared" si="8"/>
        <v>0</v>
      </c>
      <c r="J344" s="273">
        <f t="shared" si="9"/>
        <v>0</v>
      </c>
      <c r="K344" s="81"/>
      <c r="L344" s="274" t="str">
        <f t="shared" si="10"/>
        <v/>
      </c>
      <c r="M344" s="256">
        <f t="shared" si="11"/>
        <v>0</v>
      </c>
      <c r="N344" s="226" t="str">
        <f t="shared" si="12"/>
        <v/>
      </c>
    </row>
    <row r="345" spans="1:14" hidden="1" outlineLevel="1" x14ac:dyDescent="0.3">
      <c r="A345" s="159"/>
      <c r="B345" s="80"/>
      <c r="C345" s="80"/>
      <c r="D345" s="81"/>
      <c r="E345" s="81"/>
      <c r="F345" s="82"/>
      <c r="G345" s="273">
        <f t="shared" si="6"/>
        <v>0</v>
      </c>
      <c r="H345" s="273">
        <f t="shared" si="7"/>
        <v>0</v>
      </c>
      <c r="I345" s="273">
        <f t="shared" si="8"/>
        <v>0</v>
      </c>
      <c r="J345" s="273">
        <f t="shared" si="9"/>
        <v>0</v>
      </c>
      <c r="K345" s="81"/>
      <c r="L345" s="274" t="str">
        <f t="shared" si="10"/>
        <v/>
      </c>
      <c r="M345" s="256">
        <f t="shared" si="11"/>
        <v>0</v>
      </c>
      <c r="N345" s="226" t="str">
        <f t="shared" si="12"/>
        <v/>
      </c>
    </row>
    <row r="346" spans="1:14" hidden="1" outlineLevel="1" x14ac:dyDescent="0.3">
      <c r="A346" s="159"/>
      <c r="B346" s="80"/>
      <c r="C346" s="80"/>
      <c r="D346" s="81"/>
      <c r="E346" s="81"/>
      <c r="F346" s="82"/>
      <c r="G346" s="273">
        <f t="shared" si="6"/>
        <v>0</v>
      </c>
      <c r="H346" s="273">
        <f t="shared" si="7"/>
        <v>0</v>
      </c>
      <c r="I346" s="273">
        <f t="shared" si="8"/>
        <v>0</v>
      </c>
      <c r="J346" s="273">
        <f t="shared" si="9"/>
        <v>0</v>
      </c>
      <c r="K346" s="81"/>
      <c r="L346" s="274" t="str">
        <f t="shared" si="10"/>
        <v/>
      </c>
      <c r="M346" s="256">
        <f t="shared" si="11"/>
        <v>0</v>
      </c>
      <c r="N346" s="226" t="str">
        <f t="shared" si="12"/>
        <v/>
      </c>
    </row>
    <row r="347" spans="1:14" hidden="1" outlineLevel="1" x14ac:dyDescent="0.3">
      <c r="A347" s="159"/>
      <c r="B347" s="80"/>
      <c r="C347" s="80"/>
      <c r="D347" s="81"/>
      <c r="E347" s="81"/>
      <c r="F347" s="82"/>
      <c r="G347" s="273">
        <f t="shared" si="6"/>
        <v>0</v>
      </c>
      <c r="H347" s="273">
        <f t="shared" si="7"/>
        <v>0</v>
      </c>
      <c r="I347" s="273">
        <f t="shared" si="8"/>
        <v>0</v>
      </c>
      <c r="J347" s="273">
        <f t="shared" si="9"/>
        <v>0</v>
      </c>
      <c r="K347" s="81"/>
      <c r="L347" s="274" t="str">
        <f t="shared" si="10"/>
        <v/>
      </c>
      <c r="M347" s="256">
        <f t="shared" si="11"/>
        <v>0</v>
      </c>
      <c r="N347" s="226" t="str">
        <f t="shared" si="12"/>
        <v/>
      </c>
    </row>
    <row r="348" spans="1:14" hidden="1" outlineLevel="1" x14ac:dyDescent="0.3">
      <c r="A348" s="159"/>
      <c r="B348" s="80"/>
      <c r="C348" s="80"/>
      <c r="D348" s="81"/>
      <c r="E348" s="81"/>
      <c r="F348" s="82"/>
      <c r="G348" s="273">
        <f t="shared" si="6"/>
        <v>0</v>
      </c>
      <c r="H348" s="273">
        <f t="shared" si="7"/>
        <v>0</v>
      </c>
      <c r="I348" s="273">
        <f t="shared" si="8"/>
        <v>0</v>
      </c>
      <c r="J348" s="273">
        <f t="shared" si="9"/>
        <v>0</v>
      </c>
      <c r="K348" s="81"/>
      <c r="L348" s="274" t="str">
        <f t="shared" si="10"/>
        <v/>
      </c>
      <c r="M348" s="256">
        <f t="shared" si="11"/>
        <v>0</v>
      </c>
      <c r="N348" s="226" t="str">
        <f t="shared" si="12"/>
        <v/>
      </c>
    </row>
    <row r="349" spans="1:14" hidden="1" outlineLevel="1" x14ac:dyDescent="0.3">
      <c r="A349" s="159"/>
      <c r="B349" s="80"/>
      <c r="C349" s="80"/>
      <c r="D349" s="81"/>
      <c r="E349" s="81"/>
      <c r="F349" s="82"/>
      <c r="G349" s="273">
        <f t="shared" si="6"/>
        <v>0</v>
      </c>
      <c r="H349" s="273">
        <f t="shared" si="7"/>
        <v>0</v>
      </c>
      <c r="I349" s="273">
        <f t="shared" si="8"/>
        <v>0</v>
      </c>
      <c r="J349" s="273">
        <f t="shared" si="9"/>
        <v>0</v>
      </c>
      <c r="K349" s="81"/>
      <c r="L349" s="274" t="str">
        <f t="shared" si="10"/>
        <v/>
      </c>
      <c r="M349" s="256">
        <f t="shared" si="11"/>
        <v>0</v>
      </c>
      <c r="N349" s="226" t="str">
        <f t="shared" si="12"/>
        <v/>
      </c>
    </row>
    <row r="350" spans="1:14" hidden="1" outlineLevel="1" x14ac:dyDescent="0.3">
      <c r="A350" s="159"/>
      <c r="B350" s="80"/>
      <c r="C350" s="80"/>
      <c r="D350" s="81"/>
      <c r="E350" s="81"/>
      <c r="F350" s="82"/>
      <c r="G350" s="273">
        <f t="shared" si="6"/>
        <v>0</v>
      </c>
      <c r="H350" s="273">
        <f t="shared" si="7"/>
        <v>0</v>
      </c>
      <c r="I350" s="273">
        <f t="shared" si="8"/>
        <v>0</v>
      </c>
      <c r="J350" s="273">
        <f t="shared" si="9"/>
        <v>0</v>
      </c>
      <c r="K350" s="81"/>
      <c r="L350" s="274" t="str">
        <f t="shared" si="10"/>
        <v/>
      </c>
      <c r="M350" s="256">
        <f t="shared" si="11"/>
        <v>0</v>
      </c>
      <c r="N350" s="226" t="str">
        <f t="shared" si="12"/>
        <v/>
      </c>
    </row>
    <row r="351" spans="1:14" hidden="1" outlineLevel="1" x14ac:dyDescent="0.3">
      <c r="A351" s="159"/>
      <c r="B351" s="80"/>
      <c r="C351" s="80"/>
      <c r="D351" s="81"/>
      <c r="E351" s="81"/>
      <c r="F351" s="82"/>
      <c r="G351" s="273">
        <f t="shared" si="6"/>
        <v>0</v>
      </c>
      <c r="H351" s="273">
        <f t="shared" si="7"/>
        <v>0</v>
      </c>
      <c r="I351" s="273">
        <f t="shared" si="8"/>
        <v>0</v>
      </c>
      <c r="J351" s="273">
        <f t="shared" si="9"/>
        <v>0</v>
      </c>
      <c r="K351" s="81"/>
      <c r="L351" s="274" t="str">
        <f t="shared" si="10"/>
        <v/>
      </c>
      <c r="M351" s="256">
        <f t="shared" si="11"/>
        <v>0</v>
      </c>
      <c r="N351" s="226" t="str">
        <f t="shared" si="12"/>
        <v/>
      </c>
    </row>
    <row r="352" spans="1:14" hidden="1" outlineLevel="1" x14ac:dyDescent="0.3">
      <c r="A352" s="159"/>
      <c r="B352" s="80"/>
      <c r="C352" s="80"/>
      <c r="D352" s="81"/>
      <c r="E352" s="81"/>
      <c r="F352" s="82"/>
      <c r="G352" s="273">
        <f t="shared" si="6"/>
        <v>0</v>
      </c>
      <c r="H352" s="273">
        <f t="shared" si="7"/>
        <v>0</v>
      </c>
      <c r="I352" s="273">
        <f t="shared" si="8"/>
        <v>0</v>
      </c>
      <c r="J352" s="273">
        <f t="shared" si="9"/>
        <v>0</v>
      </c>
      <c r="K352" s="81"/>
      <c r="L352" s="274" t="str">
        <f t="shared" si="10"/>
        <v/>
      </c>
      <c r="M352" s="256">
        <f t="shared" si="11"/>
        <v>0</v>
      </c>
      <c r="N352" s="226" t="str">
        <f t="shared" si="12"/>
        <v/>
      </c>
    </row>
    <row r="353" spans="1:14" hidden="1" outlineLevel="1" x14ac:dyDescent="0.3">
      <c r="A353" s="159"/>
      <c r="B353" s="80"/>
      <c r="C353" s="80"/>
      <c r="D353" s="81"/>
      <c r="E353" s="81"/>
      <c r="F353" s="82"/>
      <c r="G353" s="273">
        <f t="shared" si="6"/>
        <v>0</v>
      </c>
      <c r="H353" s="273">
        <f t="shared" si="7"/>
        <v>0</v>
      </c>
      <c r="I353" s="273">
        <f t="shared" si="8"/>
        <v>0</v>
      </c>
      <c r="J353" s="273">
        <f t="shared" si="9"/>
        <v>0</v>
      </c>
      <c r="K353" s="81"/>
      <c r="L353" s="274" t="str">
        <f t="shared" si="10"/>
        <v/>
      </c>
      <c r="M353" s="256">
        <f t="shared" si="11"/>
        <v>0</v>
      </c>
      <c r="N353" s="226" t="str">
        <f t="shared" si="12"/>
        <v/>
      </c>
    </row>
    <row r="354" spans="1:14" hidden="1" outlineLevel="1" x14ac:dyDescent="0.3">
      <c r="A354" s="159"/>
      <c r="B354" s="80"/>
      <c r="C354" s="80"/>
      <c r="D354" s="81"/>
      <c r="E354" s="81"/>
      <c r="F354" s="82"/>
      <c r="G354" s="273">
        <f t="shared" si="6"/>
        <v>0</v>
      </c>
      <c r="H354" s="273">
        <f t="shared" si="7"/>
        <v>0</v>
      </c>
      <c r="I354" s="273">
        <f t="shared" si="8"/>
        <v>0</v>
      </c>
      <c r="J354" s="273">
        <f t="shared" si="9"/>
        <v>0</v>
      </c>
      <c r="K354" s="81"/>
      <c r="L354" s="274" t="str">
        <f t="shared" si="10"/>
        <v/>
      </c>
      <c r="M354" s="256">
        <f t="shared" si="11"/>
        <v>0</v>
      </c>
      <c r="N354" s="226" t="str">
        <f t="shared" si="12"/>
        <v/>
      </c>
    </row>
    <row r="355" spans="1:14" hidden="1" outlineLevel="1" x14ac:dyDescent="0.3">
      <c r="A355" s="159"/>
      <c r="B355" s="80"/>
      <c r="C355" s="80"/>
      <c r="D355" s="81"/>
      <c r="E355" s="81"/>
      <c r="F355" s="82"/>
      <c r="G355" s="273">
        <f t="shared" ref="G355:G566" si="48">IF(D355="",0,IF(D355&lt;15,15-D355,0))</f>
        <v>0</v>
      </c>
      <c r="H355" s="273">
        <f t="shared" ref="H355:H566" si="49">IF(E355="",0,IF(E355&lt;15.5,15.5-E355,0))</f>
        <v>0</v>
      </c>
      <c r="I355" s="273">
        <f t="shared" ref="I355:I566" si="50">G355*F355</f>
        <v>0</v>
      </c>
      <c r="J355" s="273">
        <f t="shared" ref="J355:J566" si="51">H355*F355</f>
        <v>0</v>
      </c>
      <c r="K355" s="81"/>
      <c r="L355" s="274" t="str">
        <f t="shared" ref="L355:L566" si="52">IFERROR((K355/(I355+J355)),"")</f>
        <v/>
      </c>
      <c r="M355" s="256">
        <f t="shared" ref="M355:M566" si="53">I355+J355+K355</f>
        <v>0</v>
      </c>
      <c r="N355" s="226" t="str">
        <f t="shared" ref="N355:N566" si="54">IF(K355="","",IF(L355&gt;17.5%,"Benefits should not be more than 17.5% ",""))</f>
        <v/>
      </c>
    </row>
    <row r="356" spans="1:14" hidden="1" outlineLevel="1" x14ac:dyDescent="0.3">
      <c r="A356" s="159"/>
      <c r="B356" s="80"/>
      <c r="C356" s="80"/>
      <c r="D356" s="81"/>
      <c r="E356" s="81"/>
      <c r="F356" s="82"/>
      <c r="G356" s="273">
        <f t="shared" si="48"/>
        <v>0</v>
      </c>
      <c r="H356" s="273">
        <f t="shared" si="49"/>
        <v>0</v>
      </c>
      <c r="I356" s="273">
        <f t="shared" si="50"/>
        <v>0</v>
      </c>
      <c r="J356" s="273">
        <f t="shared" si="51"/>
        <v>0</v>
      </c>
      <c r="K356" s="81"/>
      <c r="L356" s="274" t="str">
        <f t="shared" si="52"/>
        <v/>
      </c>
      <c r="M356" s="256">
        <f t="shared" si="53"/>
        <v>0</v>
      </c>
      <c r="N356" s="226" t="str">
        <f t="shared" si="54"/>
        <v/>
      </c>
    </row>
    <row r="357" spans="1:14" hidden="1" outlineLevel="1" x14ac:dyDescent="0.3">
      <c r="A357" s="159"/>
      <c r="B357" s="80"/>
      <c r="C357" s="80"/>
      <c r="D357" s="81"/>
      <c r="E357" s="81"/>
      <c r="F357" s="82"/>
      <c r="G357" s="273">
        <f t="shared" si="48"/>
        <v>0</v>
      </c>
      <c r="H357" s="273">
        <f t="shared" si="49"/>
        <v>0</v>
      </c>
      <c r="I357" s="273">
        <f t="shared" si="50"/>
        <v>0</v>
      </c>
      <c r="J357" s="273">
        <f t="shared" si="51"/>
        <v>0</v>
      </c>
      <c r="K357" s="81"/>
      <c r="L357" s="274" t="str">
        <f t="shared" si="52"/>
        <v/>
      </c>
      <c r="M357" s="256">
        <f t="shared" si="53"/>
        <v>0</v>
      </c>
      <c r="N357" s="226" t="str">
        <f t="shared" si="54"/>
        <v/>
      </c>
    </row>
    <row r="358" spans="1:14" hidden="1" outlineLevel="1" x14ac:dyDescent="0.3">
      <c r="A358" s="159"/>
      <c r="B358" s="80"/>
      <c r="C358" s="80"/>
      <c r="D358" s="81"/>
      <c r="E358" s="81"/>
      <c r="F358" s="82"/>
      <c r="G358" s="273">
        <f t="shared" si="48"/>
        <v>0</v>
      </c>
      <c r="H358" s="273">
        <f t="shared" si="49"/>
        <v>0</v>
      </c>
      <c r="I358" s="273">
        <f t="shared" si="50"/>
        <v>0</v>
      </c>
      <c r="J358" s="273">
        <f t="shared" si="51"/>
        <v>0</v>
      </c>
      <c r="K358" s="81"/>
      <c r="L358" s="274" t="str">
        <f t="shared" si="52"/>
        <v/>
      </c>
      <c r="M358" s="256">
        <f t="shared" si="53"/>
        <v>0</v>
      </c>
      <c r="N358" s="226" t="str">
        <f t="shared" si="54"/>
        <v/>
      </c>
    </row>
    <row r="359" spans="1:14" hidden="1" outlineLevel="1" x14ac:dyDescent="0.3">
      <c r="A359" s="159"/>
      <c r="B359" s="80"/>
      <c r="C359" s="80"/>
      <c r="D359" s="81"/>
      <c r="E359" s="81"/>
      <c r="F359" s="82"/>
      <c r="G359" s="273">
        <f t="shared" si="48"/>
        <v>0</v>
      </c>
      <c r="H359" s="273">
        <f t="shared" si="49"/>
        <v>0</v>
      </c>
      <c r="I359" s="273">
        <f t="shared" si="50"/>
        <v>0</v>
      </c>
      <c r="J359" s="273">
        <f t="shared" si="51"/>
        <v>0</v>
      </c>
      <c r="K359" s="81"/>
      <c r="L359" s="274" t="str">
        <f t="shared" si="52"/>
        <v/>
      </c>
      <c r="M359" s="256">
        <f t="shared" si="53"/>
        <v>0</v>
      </c>
      <c r="N359" s="226" t="str">
        <f t="shared" si="54"/>
        <v/>
      </c>
    </row>
    <row r="360" spans="1:14" hidden="1" outlineLevel="1" x14ac:dyDescent="0.3">
      <c r="A360" s="159"/>
      <c r="B360" s="80"/>
      <c r="C360" s="80"/>
      <c r="D360" s="81"/>
      <c r="E360" s="81"/>
      <c r="F360" s="82"/>
      <c r="G360" s="273">
        <f t="shared" si="48"/>
        <v>0</v>
      </c>
      <c r="H360" s="273">
        <f t="shared" si="49"/>
        <v>0</v>
      </c>
      <c r="I360" s="273">
        <f t="shared" si="50"/>
        <v>0</v>
      </c>
      <c r="J360" s="273">
        <f t="shared" si="51"/>
        <v>0</v>
      </c>
      <c r="K360" s="81"/>
      <c r="L360" s="274" t="str">
        <f t="shared" si="52"/>
        <v/>
      </c>
      <c r="M360" s="256">
        <f t="shared" si="53"/>
        <v>0</v>
      </c>
      <c r="N360" s="226" t="str">
        <f t="shared" si="54"/>
        <v/>
      </c>
    </row>
    <row r="361" spans="1:14" hidden="1" outlineLevel="1" x14ac:dyDescent="0.3">
      <c r="A361" s="159"/>
      <c r="B361" s="80"/>
      <c r="C361" s="80"/>
      <c r="D361" s="81"/>
      <c r="E361" s="81"/>
      <c r="F361" s="82"/>
      <c r="G361" s="273">
        <f t="shared" si="48"/>
        <v>0</v>
      </c>
      <c r="H361" s="273">
        <f t="shared" si="49"/>
        <v>0</v>
      </c>
      <c r="I361" s="273">
        <f t="shared" si="50"/>
        <v>0</v>
      </c>
      <c r="J361" s="273">
        <f t="shared" si="51"/>
        <v>0</v>
      </c>
      <c r="K361" s="81"/>
      <c r="L361" s="274" t="str">
        <f t="shared" si="52"/>
        <v/>
      </c>
      <c r="M361" s="256">
        <f t="shared" si="53"/>
        <v>0</v>
      </c>
      <c r="N361" s="226" t="str">
        <f t="shared" si="54"/>
        <v/>
      </c>
    </row>
    <row r="362" spans="1:14" hidden="1" outlineLevel="1" x14ac:dyDescent="0.3">
      <c r="A362" s="159"/>
      <c r="B362" s="80"/>
      <c r="C362" s="80"/>
      <c r="D362" s="81"/>
      <c r="E362" s="81"/>
      <c r="F362" s="82"/>
      <c r="G362" s="273">
        <f t="shared" si="48"/>
        <v>0</v>
      </c>
      <c r="H362" s="273">
        <f t="shared" si="49"/>
        <v>0</v>
      </c>
      <c r="I362" s="273">
        <f t="shared" si="50"/>
        <v>0</v>
      </c>
      <c r="J362" s="273">
        <f t="shared" si="51"/>
        <v>0</v>
      </c>
      <c r="K362" s="81"/>
      <c r="L362" s="274" t="str">
        <f t="shared" si="52"/>
        <v/>
      </c>
      <c r="M362" s="256">
        <f t="shared" si="53"/>
        <v>0</v>
      </c>
      <c r="N362" s="226" t="str">
        <f t="shared" si="54"/>
        <v/>
      </c>
    </row>
    <row r="363" spans="1:14" hidden="1" outlineLevel="1" x14ac:dyDescent="0.3">
      <c r="A363" s="159"/>
      <c r="B363" s="80"/>
      <c r="C363" s="80"/>
      <c r="D363" s="81"/>
      <c r="E363" s="81"/>
      <c r="F363" s="82"/>
      <c r="G363" s="273">
        <f t="shared" si="48"/>
        <v>0</v>
      </c>
      <c r="H363" s="273">
        <f t="shared" si="49"/>
        <v>0</v>
      </c>
      <c r="I363" s="273">
        <f t="shared" si="50"/>
        <v>0</v>
      </c>
      <c r="J363" s="273">
        <f t="shared" si="51"/>
        <v>0</v>
      </c>
      <c r="K363" s="81"/>
      <c r="L363" s="274" t="str">
        <f t="shared" si="52"/>
        <v/>
      </c>
      <c r="M363" s="256">
        <f t="shared" si="53"/>
        <v>0</v>
      </c>
      <c r="N363" s="226" t="str">
        <f t="shared" si="54"/>
        <v/>
      </c>
    </row>
    <row r="364" spans="1:14" hidden="1" outlineLevel="1" x14ac:dyDescent="0.3">
      <c r="A364" s="159"/>
      <c r="B364" s="80"/>
      <c r="C364" s="80"/>
      <c r="D364" s="81"/>
      <c r="E364" s="81"/>
      <c r="F364" s="82"/>
      <c r="G364" s="273">
        <f t="shared" ref="G364:G395" si="55">IF(D364="",0,IF(D364&lt;15,15-D364,0))</f>
        <v>0</v>
      </c>
      <c r="H364" s="273">
        <f t="shared" ref="H364:H395" si="56">IF(E364="",0,IF(E364&lt;15.5,15.5-E364,0))</f>
        <v>0</v>
      </c>
      <c r="I364" s="273">
        <f t="shared" ref="I364:I395" si="57">G364*F364</f>
        <v>0</v>
      </c>
      <c r="J364" s="273">
        <f t="shared" ref="J364:J395" si="58">H364*F364</f>
        <v>0</v>
      </c>
      <c r="K364" s="81"/>
      <c r="L364" s="274" t="str">
        <f t="shared" ref="L364:L395" si="59">IFERROR((K364/(I364+J364)),"")</f>
        <v/>
      </c>
      <c r="M364" s="256">
        <f t="shared" ref="M364:M395" si="60">I364+J364+K364</f>
        <v>0</v>
      </c>
      <c r="N364" s="226" t="str">
        <f t="shared" ref="N364:N395" si="61">IF(K364="","",IF(L364&gt;17.5%,"Benefits should not be more than 17.5% ",""))</f>
        <v/>
      </c>
    </row>
    <row r="365" spans="1:14" hidden="1" outlineLevel="1" x14ac:dyDescent="0.3">
      <c r="A365" s="159"/>
      <c r="B365" s="80"/>
      <c r="C365" s="80"/>
      <c r="D365" s="81"/>
      <c r="E365" s="81"/>
      <c r="F365" s="82"/>
      <c r="G365" s="273">
        <f t="shared" si="55"/>
        <v>0</v>
      </c>
      <c r="H365" s="273">
        <f t="shared" si="56"/>
        <v>0</v>
      </c>
      <c r="I365" s="273">
        <f t="shared" si="57"/>
        <v>0</v>
      </c>
      <c r="J365" s="273">
        <f t="shared" si="58"/>
        <v>0</v>
      </c>
      <c r="K365" s="81"/>
      <c r="L365" s="274" t="str">
        <f t="shared" si="59"/>
        <v/>
      </c>
      <c r="M365" s="256">
        <f t="shared" si="60"/>
        <v>0</v>
      </c>
      <c r="N365" s="226" t="str">
        <f t="shared" si="61"/>
        <v/>
      </c>
    </row>
    <row r="366" spans="1:14" hidden="1" outlineLevel="1" x14ac:dyDescent="0.3">
      <c r="A366" s="159"/>
      <c r="B366" s="80"/>
      <c r="C366" s="80"/>
      <c r="D366" s="81"/>
      <c r="E366" s="81"/>
      <c r="F366" s="82"/>
      <c r="G366" s="273">
        <f t="shared" si="55"/>
        <v>0</v>
      </c>
      <c r="H366" s="273">
        <f t="shared" si="56"/>
        <v>0</v>
      </c>
      <c r="I366" s="273">
        <f t="shared" si="57"/>
        <v>0</v>
      </c>
      <c r="J366" s="273">
        <f t="shared" si="58"/>
        <v>0</v>
      </c>
      <c r="K366" s="81"/>
      <c r="L366" s="274" t="str">
        <f t="shared" si="59"/>
        <v/>
      </c>
      <c r="M366" s="256">
        <f t="shared" si="60"/>
        <v>0</v>
      </c>
      <c r="N366" s="226" t="str">
        <f t="shared" si="61"/>
        <v/>
      </c>
    </row>
    <row r="367" spans="1:14" hidden="1" outlineLevel="1" x14ac:dyDescent="0.3">
      <c r="A367" s="159"/>
      <c r="B367" s="80"/>
      <c r="C367" s="80"/>
      <c r="D367" s="81"/>
      <c r="E367" s="81"/>
      <c r="F367" s="82"/>
      <c r="G367" s="273">
        <f t="shared" si="55"/>
        <v>0</v>
      </c>
      <c r="H367" s="273">
        <f t="shared" si="56"/>
        <v>0</v>
      </c>
      <c r="I367" s="273">
        <f t="shared" si="57"/>
        <v>0</v>
      </c>
      <c r="J367" s="273">
        <f t="shared" si="58"/>
        <v>0</v>
      </c>
      <c r="K367" s="81"/>
      <c r="L367" s="274" t="str">
        <f t="shared" si="59"/>
        <v/>
      </c>
      <c r="M367" s="256">
        <f t="shared" si="60"/>
        <v>0</v>
      </c>
      <c r="N367" s="226" t="str">
        <f t="shared" si="61"/>
        <v/>
      </c>
    </row>
    <row r="368" spans="1:14" hidden="1" outlineLevel="1" x14ac:dyDescent="0.3">
      <c r="A368" s="159"/>
      <c r="B368" s="80"/>
      <c r="C368" s="80"/>
      <c r="D368" s="81"/>
      <c r="E368" s="81"/>
      <c r="F368" s="82"/>
      <c r="G368" s="273">
        <f t="shared" si="55"/>
        <v>0</v>
      </c>
      <c r="H368" s="273">
        <f t="shared" si="56"/>
        <v>0</v>
      </c>
      <c r="I368" s="273">
        <f t="shared" si="57"/>
        <v>0</v>
      </c>
      <c r="J368" s="273">
        <f t="shared" si="58"/>
        <v>0</v>
      </c>
      <c r="K368" s="81"/>
      <c r="L368" s="274" t="str">
        <f t="shared" si="59"/>
        <v/>
      </c>
      <c r="M368" s="256">
        <f t="shared" si="60"/>
        <v>0</v>
      </c>
      <c r="N368" s="226" t="str">
        <f t="shared" si="61"/>
        <v/>
      </c>
    </row>
    <row r="369" spans="1:14" hidden="1" outlineLevel="1" x14ac:dyDescent="0.3">
      <c r="A369" s="159"/>
      <c r="B369" s="80"/>
      <c r="C369" s="80"/>
      <c r="D369" s="81"/>
      <c r="E369" s="81"/>
      <c r="F369" s="82"/>
      <c r="G369" s="273">
        <f t="shared" si="55"/>
        <v>0</v>
      </c>
      <c r="H369" s="273">
        <f t="shared" si="56"/>
        <v>0</v>
      </c>
      <c r="I369" s="273">
        <f t="shared" si="57"/>
        <v>0</v>
      </c>
      <c r="J369" s="273">
        <f t="shared" si="58"/>
        <v>0</v>
      </c>
      <c r="K369" s="81"/>
      <c r="L369" s="274" t="str">
        <f t="shared" si="59"/>
        <v/>
      </c>
      <c r="M369" s="256">
        <f t="shared" si="60"/>
        <v>0</v>
      </c>
      <c r="N369" s="226" t="str">
        <f t="shared" si="61"/>
        <v/>
      </c>
    </row>
    <row r="370" spans="1:14" hidden="1" outlineLevel="1" x14ac:dyDescent="0.3">
      <c r="A370" s="159"/>
      <c r="B370" s="80"/>
      <c r="C370" s="80"/>
      <c r="D370" s="81"/>
      <c r="E370" s="81"/>
      <c r="F370" s="82"/>
      <c r="G370" s="273">
        <f t="shared" si="55"/>
        <v>0</v>
      </c>
      <c r="H370" s="273">
        <f t="shared" si="56"/>
        <v>0</v>
      </c>
      <c r="I370" s="273">
        <f t="shared" si="57"/>
        <v>0</v>
      </c>
      <c r="J370" s="273">
        <f t="shared" si="58"/>
        <v>0</v>
      </c>
      <c r="K370" s="81"/>
      <c r="L370" s="274" t="str">
        <f t="shared" si="59"/>
        <v/>
      </c>
      <c r="M370" s="256">
        <f t="shared" si="60"/>
        <v>0</v>
      </c>
      <c r="N370" s="226" t="str">
        <f t="shared" si="61"/>
        <v/>
      </c>
    </row>
    <row r="371" spans="1:14" hidden="1" outlineLevel="1" x14ac:dyDescent="0.3">
      <c r="A371" s="159"/>
      <c r="B371" s="80"/>
      <c r="C371" s="80"/>
      <c r="D371" s="81"/>
      <c r="E371" s="81"/>
      <c r="F371" s="82"/>
      <c r="G371" s="273">
        <f t="shared" si="55"/>
        <v>0</v>
      </c>
      <c r="H371" s="273">
        <f t="shared" si="56"/>
        <v>0</v>
      </c>
      <c r="I371" s="273">
        <f t="shared" si="57"/>
        <v>0</v>
      </c>
      <c r="J371" s="273">
        <f t="shared" si="58"/>
        <v>0</v>
      </c>
      <c r="K371" s="81"/>
      <c r="L371" s="274" t="str">
        <f t="shared" si="59"/>
        <v/>
      </c>
      <c r="M371" s="256">
        <f t="shared" si="60"/>
        <v>0</v>
      </c>
      <c r="N371" s="226" t="str">
        <f t="shared" si="61"/>
        <v/>
      </c>
    </row>
    <row r="372" spans="1:14" hidden="1" outlineLevel="1" x14ac:dyDescent="0.3">
      <c r="A372" s="159"/>
      <c r="B372" s="80"/>
      <c r="C372" s="80"/>
      <c r="D372" s="81"/>
      <c r="E372" s="81"/>
      <c r="F372" s="82"/>
      <c r="G372" s="273">
        <f t="shared" si="55"/>
        <v>0</v>
      </c>
      <c r="H372" s="273">
        <f t="shared" si="56"/>
        <v>0</v>
      </c>
      <c r="I372" s="273">
        <f t="shared" si="57"/>
        <v>0</v>
      </c>
      <c r="J372" s="273">
        <f t="shared" si="58"/>
        <v>0</v>
      </c>
      <c r="K372" s="81"/>
      <c r="L372" s="274" t="str">
        <f t="shared" si="59"/>
        <v/>
      </c>
      <c r="M372" s="256">
        <f t="shared" si="60"/>
        <v>0</v>
      </c>
      <c r="N372" s="226" t="str">
        <f t="shared" si="61"/>
        <v/>
      </c>
    </row>
    <row r="373" spans="1:14" hidden="1" outlineLevel="1" x14ac:dyDescent="0.3">
      <c r="A373" s="159"/>
      <c r="B373" s="80"/>
      <c r="C373" s="80"/>
      <c r="D373" s="81"/>
      <c r="E373" s="81"/>
      <c r="F373" s="82"/>
      <c r="G373" s="273">
        <f t="shared" si="55"/>
        <v>0</v>
      </c>
      <c r="H373" s="273">
        <f t="shared" si="56"/>
        <v>0</v>
      </c>
      <c r="I373" s="273">
        <f t="shared" si="57"/>
        <v>0</v>
      </c>
      <c r="J373" s="273">
        <f t="shared" si="58"/>
        <v>0</v>
      </c>
      <c r="K373" s="81"/>
      <c r="L373" s="274" t="str">
        <f t="shared" si="59"/>
        <v/>
      </c>
      <c r="M373" s="256">
        <f t="shared" si="60"/>
        <v>0</v>
      </c>
      <c r="N373" s="226" t="str">
        <f t="shared" si="61"/>
        <v/>
      </c>
    </row>
    <row r="374" spans="1:14" hidden="1" outlineLevel="1" x14ac:dyDescent="0.3">
      <c r="A374" s="159"/>
      <c r="B374" s="80"/>
      <c r="C374" s="80"/>
      <c r="D374" s="81"/>
      <c r="E374" s="81"/>
      <c r="F374" s="82"/>
      <c r="G374" s="273">
        <f t="shared" si="55"/>
        <v>0</v>
      </c>
      <c r="H374" s="273">
        <f t="shared" si="56"/>
        <v>0</v>
      </c>
      <c r="I374" s="273">
        <f t="shared" si="57"/>
        <v>0</v>
      </c>
      <c r="J374" s="273">
        <f t="shared" si="58"/>
        <v>0</v>
      </c>
      <c r="K374" s="81"/>
      <c r="L374" s="274" t="str">
        <f t="shared" si="59"/>
        <v/>
      </c>
      <c r="M374" s="256">
        <f t="shared" si="60"/>
        <v>0</v>
      </c>
      <c r="N374" s="226" t="str">
        <f t="shared" si="61"/>
        <v/>
      </c>
    </row>
    <row r="375" spans="1:14" hidden="1" outlineLevel="1" x14ac:dyDescent="0.3">
      <c r="A375" s="159"/>
      <c r="B375" s="80"/>
      <c r="C375" s="80"/>
      <c r="D375" s="81"/>
      <c r="E375" s="81"/>
      <c r="F375" s="82"/>
      <c r="G375" s="273">
        <f t="shared" si="55"/>
        <v>0</v>
      </c>
      <c r="H375" s="273">
        <f t="shared" si="56"/>
        <v>0</v>
      </c>
      <c r="I375" s="273">
        <f t="shared" si="57"/>
        <v>0</v>
      </c>
      <c r="J375" s="273">
        <f t="shared" si="58"/>
        <v>0</v>
      </c>
      <c r="K375" s="81"/>
      <c r="L375" s="274" t="str">
        <f t="shared" si="59"/>
        <v/>
      </c>
      <c r="M375" s="256">
        <f t="shared" si="60"/>
        <v>0</v>
      </c>
      <c r="N375" s="226" t="str">
        <f t="shared" si="61"/>
        <v/>
      </c>
    </row>
    <row r="376" spans="1:14" hidden="1" outlineLevel="1" x14ac:dyDescent="0.3">
      <c r="A376" s="159"/>
      <c r="B376" s="80"/>
      <c r="C376" s="80"/>
      <c r="D376" s="81"/>
      <c r="E376" s="81"/>
      <c r="F376" s="82"/>
      <c r="G376" s="273">
        <f t="shared" si="55"/>
        <v>0</v>
      </c>
      <c r="H376" s="273">
        <f t="shared" si="56"/>
        <v>0</v>
      </c>
      <c r="I376" s="273">
        <f t="shared" si="57"/>
        <v>0</v>
      </c>
      <c r="J376" s="273">
        <f t="shared" si="58"/>
        <v>0</v>
      </c>
      <c r="K376" s="81"/>
      <c r="L376" s="274" t="str">
        <f t="shared" si="59"/>
        <v/>
      </c>
      <c r="M376" s="256">
        <f t="shared" si="60"/>
        <v>0</v>
      </c>
      <c r="N376" s="226" t="str">
        <f t="shared" si="61"/>
        <v/>
      </c>
    </row>
    <row r="377" spans="1:14" hidden="1" outlineLevel="1" x14ac:dyDescent="0.3">
      <c r="A377" s="159"/>
      <c r="B377" s="80"/>
      <c r="C377" s="80"/>
      <c r="D377" s="81"/>
      <c r="E377" s="81"/>
      <c r="F377" s="82"/>
      <c r="G377" s="273">
        <f t="shared" si="55"/>
        <v>0</v>
      </c>
      <c r="H377" s="273">
        <f t="shared" si="56"/>
        <v>0</v>
      </c>
      <c r="I377" s="273">
        <f t="shared" si="57"/>
        <v>0</v>
      </c>
      <c r="J377" s="273">
        <f t="shared" si="58"/>
        <v>0</v>
      </c>
      <c r="K377" s="81"/>
      <c r="L377" s="274" t="str">
        <f t="shared" si="59"/>
        <v/>
      </c>
      <c r="M377" s="256">
        <f t="shared" si="60"/>
        <v>0</v>
      </c>
      <c r="N377" s="226" t="str">
        <f t="shared" si="61"/>
        <v/>
      </c>
    </row>
    <row r="378" spans="1:14" hidden="1" outlineLevel="1" x14ac:dyDescent="0.3">
      <c r="A378" s="159"/>
      <c r="B378" s="80"/>
      <c r="C378" s="80"/>
      <c r="D378" s="81"/>
      <c r="E378" s="81"/>
      <c r="F378" s="82"/>
      <c r="G378" s="273">
        <f t="shared" si="55"/>
        <v>0</v>
      </c>
      <c r="H378" s="273">
        <f t="shared" si="56"/>
        <v>0</v>
      </c>
      <c r="I378" s="273">
        <f t="shared" si="57"/>
        <v>0</v>
      </c>
      <c r="J378" s="273">
        <f t="shared" si="58"/>
        <v>0</v>
      </c>
      <c r="K378" s="81"/>
      <c r="L378" s="274" t="str">
        <f t="shared" si="59"/>
        <v/>
      </c>
      <c r="M378" s="256">
        <f t="shared" si="60"/>
        <v>0</v>
      </c>
      <c r="N378" s="226" t="str">
        <f t="shared" si="61"/>
        <v/>
      </c>
    </row>
    <row r="379" spans="1:14" hidden="1" outlineLevel="1" x14ac:dyDescent="0.3">
      <c r="A379" s="159"/>
      <c r="B379" s="80"/>
      <c r="C379" s="80"/>
      <c r="D379" s="81"/>
      <c r="E379" s="81"/>
      <c r="F379" s="82"/>
      <c r="G379" s="273">
        <f t="shared" si="55"/>
        <v>0</v>
      </c>
      <c r="H379" s="273">
        <f t="shared" si="56"/>
        <v>0</v>
      </c>
      <c r="I379" s="273">
        <f t="shared" si="57"/>
        <v>0</v>
      </c>
      <c r="J379" s="273">
        <f t="shared" si="58"/>
        <v>0</v>
      </c>
      <c r="K379" s="81"/>
      <c r="L379" s="274" t="str">
        <f t="shared" si="59"/>
        <v/>
      </c>
      <c r="M379" s="256">
        <f t="shared" si="60"/>
        <v>0</v>
      </c>
      <c r="N379" s="226" t="str">
        <f t="shared" si="61"/>
        <v/>
      </c>
    </row>
    <row r="380" spans="1:14" hidden="1" outlineLevel="1" x14ac:dyDescent="0.3">
      <c r="A380" s="159"/>
      <c r="B380" s="80"/>
      <c r="C380" s="80"/>
      <c r="D380" s="81"/>
      <c r="E380" s="81"/>
      <c r="F380" s="82"/>
      <c r="G380" s="273">
        <f t="shared" si="55"/>
        <v>0</v>
      </c>
      <c r="H380" s="273">
        <f t="shared" si="56"/>
        <v>0</v>
      </c>
      <c r="I380" s="273">
        <f t="shared" si="57"/>
        <v>0</v>
      </c>
      <c r="J380" s="273">
        <f t="shared" si="58"/>
        <v>0</v>
      </c>
      <c r="K380" s="81"/>
      <c r="L380" s="274" t="str">
        <f t="shared" si="59"/>
        <v/>
      </c>
      <c r="M380" s="256">
        <f t="shared" si="60"/>
        <v>0</v>
      </c>
      <c r="N380" s="226" t="str">
        <f t="shared" si="61"/>
        <v/>
      </c>
    </row>
    <row r="381" spans="1:14" hidden="1" outlineLevel="1" x14ac:dyDescent="0.3">
      <c r="A381" s="159"/>
      <c r="B381" s="80"/>
      <c r="C381" s="80"/>
      <c r="D381" s="81"/>
      <c r="E381" s="81"/>
      <c r="F381" s="82"/>
      <c r="G381" s="273">
        <f t="shared" si="55"/>
        <v>0</v>
      </c>
      <c r="H381" s="273">
        <f t="shared" si="56"/>
        <v>0</v>
      </c>
      <c r="I381" s="273">
        <f t="shared" si="57"/>
        <v>0</v>
      </c>
      <c r="J381" s="273">
        <f t="shared" si="58"/>
        <v>0</v>
      </c>
      <c r="K381" s="81"/>
      <c r="L381" s="274" t="str">
        <f t="shared" si="59"/>
        <v/>
      </c>
      <c r="M381" s="256">
        <f t="shared" si="60"/>
        <v>0</v>
      </c>
      <c r="N381" s="226" t="str">
        <f t="shared" si="61"/>
        <v/>
      </c>
    </row>
    <row r="382" spans="1:14" hidden="1" outlineLevel="1" x14ac:dyDescent="0.3">
      <c r="A382" s="159"/>
      <c r="B382" s="80"/>
      <c r="C382" s="80"/>
      <c r="D382" s="81"/>
      <c r="E382" s="81"/>
      <c r="F382" s="82"/>
      <c r="G382" s="273">
        <f t="shared" si="55"/>
        <v>0</v>
      </c>
      <c r="H382" s="273">
        <f t="shared" si="56"/>
        <v>0</v>
      </c>
      <c r="I382" s="273">
        <f t="shared" si="57"/>
        <v>0</v>
      </c>
      <c r="J382" s="273">
        <f t="shared" si="58"/>
        <v>0</v>
      </c>
      <c r="K382" s="81"/>
      <c r="L382" s="274" t="str">
        <f t="shared" si="59"/>
        <v/>
      </c>
      <c r="M382" s="256">
        <f t="shared" si="60"/>
        <v>0</v>
      </c>
      <c r="N382" s="226" t="str">
        <f t="shared" si="61"/>
        <v/>
      </c>
    </row>
    <row r="383" spans="1:14" hidden="1" outlineLevel="1" x14ac:dyDescent="0.3">
      <c r="A383" s="159"/>
      <c r="B383" s="80"/>
      <c r="C383" s="80"/>
      <c r="D383" s="81"/>
      <c r="E383" s="81"/>
      <c r="F383" s="82"/>
      <c r="G383" s="273">
        <f t="shared" si="55"/>
        <v>0</v>
      </c>
      <c r="H383" s="273">
        <f t="shared" si="56"/>
        <v>0</v>
      </c>
      <c r="I383" s="273">
        <f t="shared" si="57"/>
        <v>0</v>
      </c>
      <c r="J383" s="273">
        <f t="shared" si="58"/>
        <v>0</v>
      </c>
      <c r="K383" s="81"/>
      <c r="L383" s="274" t="str">
        <f t="shared" si="59"/>
        <v/>
      </c>
      <c r="M383" s="256">
        <f t="shared" si="60"/>
        <v>0</v>
      </c>
      <c r="N383" s="226" t="str">
        <f t="shared" si="61"/>
        <v/>
      </c>
    </row>
    <row r="384" spans="1:14" hidden="1" outlineLevel="1" x14ac:dyDescent="0.3">
      <c r="A384" s="159"/>
      <c r="B384" s="80"/>
      <c r="C384" s="80"/>
      <c r="D384" s="81"/>
      <c r="E384" s="81"/>
      <c r="F384" s="82"/>
      <c r="G384" s="273">
        <f t="shared" si="55"/>
        <v>0</v>
      </c>
      <c r="H384" s="273">
        <f t="shared" si="56"/>
        <v>0</v>
      </c>
      <c r="I384" s="273">
        <f t="shared" si="57"/>
        <v>0</v>
      </c>
      <c r="J384" s="273">
        <f t="shared" si="58"/>
        <v>0</v>
      </c>
      <c r="K384" s="81"/>
      <c r="L384" s="274" t="str">
        <f t="shared" si="59"/>
        <v/>
      </c>
      <c r="M384" s="256">
        <f t="shared" si="60"/>
        <v>0</v>
      </c>
      <c r="N384" s="226" t="str">
        <f t="shared" si="61"/>
        <v/>
      </c>
    </row>
    <row r="385" spans="1:14" hidden="1" outlineLevel="1" x14ac:dyDescent="0.3">
      <c r="A385" s="159"/>
      <c r="B385" s="80"/>
      <c r="C385" s="80"/>
      <c r="D385" s="81"/>
      <c r="E385" s="81"/>
      <c r="F385" s="82"/>
      <c r="G385" s="273">
        <f t="shared" si="55"/>
        <v>0</v>
      </c>
      <c r="H385" s="273">
        <f t="shared" si="56"/>
        <v>0</v>
      </c>
      <c r="I385" s="273">
        <f t="shared" si="57"/>
        <v>0</v>
      </c>
      <c r="J385" s="273">
        <f t="shared" si="58"/>
        <v>0</v>
      </c>
      <c r="K385" s="81"/>
      <c r="L385" s="274" t="str">
        <f t="shared" si="59"/>
        <v/>
      </c>
      <c r="M385" s="256">
        <f t="shared" si="60"/>
        <v>0</v>
      </c>
      <c r="N385" s="226" t="str">
        <f t="shared" si="61"/>
        <v/>
      </c>
    </row>
    <row r="386" spans="1:14" hidden="1" outlineLevel="1" x14ac:dyDescent="0.3">
      <c r="A386" s="159"/>
      <c r="B386" s="80"/>
      <c r="C386" s="80"/>
      <c r="D386" s="81"/>
      <c r="E386" s="81"/>
      <c r="F386" s="82"/>
      <c r="G386" s="273">
        <f t="shared" si="55"/>
        <v>0</v>
      </c>
      <c r="H386" s="273">
        <f t="shared" si="56"/>
        <v>0</v>
      </c>
      <c r="I386" s="273">
        <f t="shared" si="57"/>
        <v>0</v>
      </c>
      <c r="J386" s="273">
        <f t="shared" si="58"/>
        <v>0</v>
      </c>
      <c r="K386" s="81"/>
      <c r="L386" s="274" t="str">
        <f t="shared" si="59"/>
        <v/>
      </c>
      <c r="M386" s="256">
        <f t="shared" si="60"/>
        <v>0</v>
      </c>
      <c r="N386" s="226" t="str">
        <f t="shared" si="61"/>
        <v/>
      </c>
    </row>
    <row r="387" spans="1:14" hidden="1" outlineLevel="1" x14ac:dyDescent="0.3">
      <c r="A387" s="159"/>
      <c r="B387" s="80"/>
      <c r="C387" s="80"/>
      <c r="D387" s="81"/>
      <c r="E387" s="81"/>
      <c r="F387" s="82"/>
      <c r="G387" s="273">
        <f t="shared" si="55"/>
        <v>0</v>
      </c>
      <c r="H387" s="273">
        <f t="shared" si="56"/>
        <v>0</v>
      </c>
      <c r="I387" s="273">
        <f t="shared" si="57"/>
        <v>0</v>
      </c>
      <c r="J387" s="273">
        <f t="shared" si="58"/>
        <v>0</v>
      </c>
      <c r="K387" s="81"/>
      <c r="L387" s="274" t="str">
        <f t="shared" si="59"/>
        <v/>
      </c>
      <c r="M387" s="256">
        <f t="shared" si="60"/>
        <v>0</v>
      </c>
      <c r="N387" s="226" t="str">
        <f t="shared" si="61"/>
        <v/>
      </c>
    </row>
    <row r="388" spans="1:14" hidden="1" outlineLevel="1" x14ac:dyDescent="0.3">
      <c r="A388" s="159"/>
      <c r="B388" s="80"/>
      <c r="C388" s="80"/>
      <c r="D388" s="81"/>
      <c r="E388" s="81"/>
      <c r="F388" s="82"/>
      <c r="G388" s="273">
        <f t="shared" si="55"/>
        <v>0</v>
      </c>
      <c r="H388" s="273">
        <f t="shared" si="56"/>
        <v>0</v>
      </c>
      <c r="I388" s="273">
        <f t="shared" si="57"/>
        <v>0</v>
      </c>
      <c r="J388" s="273">
        <f t="shared" si="58"/>
        <v>0</v>
      </c>
      <c r="K388" s="81"/>
      <c r="L388" s="274" t="str">
        <f t="shared" si="59"/>
        <v/>
      </c>
      <c r="M388" s="256">
        <f t="shared" si="60"/>
        <v>0</v>
      </c>
      <c r="N388" s="226" t="str">
        <f t="shared" si="61"/>
        <v/>
      </c>
    </row>
    <row r="389" spans="1:14" hidden="1" outlineLevel="1" x14ac:dyDescent="0.3">
      <c r="A389" s="159"/>
      <c r="B389" s="80"/>
      <c r="C389" s="80"/>
      <c r="D389" s="81"/>
      <c r="E389" s="81"/>
      <c r="F389" s="82"/>
      <c r="G389" s="273">
        <f t="shared" si="55"/>
        <v>0</v>
      </c>
      <c r="H389" s="273">
        <f t="shared" si="56"/>
        <v>0</v>
      </c>
      <c r="I389" s="273">
        <f t="shared" si="57"/>
        <v>0</v>
      </c>
      <c r="J389" s="273">
        <f t="shared" si="58"/>
        <v>0</v>
      </c>
      <c r="K389" s="81"/>
      <c r="L389" s="274" t="str">
        <f t="shared" si="59"/>
        <v/>
      </c>
      <c r="M389" s="256">
        <f t="shared" si="60"/>
        <v>0</v>
      </c>
      <c r="N389" s="226" t="str">
        <f t="shared" si="61"/>
        <v/>
      </c>
    </row>
    <row r="390" spans="1:14" hidden="1" outlineLevel="1" x14ac:dyDescent="0.3">
      <c r="A390" s="159"/>
      <c r="B390" s="80"/>
      <c r="C390" s="80"/>
      <c r="D390" s="81"/>
      <c r="E390" s="81"/>
      <c r="F390" s="82"/>
      <c r="G390" s="273">
        <f t="shared" si="55"/>
        <v>0</v>
      </c>
      <c r="H390" s="273">
        <f t="shared" si="56"/>
        <v>0</v>
      </c>
      <c r="I390" s="273">
        <f t="shared" si="57"/>
        <v>0</v>
      </c>
      <c r="J390" s="273">
        <f t="shared" si="58"/>
        <v>0</v>
      </c>
      <c r="K390" s="81"/>
      <c r="L390" s="274" t="str">
        <f t="shared" si="59"/>
        <v/>
      </c>
      <c r="M390" s="256">
        <f t="shared" si="60"/>
        <v>0</v>
      </c>
      <c r="N390" s="226" t="str">
        <f t="shared" si="61"/>
        <v/>
      </c>
    </row>
    <row r="391" spans="1:14" hidden="1" outlineLevel="1" x14ac:dyDescent="0.3">
      <c r="A391" s="159"/>
      <c r="B391" s="80"/>
      <c r="C391" s="80"/>
      <c r="D391" s="81"/>
      <c r="E391" s="81"/>
      <c r="F391" s="82"/>
      <c r="G391" s="273">
        <f t="shared" si="55"/>
        <v>0</v>
      </c>
      <c r="H391" s="273">
        <f t="shared" si="56"/>
        <v>0</v>
      </c>
      <c r="I391" s="273">
        <f t="shared" si="57"/>
        <v>0</v>
      </c>
      <c r="J391" s="273">
        <f t="shared" si="58"/>
        <v>0</v>
      </c>
      <c r="K391" s="81"/>
      <c r="L391" s="274" t="str">
        <f t="shared" si="59"/>
        <v/>
      </c>
      <c r="M391" s="256">
        <f t="shared" si="60"/>
        <v>0</v>
      </c>
      <c r="N391" s="226" t="str">
        <f t="shared" si="61"/>
        <v/>
      </c>
    </row>
    <row r="392" spans="1:14" hidden="1" outlineLevel="1" x14ac:dyDescent="0.3">
      <c r="A392" s="159"/>
      <c r="B392" s="80"/>
      <c r="C392" s="80"/>
      <c r="D392" s="81"/>
      <c r="E392" s="81"/>
      <c r="F392" s="82"/>
      <c r="G392" s="273">
        <f t="shared" si="55"/>
        <v>0</v>
      </c>
      <c r="H392" s="273">
        <f t="shared" si="56"/>
        <v>0</v>
      </c>
      <c r="I392" s="273">
        <f t="shared" si="57"/>
        <v>0</v>
      </c>
      <c r="J392" s="273">
        <f t="shared" si="58"/>
        <v>0</v>
      </c>
      <c r="K392" s="81"/>
      <c r="L392" s="274" t="str">
        <f t="shared" si="59"/>
        <v/>
      </c>
      <c r="M392" s="256">
        <f t="shared" si="60"/>
        <v>0</v>
      </c>
      <c r="N392" s="226" t="str">
        <f t="shared" si="61"/>
        <v/>
      </c>
    </row>
    <row r="393" spans="1:14" hidden="1" outlineLevel="1" x14ac:dyDescent="0.3">
      <c r="A393" s="159"/>
      <c r="B393" s="80"/>
      <c r="C393" s="80"/>
      <c r="D393" s="81"/>
      <c r="E393" s="81"/>
      <c r="F393" s="82"/>
      <c r="G393" s="273">
        <f t="shared" si="55"/>
        <v>0</v>
      </c>
      <c r="H393" s="273">
        <f t="shared" si="56"/>
        <v>0</v>
      </c>
      <c r="I393" s="273">
        <f t="shared" si="57"/>
        <v>0</v>
      </c>
      <c r="J393" s="273">
        <f t="shared" si="58"/>
        <v>0</v>
      </c>
      <c r="K393" s="81"/>
      <c r="L393" s="274" t="str">
        <f t="shared" si="59"/>
        <v/>
      </c>
      <c r="M393" s="256">
        <f t="shared" si="60"/>
        <v>0</v>
      </c>
      <c r="N393" s="226" t="str">
        <f t="shared" si="61"/>
        <v/>
      </c>
    </row>
    <row r="394" spans="1:14" hidden="1" outlineLevel="1" x14ac:dyDescent="0.3">
      <c r="A394" s="159"/>
      <c r="B394" s="80"/>
      <c r="C394" s="80"/>
      <c r="D394" s="81"/>
      <c r="E394" s="81"/>
      <c r="F394" s="82"/>
      <c r="G394" s="273">
        <f t="shared" si="55"/>
        <v>0</v>
      </c>
      <c r="H394" s="273">
        <f t="shared" si="56"/>
        <v>0</v>
      </c>
      <c r="I394" s="273">
        <f t="shared" si="57"/>
        <v>0</v>
      </c>
      <c r="J394" s="273">
        <f t="shared" si="58"/>
        <v>0</v>
      </c>
      <c r="K394" s="81"/>
      <c r="L394" s="274" t="str">
        <f t="shared" si="59"/>
        <v/>
      </c>
      <c r="M394" s="256">
        <f t="shared" si="60"/>
        <v>0</v>
      </c>
      <c r="N394" s="226" t="str">
        <f t="shared" si="61"/>
        <v/>
      </c>
    </row>
    <row r="395" spans="1:14" hidden="1" outlineLevel="1" x14ac:dyDescent="0.3">
      <c r="A395" s="159"/>
      <c r="B395" s="80"/>
      <c r="C395" s="80"/>
      <c r="D395" s="81"/>
      <c r="E395" s="81"/>
      <c r="F395" s="82"/>
      <c r="G395" s="273">
        <f t="shared" si="55"/>
        <v>0</v>
      </c>
      <c r="H395" s="273">
        <f t="shared" si="56"/>
        <v>0</v>
      </c>
      <c r="I395" s="273">
        <f t="shared" si="57"/>
        <v>0</v>
      </c>
      <c r="J395" s="273">
        <f t="shared" si="58"/>
        <v>0</v>
      </c>
      <c r="K395" s="81"/>
      <c r="L395" s="274" t="str">
        <f t="shared" si="59"/>
        <v/>
      </c>
      <c r="M395" s="256">
        <f t="shared" si="60"/>
        <v>0</v>
      </c>
      <c r="N395" s="226" t="str">
        <f t="shared" si="61"/>
        <v/>
      </c>
    </row>
    <row r="396" spans="1:14" hidden="1" outlineLevel="1" x14ac:dyDescent="0.3">
      <c r="A396" s="159"/>
      <c r="B396" s="80"/>
      <c r="C396" s="80"/>
      <c r="D396" s="81"/>
      <c r="E396" s="81"/>
      <c r="F396" s="82"/>
      <c r="G396" s="273">
        <f t="shared" ref="G396:G427" si="62">IF(D396="",0,IF(D396&lt;15,15-D396,0))</f>
        <v>0</v>
      </c>
      <c r="H396" s="273">
        <f t="shared" ref="H396:H427" si="63">IF(E396="",0,IF(E396&lt;15.5,15.5-E396,0))</f>
        <v>0</v>
      </c>
      <c r="I396" s="273">
        <f t="shared" ref="I396:I427" si="64">G396*F396</f>
        <v>0</v>
      </c>
      <c r="J396" s="273">
        <f t="shared" ref="J396:J427" si="65">H396*F396</f>
        <v>0</v>
      </c>
      <c r="K396" s="81"/>
      <c r="L396" s="274" t="str">
        <f t="shared" ref="L396:L427" si="66">IFERROR((K396/(I396+J396)),"")</f>
        <v/>
      </c>
      <c r="M396" s="256">
        <f t="shared" ref="M396:M427" si="67">I396+J396+K396</f>
        <v>0</v>
      </c>
      <c r="N396" s="226" t="str">
        <f t="shared" ref="N396:N427" si="68">IF(K396="","",IF(L396&gt;17.5%,"Benefits should not be more than 17.5% ",""))</f>
        <v/>
      </c>
    </row>
    <row r="397" spans="1:14" hidden="1" outlineLevel="1" x14ac:dyDescent="0.3">
      <c r="A397" s="159"/>
      <c r="B397" s="80"/>
      <c r="C397" s="80"/>
      <c r="D397" s="81"/>
      <c r="E397" s="81"/>
      <c r="F397" s="82"/>
      <c r="G397" s="273">
        <f t="shared" si="62"/>
        <v>0</v>
      </c>
      <c r="H397" s="273">
        <f t="shared" si="63"/>
        <v>0</v>
      </c>
      <c r="I397" s="273">
        <f t="shared" si="64"/>
        <v>0</v>
      </c>
      <c r="J397" s="273">
        <f t="shared" si="65"/>
        <v>0</v>
      </c>
      <c r="K397" s="81"/>
      <c r="L397" s="274" t="str">
        <f t="shared" si="66"/>
        <v/>
      </c>
      <c r="M397" s="256">
        <f t="shared" si="67"/>
        <v>0</v>
      </c>
      <c r="N397" s="226" t="str">
        <f t="shared" si="68"/>
        <v/>
      </c>
    </row>
    <row r="398" spans="1:14" hidden="1" outlineLevel="1" x14ac:dyDescent="0.3">
      <c r="A398" s="159"/>
      <c r="B398" s="80"/>
      <c r="C398" s="80"/>
      <c r="D398" s="81"/>
      <c r="E398" s="81"/>
      <c r="F398" s="82"/>
      <c r="G398" s="273">
        <f t="shared" si="62"/>
        <v>0</v>
      </c>
      <c r="H398" s="273">
        <f t="shared" si="63"/>
        <v>0</v>
      </c>
      <c r="I398" s="273">
        <f t="shared" si="64"/>
        <v>0</v>
      </c>
      <c r="J398" s="273">
        <f t="shared" si="65"/>
        <v>0</v>
      </c>
      <c r="K398" s="81"/>
      <c r="L398" s="274" t="str">
        <f t="shared" si="66"/>
        <v/>
      </c>
      <c r="M398" s="256">
        <f t="shared" si="67"/>
        <v>0</v>
      </c>
      <c r="N398" s="226" t="str">
        <f t="shared" si="68"/>
        <v/>
      </c>
    </row>
    <row r="399" spans="1:14" hidden="1" outlineLevel="1" x14ac:dyDescent="0.3">
      <c r="A399" s="159"/>
      <c r="B399" s="80"/>
      <c r="C399" s="80"/>
      <c r="D399" s="81"/>
      <c r="E399" s="81"/>
      <c r="F399" s="82"/>
      <c r="G399" s="273">
        <f t="shared" si="62"/>
        <v>0</v>
      </c>
      <c r="H399" s="273">
        <f t="shared" si="63"/>
        <v>0</v>
      </c>
      <c r="I399" s="273">
        <f t="shared" si="64"/>
        <v>0</v>
      </c>
      <c r="J399" s="273">
        <f t="shared" si="65"/>
        <v>0</v>
      </c>
      <c r="K399" s="81"/>
      <c r="L399" s="274" t="str">
        <f t="shared" si="66"/>
        <v/>
      </c>
      <c r="M399" s="256">
        <f t="shared" si="67"/>
        <v>0</v>
      </c>
      <c r="N399" s="226" t="str">
        <f t="shared" si="68"/>
        <v/>
      </c>
    </row>
    <row r="400" spans="1:14" hidden="1" outlineLevel="1" x14ac:dyDescent="0.3">
      <c r="A400" s="159"/>
      <c r="B400" s="80"/>
      <c r="C400" s="80"/>
      <c r="D400" s="81"/>
      <c r="E400" s="81"/>
      <c r="F400" s="82"/>
      <c r="G400" s="273">
        <f t="shared" si="62"/>
        <v>0</v>
      </c>
      <c r="H400" s="273">
        <f t="shared" si="63"/>
        <v>0</v>
      </c>
      <c r="I400" s="273">
        <f t="shared" si="64"/>
        <v>0</v>
      </c>
      <c r="J400" s="273">
        <f t="shared" si="65"/>
        <v>0</v>
      </c>
      <c r="K400" s="81"/>
      <c r="L400" s="274" t="str">
        <f t="shared" si="66"/>
        <v/>
      </c>
      <c r="M400" s="256">
        <f t="shared" si="67"/>
        <v>0</v>
      </c>
      <c r="N400" s="226" t="str">
        <f t="shared" si="68"/>
        <v/>
      </c>
    </row>
    <row r="401" spans="1:14" collapsed="1" x14ac:dyDescent="0.3">
      <c r="A401" s="159"/>
      <c r="B401" s="80"/>
      <c r="C401" s="80"/>
      <c r="D401" s="81"/>
      <c r="E401" s="81"/>
      <c r="F401" s="82"/>
      <c r="G401" s="273">
        <f t="shared" si="62"/>
        <v>0</v>
      </c>
      <c r="H401" s="273">
        <f t="shared" si="63"/>
        <v>0</v>
      </c>
      <c r="I401" s="273">
        <f t="shared" si="64"/>
        <v>0</v>
      </c>
      <c r="J401" s="273">
        <f t="shared" si="65"/>
        <v>0</v>
      </c>
      <c r="K401" s="81"/>
      <c r="L401" s="274" t="str">
        <f t="shared" si="66"/>
        <v/>
      </c>
      <c r="M401" s="256">
        <f t="shared" si="67"/>
        <v>0</v>
      </c>
      <c r="N401" s="226" t="str">
        <f t="shared" si="68"/>
        <v/>
      </c>
    </row>
    <row r="402" spans="1:14" hidden="1" outlineLevel="1" x14ac:dyDescent="0.3">
      <c r="A402" s="159"/>
      <c r="B402" s="80"/>
      <c r="C402" s="80"/>
      <c r="D402" s="81"/>
      <c r="E402" s="81"/>
      <c r="F402" s="82"/>
      <c r="G402" s="273">
        <f t="shared" si="62"/>
        <v>0</v>
      </c>
      <c r="H402" s="273">
        <f t="shared" si="63"/>
        <v>0</v>
      </c>
      <c r="I402" s="273">
        <f t="shared" si="64"/>
        <v>0</v>
      </c>
      <c r="J402" s="273">
        <f t="shared" si="65"/>
        <v>0</v>
      </c>
      <c r="K402" s="81"/>
      <c r="L402" s="274" t="str">
        <f t="shared" si="66"/>
        <v/>
      </c>
      <c r="M402" s="256">
        <f t="shared" si="67"/>
        <v>0</v>
      </c>
      <c r="N402" s="226" t="str">
        <f t="shared" si="68"/>
        <v/>
      </c>
    </row>
    <row r="403" spans="1:14" hidden="1" outlineLevel="1" x14ac:dyDescent="0.3">
      <c r="A403" s="159"/>
      <c r="B403" s="80"/>
      <c r="C403" s="80"/>
      <c r="D403" s="81"/>
      <c r="E403" s="81"/>
      <c r="F403" s="82"/>
      <c r="G403" s="273">
        <f t="shared" si="62"/>
        <v>0</v>
      </c>
      <c r="H403" s="273">
        <f t="shared" si="63"/>
        <v>0</v>
      </c>
      <c r="I403" s="273">
        <f t="shared" si="64"/>
        <v>0</v>
      </c>
      <c r="J403" s="273">
        <f t="shared" si="65"/>
        <v>0</v>
      </c>
      <c r="K403" s="81"/>
      <c r="L403" s="274" t="str">
        <f t="shared" si="66"/>
        <v/>
      </c>
      <c r="M403" s="256">
        <f t="shared" si="67"/>
        <v>0</v>
      </c>
      <c r="N403" s="226" t="str">
        <f t="shared" si="68"/>
        <v/>
      </c>
    </row>
    <row r="404" spans="1:14" hidden="1" outlineLevel="1" x14ac:dyDescent="0.3">
      <c r="A404" s="159"/>
      <c r="B404" s="80"/>
      <c r="C404" s="80"/>
      <c r="D404" s="81"/>
      <c r="E404" s="81"/>
      <c r="F404" s="82"/>
      <c r="G404" s="273">
        <f t="shared" si="62"/>
        <v>0</v>
      </c>
      <c r="H404" s="273">
        <f t="shared" si="63"/>
        <v>0</v>
      </c>
      <c r="I404" s="273">
        <f t="shared" si="64"/>
        <v>0</v>
      </c>
      <c r="J404" s="273">
        <f t="shared" si="65"/>
        <v>0</v>
      </c>
      <c r="K404" s="81"/>
      <c r="L404" s="274" t="str">
        <f t="shared" si="66"/>
        <v/>
      </c>
      <c r="M404" s="256">
        <f t="shared" si="67"/>
        <v>0</v>
      </c>
      <c r="N404" s="226" t="str">
        <f t="shared" si="68"/>
        <v/>
      </c>
    </row>
    <row r="405" spans="1:14" hidden="1" outlineLevel="1" x14ac:dyDescent="0.3">
      <c r="A405" s="159"/>
      <c r="B405" s="80"/>
      <c r="C405" s="80"/>
      <c r="D405" s="81"/>
      <c r="E405" s="81"/>
      <c r="F405" s="82"/>
      <c r="G405" s="273">
        <f t="shared" si="62"/>
        <v>0</v>
      </c>
      <c r="H405" s="273">
        <f t="shared" si="63"/>
        <v>0</v>
      </c>
      <c r="I405" s="273">
        <f t="shared" si="64"/>
        <v>0</v>
      </c>
      <c r="J405" s="273">
        <f t="shared" si="65"/>
        <v>0</v>
      </c>
      <c r="K405" s="81"/>
      <c r="L405" s="274" t="str">
        <f t="shared" si="66"/>
        <v/>
      </c>
      <c r="M405" s="256">
        <f t="shared" si="67"/>
        <v>0</v>
      </c>
      <c r="N405" s="226" t="str">
        <f t="shared" si="68"/>
        <v/>
      </c>
    </row>
    <row r="406" spans="1:14" hidden="1" outlineLevel="1" x14ac:dyDescent="0.3">
      <c r="A406" s="159"/>
      <c r="B406" s="80"/>
      <c r="C406" s="80"/>
      <c r="D406" s="81"/>
      <c r="E406" s="81"/>
      <c r="F406" s="82"/>
      <c r="G406" s="273">
        <f t="shared" si="62"/>
        <v>0</v>
      </c>
      <c r="H406" s="273">
        <f t="shared" si="63"/>
        <v>0</v>
      </c>
      <c r="I406" s="273">
        <f t="shared" si="64"/>
        <v>0</v>
      </c>
      <c r="J406" s="273">
        <f t="shared" si="65"/>
        <v>0</v>
      </c>
      <c r="K406" s="81"/>
      <c r="L406" s="274" t="str">
        <f t="shared" si="66"/>
        <v/>
      </c>
      <c r="M406" s="256">
        <f t="shared" si="67"/>
        <v>0</v>
      </c>
      <c r="N406" s="226" t="str">
        <f t="shared" si="68"/>
        <v/>
      </c>
    </row>
    <row r="407" spans="1:14" hidden="1" outlineLevel="1" x14ac:dyDescent="0.3">
      <c r="A407" s="159"/>
      <c r="B407" s="80"/>
      <c r="C407" s="80"/>
      <c r="D407" s="81"/>
      <c r="E407" s="81"/>
      <c r="F407" s="82"/>
      <c r="G407" s="273">
        <f t="shared" si="62"/>
        <v>0</v>
      </c>
      <c r="H407" s="273">
        <f t="shared" si="63"/>
        <v>0</v>
      </c>
      <c r="I407" s="273">
        <f t="shared" si="64"/>
        <v>0</v>
      </c>
      <c r="J407" s="273">
        <f t="shared" si="65"/>
        <v>0</v>
      </c>
      <c r="K407" s="81"/>
      <c r="L407" s="274" t="str">
        <f t="shared" si="66"/>
        <v/>
      </c>
      <c r="M407" s="256">
        <f t="shared" si="67"/>
        <v>0</v>
      </c>
      <c r="N407" s="226" t="str">
        <f t="shared" si="68"/>
        <v/>
      </c>
    </row>
    <row r="408" spans="1:14" hidden="1" outlineLevel="1" x14ac:dyDescent="0.3">
      <c r="A408" s="159"/>
      <c r="B408" s="80"/>
      <c r="C408" s="80"/>
      <c r="D408" s="81"/>
      <c r="E408" s="81"/>
      <c r="F408" s="82"/>
      <c r="G408" s="273">
        <f t="shared" si="62"/>
        <v>0</v>
      </c>
      <c r="H408" s="273">
        <f t="shared" si="63"/>
        <v>0</v>
      </c>
      <c r="I408" s="273">
        <f t="shared" si="64"/>
        <v>0</v>
      </c>
      <c r="J408" s="273">
        <f t="shared" si="65"/>
        <v>0</v>
      </c>
      <c r="K408" s="81"/>
      <c r="L408" s="274" t="str">
        <f t="shared" si="66"/>
        <v/>
      </c>
      <c r="M408" s="256">
        <f t="shared" si="67"/>
        <v>0</v>
      </c>
      <c r="N408" s="226" t="str">
        <f t="shared" si="68"/>
        <v/>
      </c>
    </row>
    <row r="409" spans="1:14" hidden="1" outlineLevel="1" x14ac:dyDescent="0.3">
      <c r="A409" s="159"/>
      <c r="B409" s="80"/>
      <c r="C409" s="80"/>
      <c r="D409" s="81"/>
      <c r="E409" s="81"/>
      <c r="F409" s="82"/>
      <c r="G409" s="273">
        <f t="shared" si="62"/>
        <v>0</v>
      </c>
      <c r="H409" s="273">
        <f t="shared" si="63"/>
        <v>0</v>
      </c>
      <c r="I409" s="273">
        <f t="shared" si="64"/>
        <v>0</v>
      </c>
      <c r="J409" s="273">
        <f t="shared" si="65"/>
        <v>0</v>
      </c>
      <c r="K409" s="81"/>
      <c r="L409" s="274" t="str">
        <f t="shared" si="66"/>
        <v/>
      </c>
      <c r="M409" s="256">
        <f t="shared" si="67"/>
        <v>0</v>
      </c>
      <c r="N409" s="226" t="str">
        <f t="shared" si="68"/>
        <v/>
      </c>
    </row>
    <row r="410" spans="1:14" hidden="1" outlineLevel="1" x14ac:dyDescent="0.3">
      <c r="A410" s="159"/>
      <c r="B410" s="80"/>
      <c r="C410" s="80"/>
      <c r="D410" s="81"/>
      <c r="E410" s="81"/>
      <c r="F410" s="82"/>
      <c r="G410" s="273">
        <f t="shared" si="62"/>
        <v>0</v>
      </c>
      <c r="H410" s="273">
        <f t="shared" si="63"/>
        <v>0</v>
      </c>
      <c r="I410" s="273">
        <f t="shared" si="64"/>
        <v>0</v>
      </c>
      <c r="J410" s="273">
        <f t="shared" si="65"/>
        <v>0</v>
      </c>
      <c r="K410" s="81"/>
      <c r="L410" s="274" t="str">
        <f t="shared" si="66"/>
        <v/>
      </c>
      <c r="M410" s="256">
        <f t="shared" si="67"/>
        <v>0</v>
      </c>
      <c r="N410" s="226" t="str">
        <f t="shared" si="68"/>
        <v/>
      </c>
    </row>
    <row r="411" spans="1:14" hidden="1" outlineLevel="1" x14ac:dyDescent="0.3">
      <c r="A411" s="159"/>
      <c r="B411" s="80"/>
      <c r="C411" s="80"/>
      <c r="D411" s="81"/>
      <c r="E411" s="81"/>
      <c r="F411" s="82"/>
      <c r="G411" s="273">
        <f t="shared" si="62"/>
        <v>0</v>
      </c>
      <c r="H411" s="273">
        <f t="shared" si="63"/>
        <v>0</v>
      </c>
      <c r="I411" s="273">
        <f t="shared" si="64"/>
        <v>0</v>
      </c>
      <c r="J411" s="273">
        <f t="shared" si="65"/>
        <v>0</v>
      </c>
      <c r="K411" s="81"/>
      <c r="L411" s="274" t="str">
        <f t="shared" si="66"/>
        <v/>
      </c>
      <c r="M411" s="256">
        <f t="shared" si="67"/>
        <v>0</v>
      </c>
      <c r="N411" s="226" t="str">
        <f t="shared" si="68"/>
        <v/>
      </c>
    </row>
    <row r="412" spans="1:14" hidden="1" outlineLevel="1" x14ac:dyDescent="0.3">
      <c r="A412" s="159"/>
      <c r="B412" s="80"/>
      <c r="C412" s="80"/>
      <c r="D412" s="81"/>
      <c r="E412" s="81"/>
      <c r="F412" s="82"/>
      <c r="G412" s="273">
        <f t="shared" si="62"/>
        <v>0</v>
      </c>
      <c r="H412" s="273">
        <f t="shared" si="63"/>
        <v>0</v>
      </c>
      <c r="I412" s="273">
        <f t="shared" si="64"/>
        <v>0</v>
      </c>
      <c r="J412" s="273">
        <f t="shared" si="65"/>
        <v>0</v>
      </c>
      <c r="K412" s="81"/>
      <c r="L412" s="274" t="str">
        <f t="shared" si="66"/>
        <v/>
      </c>
      <c r="M412" s="256">
        <f t="shared" si="67"/>
        <v>0</v>
      </c>
      <c r="N412" s="226" t="str">
        <f t="shared" si="68"/>
        <v/>
      </c>
    </row>
    <row r="413" spans="1:14" hidden="1" outlineLevel="1" x14ac:dyDescent="0.3">
      <c r="A413" s="159"/>
      <c r="B413" s="80"/>
      <c r="C413" s="80"/>
      <c r="D413" s="81"/>
      <c r="E413" s="81"/>
      <c r="F413" s="82"/>
      <c r="G413" s="273">
        <f t="shared" si="62"/>
        <v>0</v>
      </c>
      <c r="H413" s="273">
        <f t="shared" si="63"/>
        <v>0</v>
      </c>
      <c r="I413" s="273">
        <f t="shared" si="64"/>
        <v>0</v>
      </c>
      <c r="J413" s="273">
        <f t="shared" si="65"/>
        <v>0</v>
      </c>
      <c r="K413" s="81"/>
      <c r="L413" s="274" t="str">
        <f t="shared" si="66"/>
        <v/>
      </c>
      <c r="M413" s="256">
        <f t="shared" si="67"/>
        <v>0</v>
      </c>
      <c r="N413" s="226" t="str">
        <f t="shared" si="68"/>
        <v/>
      </c>
    </row>
    <row r="414" spans="1:14" hidden="1" outlineLevel="1" x14ac:dyDescent="0.3">
      <c r="A414" s="159"/>
      <c r="B414" s="80"/>
      <c r="C414" s="80"/>
      <c r="D414" s="81"/>
      <c r="E414" s="81"/>
      <c r="F414" s="82"/>
      <c r="G414" s="273">
        <f t="shared" si="62"/>
        <v>0</v>
      </c>
      <c r="H414" s="273">
        <f t="shared" si="63"/>
        <v>0</v>
      </c>
      <c r="I414" s="273">
        <f t="shared" si="64"/>
        <v>0</v>
      </c>
      <c r="J414" s="273">
        <f t="shared" si="65"/>
        <v>0</v>
      </c>
      <c r="K414" s="81"/>
      <c r="L414" s="274" t="str">
        <f t="shared" si="66"/>
        <v/>
      </c>
      <c r="M414" s="256">
        <f t="shared" si="67"/>
        <v>0</v>
      </c>
      <c r="N414" s="226" t="str">
        <f t="shared" si="68"/>
        <v/>
      </c>
    </row>
    <row r="415" spans="1:14" hidden="1" outlineLevel="1" x14ac:dyDescent="0.3">
      <c r="A415" s="159"/>
      <c r="B415" s="80"/>
      <c r="C415" s="80"/>
      <c r="D415" s="81"/>
      <c r="E415" s="81"/>
      <c r="F415" s="82"/>
      <c r="G415" s="273">
        <f t="shared" si="62"/>
        <v>0</v>
      </c>
      <c r="H415" s="273">
        <f t="shared" si="63"/>
        <v>0</v>
      </c>
      <c r="I415" s="273">
        <f t="shared" si="64"/>
        <v>0</v>
      </c>
      <c r="J415" s="273">
        <f t="shared" si="65"/>
        <v>0</v>
      </c>
      <c r="K415" s="81"/>
      <c r="L415" s="274" t="str">
        <f t="shared" si="66"/>
        <v/>
      </c>
      <c r="M415" s="256">
        <f t="shared" si="67"/>
        <v>0</v>
      </c>
      <c r="N415" s="226" t="str">
        <f t="shared" si="68"/>
        <v/>
      </c>
    </row>
    <row r="416" spans="1:14" hidden="1" outlineLevel="1" x14ac:dyDescent="0.3">
      <c r="A416" s="159"/>
      <c r="B416" s="80"/>
      <c r="C416" s="80"/>
      <c r="D416" s="81"/>
      <c r="E416" s="81"/>
      <c r="F416" s="82"/>
      <c r="G416" s="273">
        <f t="shared" si="62"/>
        <v>0</v>
      </c>
      <c r="H416" s="273">
        <f t="shared" si="63"/>
        <v>0</v>
      </c>
      <c r="I416" s="273">
        <f t="shared" si="64"/>
        <v>0</v>
      </c>
      <c r="J416" s="273">
        <f t="shared" si="65"/>
        <v>0</v>
      </c>
      <c r="K416" s="81"/>
      <c r="L416" s="274" t="str">
        <f t="shared" si="66"/>
        <v/>
      </c>
      <c r="M416" s="256">
        <f t="shared" si="67"/>
        <v>0</v>
      </c>
      <c r="N416" s="226" t="str">
        <f t="shared" si="68"/>
        <v/>
      </c>
    </row>
    <row r="417" spans="1:14" hidden="1" outlineLevel="1" x14ac:dyDescent="0.3">
      <c r="A417" s="159"/>
      <c r="B417" s="80"/>
      <c r="C417" s="80"/>
      <c r="D417" s="81"/>
      <c r="E417" s="81"/>
      <c r="F417" s="82"/>
      <c r="G417" s="273">
        <f t="shared" si="62"/>
        <v>0</v>
      </c>
      <c r="H417" s="273">
        <f t="shared" si="63"/>
        <v>0</v>
      </c>
      <c r="I417" s="273">
        <f t="shared" si="64"/>
        <v>0</v>
      </c>
      <c r="J417" s="273">
        <f t="shared" si="65"/>
        <v>0</v>
      </c>
      <c r="K417" s="81"/>
      <c r="L417" s="274" t="str">
        <f t="shared" si="66"/>
        <v/>
      </c>
      <c r="M417" s="256">
        <f t="shared" si="67"/>
        <v>0</v>
      </c>
      <c r="N417" s="226" t="str">
        <f t="shared" si="68"/>
        <v/>
      </c>
    </row>
    <row r="418" spans="1:14" hidden="1" outlineLevel="1" x14ac:dyDescent="0.3">
      <c r="A418" s="159"/>
      <c r="B418" s="80"/>
      <c r="C418" s="80"/>
      <c r="D418" s="81"/>
      <c r="E418" s="81"/>
      <c r="F418" s="82"/>
      <c r="G418" s="273">
        <f t="shared" si="62"/>
        <v>0</v>
      </c>
      <c r="H418" s="273">
        <f t="shared" si="63"/>
        <v>0</v>
      </c>
      <c r="I418" s="273">
        <f t="shared" si="64"/>
        <v>0</v>
      </c>
      <c r="J418" s="273">
        <f t="shared" si="65"/>
        <v>0</v>
      </c>
      <c r="K418" s="81"/>
      <c r="L418" s="274" t="str">
        <f t="shared" si="66"/>
        <v/>
      </c>
      <c r="M418" s="256">
        <f t="shared" si="67"/>
        <v>0</v>
      </c>
      <c r="N418" s="226" t="str">
        <f t="shared" si="68"/>
        <v/>
      </c>
    </row>
    <row r="419" spans="1:14" hidden="1" outlineLevel="1" x14ac:dyDescent="0.3">
      <c r="A419" s="159"/>
      <c r="B419" s="80"/>
      <c r="C419" s="80"/>
      <c r="D419" s="81"/>
      <c r="E419" s="81"/>
      <c r="F419" s="82"/>
      <c r="G419" s="273">
        <f t="shared" si="62"/>
        <v>0</v>
      </c>
      <c r="H419" s="273">
        <f t="shared" si="63"/>
        <v>0</v>
      </c>
      <c r="I419" s="273">
        <f t="shared" si="64"/>
        <v>0</v>
      </c>
      <c r="J419" s="273">
        <f t="shared" si="65"/>
        <v>0</v>
      </c>
      <c r="K419" s="81"/>
      <c r="L419" s="274" t="str">
        <f t="shared" si="66"/>
        <v/>
      </c>
      <c r="M419" s="256">
        <f t="shared" si="67"/>
        <v>0</v>
      </c>
      <c r="N419" s="226" t="str">
        <f t="shared" si="68"/>
        <v/>
      </c>
    </row>
    <row r="420" spans="1:14" hidden="1" outlineLevel="1" x14ac:dyDescent="0.3">
      <c r="A420" s="159"/>
      <c r="B420" s="80"/>
      <c r="C420" s="80"/>
      <c r="D420" s="81"/>
      <c r="E420" s="81"/>
      <c r="F420" s="82"/>
      <c r="G420" s="273">
        <f t="shared" si="62"/>
        <v>0</v>
      </c>
      <c r="H420" s="273">
        <f t="shared" si="63"/>
        <v>0</v>
      </c>
      <c r="I420" s="273">
        <f t="shared" si="64"/>
        <v>0</v>
      </c>
      <c r="J420" s="273">
        <f t="shared" si="65"/>
        <v>0</v>
      </c>
      <c r="K420" s="81"/>
      <c r="L420" s="274" t="str">
        <f t="shared" si="66"/>
        <v/>
      </c>
      <c r="M420" s="256">
        <f t="shared" si="67"/>
        <v>0</v>
      </c>
      <c r="N420" s="226" t="str">
        <f t="shared" si="68"/>
        <v/>
      </c>
    </row>
    <row r="421" spans="1:14" hidden="1" outlineLevel="1" x14ac:dyDescent="0.3">
      <c r="A421" s="159"/>
      <c r="B421" s="80"/>
      <c r="C421" s="80"/>
      <c r="D421" s="81"/>
      <c r="E421" s="81"/>
      <c r="F421" s="82"/>
      <c r="G421" s="273">
        <f t="shared" si="62"/>
        <v>0</v>
      </c>
      <c r="H421" s="273">
        <f t="shared" si="63"/>
        <v>0</v>
      </c>
      <c r="I421" s="273">
        <f t="shared" si="64"/>
        <v>0</v>
      </c>
      <c r="J421" s="273">
        <f t="shared" si="65"/>
        <v>0</v>
      </c>
      <c r="K421" s="81"/>
      <c r="L421" s="274" t="str">
        <f t="shared" si="66"/>
        <v/>
      </c>
      <c r="M421" s="256">
        <f t="shared" si="67"/>
        <v>0</v>
      </c>
      <c r="N421" s="226" t="str">
        <f t="shared" si="68"/>
        <v/>
      </c>
    </row>
    <row r="422" spans="1:14" hidden="1" outlineLevel="1" x14ac:dyDescent="0.3">
      <c r="A422" s="159"/>
      <c r="B422" s="80"/>
      <c r="C422" s="80"/>
      <c r="D422" s="81"/>
      <c r="E422" s="81"/>
      <c r="F422" s="82"/>
      <c r="G422" s="273">
        <f t="shared" si="62"/>
        <v>0</v>
      </c>
      <c r="H422" s="273">
        <f t="shared" si="63"/>
        <v>0</v>
      </c>
      <c r="I422" s="273">
        <f t="shared" si="64"/>
        <v>0</v>
      </c>
      <c r="J422" s="273">
        <f t="shared" si="65"/>
        <v>0</v>
      </c>
      <c r="K422" s="81"/>
      <c r="L422" s="274" t="str">
        <f t="shared" si="66"/>
        <v/>
      </c>
      <c r="M422" s="256">
        <f t="shared" si="67"/>
        <v>0</v>
      </c>
      <c r="N422" s="226" t="str">
        <f t="shared" si="68"/>
        <v/>
      </c>
    </row>
    <row r="423" spans="1:14" hidden="1" outlineLevel="1" x14ac:dyDescent="0.3">
      <c r="A423" s="159"/>
      <c r="B423" s="80"/>
      <c r="C423" s="80"/>
      <c r="D423" s="81"/>
      <c r="E423" s="81"/>
      <c r="F423" s="82"/>
      <c r="G423" s="273">
        <f t="shared" si="62"/>
        <v>0</v>
      </c>
      <c r="H423" s="273">
        <f t="shared" si="63"/>
        <v>0</v>
      </c>
      <c r="I423" s="273">
        <f t="shared" si="64"/>
        <v>0</v>
      </c>
      <c r="J423" s="273">
        <f t="shared" si="65"/>
        <v>0</v>
      </c>
      <c r="K423" s="81"/>
      <c r="L423" s="274" t="str">
        <f t="shared" si="66"/>
        <v/>
      </c>
      <c r="M423" s="256">
        <f t="shared" si="67"/>
        <v>0</v>
      </c>
      <c r="N423" s="226" t="str">
        <f t="shared" si="68"/>
        <v/>
      </c>
    </row>
    <row r="424" spans="1:14" hidden="1" outlineLevel="1" x14ac:dyDescent="0.3">
      <c r="A424" s="159"/>
      <c r="B424" s="80"/>
      <c r="C424" s="80"/>
      <c r="D424" s="81"/>
      <c r="E424" s="81"/>
      <c r="F424" s="82"/>
      <c r="G424" s="273">
        <f t="shared" si="62"/>
        <v>0</v>
      </c>
      <c r="H424" s="273">
        <f t="shared" si="63"/>
        <v>0</v>
      </c>
      <c r="I424" s="273">
        <f t="shared" si="64"/>
        <v>0</v>
      </c>
      <c r="J424" s="273">
        <f t="shared" si="65"/>
        <v>0</v>
      </c>
      <c r="K424" s="81"/>
      <c r="L424" s="274" t="str">
        <f t="shared" si="66"/>
        <v/>
      </c>
      <c r="M424" s="256">
        <f t="shared" si="67"/>
        <v>0</v>
      </c>
      <c r="N424" s="226" t="str">
        <f t="shared" si="68"/>
        <v/>
      </c>
    </row>
    <row r="425" spans="1:14" hidden="1" outlineLevel="1" x14ac:dyDescent="0.3">
      <c r="A425" s="159"/>
      <c r="B425" s="80"/>
      <c r="C425" s="80"/>
      <c r="D425" s="81"/>
      <c r="E425" s="81"/>
      <c r="F425" s="82"/>
      <c r="G425" s="273">
        <f t="shared" si="62"/>
        <v>0</v>
      </c>
      <c r="H425" s="273">
        <f t="shared" si="63"/>
        <v>0</v>
      </c>
      <c r="I425" s="273">
        <f t="shared" si="64"/>
        <v>0</v>
      </c>
      <c r="J425" s="273">
        <f t="shared" si="65"/>
        <v>0</v>
      </c>
      <c r="K425" s="81"/>
      <c r="L425" s="274" t="str">
        <f t="shared" si="66"/>
        <v/>
      </c>
      <c r="M425" s="256">
        <f t="shared" si="67"/>
        <v>0</v>
      </c>
      <c r="N425" s="226" t="str">
        <f t="shared" si="68"/>
        <v/>
      </c>
    </row>
    <row r="426" spans="1:14" hidden="1" outlineLevel="1" x14ac:dyDescent="0.3">
      <c r="A426" s="159"/>
      <c r="B426" s="80"/>
      <c r="C426" s="80"/>
      <c r="D426" s="81"/>
      <c r="E426" s="81"/>
      <c r="F426" s="82"/>
      <c r="G426" s="273">
        <f t="shared" si="62"/>
        <v>0</v>
      </c>
      <c r="H426" s="273">
        <f t="shared" si="63"/>
        <v>0</v>
      </c>
      <c r="I426" s="273">
        <f t="shared" si="64"/>
        <v>0</v>
      </c>
      <c r="J426" s="273">
        <f t="shared" si="65"/>
        <v>0</v>
      </c>
      <c r="K426" s="81"/>
      <c r="L426" s="274" t="str">
        <f t="shared" si="66"/>
        <v/>
      </c>
      <c r="M426" s="256">
        <f t="shared" si="67"/>
        <v>0</v>
      </c>
      <c r="N426" s="226" t="str">
        <f t="shared" si="68"/>
        <v/>
      </c>
    </row>
    <row r="427" spans="1:14" hidden="1" outlineLevel="1" x14ac:dyDescent="0.3">
      <c r="A427" s="159"/>
      <c r="B427" s="80"/>
      <c r="C427" s="80"/>
      <c r="D427" s="81"/>
      <c r="E427" s="81"/>
      <c r="F427" s="82"/>
      <c r="G427" s="273">
        <f t="shared" si="62"/>
        <v>0</v>
      </c>
      <c r="H427" s="273">
        <f t="shared" si="63"/>
        <v>0</v>
      </c>
      <c r="I427" s="273">
        <f t="shared" si="64"/>
        <v>0</v>
      </c>
      <c r="J427" s="273">
        <f t="shared" si="65"/>
        <v>0</v>
      </c>
      <c r="K427" s="81"/>
      <c r="L427" s="274" t="str">
        <f t="shared" si="66"/>
        <v/>
      </c>
      <c r="M427" s="256">
        <f t="shared" si="67"/>
        <v>0</v>
      </c>
      <c r="N427" s="226" t="str">
        <f t="shared" si="68"/>
        <v/>
      </c>
    </row>
    <row r="428" spans="1:14" hidden="1" outlineLevel="1" x14ac:dyDescent="0.3">
      <c r="A428" s="159"/>
      <c r="B428" s="80"/>
      <c r="C428" s="80"/>
      <c r="D428" s="81"/>
      <c r="E428" s="81"/>
      <c r="F428" s="82"/>
      <c r="G428" s="273">
        <f t="shared" ref="G428:G456" si="69">IF(D428="",0,IF(D428&lt;15,15-D428,0))</f>
        <v>0</v>
      </c>
      <c r="H428" s="273">
        <f t="shared" ref="H428:H456" si="70">IF(E428="",0,IF(E428&lt;15.5,15.5-E428,0))</f>
        <v>0</v>
      </c>
      <c r="I428" s="273">
        <f t="shared" ref="I428:I456" si="71">G428*F428</f>
        <v>0</v>
      </c>
      <c r="J428" s="273">
        <f t="shared" ref="J428:J456" si="72">H428*F428</f>
        <v>0</v>
      </c>
      <c r="K428" s="81"/>
      <c r="L428" s="274" t="str">
        <f t="shared" ref="L428:L456" si="73">IFERROR((K428/(I428+J428)),"")</f>
        <v/>
      </c>
      <c r="M428" s="256">
        <f t="shared" ref="M428:M456" si="74">I428+J428+K428</f>
        <v>0</v>
      </c>
      <c r="N428" s="226" t="str">
        <f t="shared" ref="N428:N456" si="75">IF(K428="","",IF(L428&gt;17.5%,"Benefits should not be more than 17.5% ",""))</f>
        <v/>
      </c>
    </row>
    <row r="429" spans="1:14" hidden="1" outlineLevel="1" x14ac:dyDescent="0.3">
      <c r="A429" s="159"/>
      <c r="B429" s="80"/>
      <c r="C429" s="80"/>
      <c r="D429" s="81"/>
      <c r="E429" s="81"/>
      <c r="F429" s="82"/>
      <c r="G429" s="273">
        <f t="shared" si="69"/>
        <v>0</v>
      </c>
      <c r="H429" s="273">
        <f t="shared" si="70"/>
        <v>0</v>
      </c>
      <c r="I429" s="273">
        <f t="shared" si="71"/>
        <v>0</v>
      </c>
      <c r="J429" s="273">
        <f t="shared" si="72"/>
        <v>0</v>
      </c>
      <c r="K429" s="81"/>
      <c r="L429" s="274" t="str">
        <f t="shared" si="73"/>
        <v/>
      </c>
      <c r="M429" s="256">
        <f t="shared" si="74"/>
        <v>0</v>
      </c>
      <c r="N429" s="226" t="str">
        <f t="shared" si="75"/>
        <v/>
      </c>
    </row>
    <row r="430" spans="1:14" hidden="1" outlineLevel="1" x14ac:dyDescent="0.3">
      <c r="A430" s="159"/>
      <c r="B430" s="80"/>
      <c r="C430" s="80"/>
      <c r="D430" s="81"/>
      <c r="E430" s="81"/>
      <c r="F430" s="82"/>
      <c r="G430" s="273">
        <f t="shared" si="69"/>
        <v>0</v>
      </c>
      <c r="H430" s="273">
        <f t="shared" si="70"/>
        <v>0</v>
      </c>
      <c r="I430" s="273">
        <f t="shared" si="71"/>
        <v>0</v>
      </c>
      <c r="J430" s="273">
        <f t="shared" si="72"/>
        <v>0</v>
      </c>
      <c r="K430" s="81"/>
      <c r="L430" s="274" t="str">
        <f t="shared" si="73"/>
        <v/>
      </c>
      <c r="M430" s="256">
        <f t="shared" si="74"/>
        <v>0</v>
      </c>
      <c r="N430" s="226" t="str">
        <f t="shared" si="75"/>
        <v/>
      </c>
    </row>
    <row r="431" spans="1:14" hidden="1" outlineLevel="1" x14ac:dyDescent="0.3">
      <c r="A431" s="159"/>
      <c r="B431" s="80"/>
      <c r="C431" s="80"/>
      <c r="D431" s="81"/>
      <c r="E431" s="81"/>
      <c r="F431" s="82"/>
      <c r="G431" s="273">
        <f t="shared" si="69"/>
        <v>0</v>
      </c>
      <c r="H431" s="273">
        <f t="shared" si="70"/>
        <v>0</v>
      </c>
      <c r="I431" s="273">
        <f t="shared" si="71"/>
        <v>0</v>
      </c>
      <c r="J431" s="273">
        <f t="shared" si="72"/>
        <v>0</v>
      </c>
      <c r="K431" s="81"/>
      <c r="L431" s="274" t="str">
        <f t="shared" si="73"/>
        <v/>
      </c>
      <c r="M431" s="256">
        <f t="shared" si="74"/>
        <v>0</v>
      </c>
      <c r="N431" s="226" t="str">
        <f t="shared" si="75"/>
        <v/>
      </c>
    </row>
    <row r="432" spans="1:14" hidden="1" outlineLevel="1" x14ac:dyDescent="0.3">
      <c r="A432" s="159"/>
      <c r="B432" s="80"/>
      <c r="C432" s="80"/>
      <c r="D432" s="81"/>
      <c r="E432" s="81"/>
      <c r="F432" s="82"/>
      <c r="G432" s="273">
        <f t="shared" si="69"/>
        <v>0</v>
      </c>
      <c r="H432" s="273">
        <f t="shared" si="70"/>
        <v>0</v>
      </c>
      <c r="I432" s="273">
        <f t="shared" si="71"/>
        <v>0</v>
      </c>
      <c r="J432" s="273">
        <f t="shared" si="72"/>
        <v>0</v>
      </c>
      <c r="K432" s="81"/>
      <c r="L432" s="274" t="str">
        <f t="shared" si="73"/>
        <v/>
      </c>
      <c r="M432" s="256">
        <f t="shared" si="74"/>
        <v>0</v>
      </c>
      <c r="N432" s="226" t="str">
        <f t="shared" si="75"/>
        <v/>
      </c>
    </row>
    <row r="433" spans="1:14" hidden="1" outlineLevel="1" x14ac:dyDescent="0.3">
      <c r="A433" s="159"/>
      <c r="B433" s="80"/>
      <c r="C433" s="80"/>
      <c r="D433" s="81"/>
      <c r="E433" s="81"/>
      <c r="F433" s="82"/>
      <c r="G433" s="273">
        <f t="shared" si="69"/>
        <v>0</v>
      </c>
      <c r="H433" s="273">
        <f t="shared" si="70"/>
        <v>0</v>
      </c>
      <c r="I433" s="273">
        <f t="shared" si="71"/>
        <v>0</v>
      </c>
      <c r="J433" s="273">
        <f t="shared" si="72"/>
        <v>0</v>
      </c>
      <c r="K433" s="81"/>
      <c r="L433" s="274" t="str">
        <f t="shared" si="73"/>
        <v/>
      </c>
      <c r="M433" s="256">
        <f t="shared" si="74"/>
        <v>0</v>
      </c>
      <c r="N433" s="226" t="str">
        <f t="shared" si="75"/>
        <v/>
      </c>
    </row>
    <row r="434" spans="1:14" hidden="1" outlineLevel="1" x14ac:dyDescent="0.3">
      <c r="A434" s="159"/>
      <c r="B434" s="80"/>
      <c r="C434" s="80"/>
      <c r="D434" s="81"/>
      <c r="E434" s="81"/>
      <c r="F434" s="82"/>
      <c r="G434" s="273">
        <f t="shared" si="69"/>
        <v>0</v>
      </c>
      <c r="H434" s="273">
        <f t="shared" si="70"/>
        <v>0</v>
      </c>
      <c r="I434" s="273">
        <f t="shared" si="71"/>
        <v>0</v>
      </c>
      <c r="J434" s="273">
        <f t="shared" si="72"/>
        <v>0</v>
      </c>
      <c r="K434" s="81"/>
      <c r="L434" s="274" t="str">
        <f t="shared" si="73"/>
        <v/>
      </c>
      <c r="M434" s="256">
        <f t="shared" si="74"/>
        <v>0</v>
      </c>
      <c r="N434" s="226" t="str">
        <f t="shared" si="75"/>
        <v/>
      </c>
    </row>
    <row r="435" spans="1:14" hidden="1" outlineLevel="1" x14ac:dyDescent="0.3">
      <c r="A435" s="159"/>
      <c r="B435" s="80"/>
      <c r="C435" s="80"/>
      <c r="D435" s="81"/>
      <c r="E435" s="81"/>
      <c r="F435" s="82"/>
      <c r="G435" s="273">
        <f t="shared" si="69"/>
        <v>0</v>
      </c>
      <c r="H435" s="273">
        <f t="shared" si="70"/>
        <v>0</v>
      </c>
      <c r="I435" s="273">
        <f t="shared" si="71"/>
        <v>0</v>
      </c>
      <c r="J435" s="273">
        <f t="shared" si="72"/>
        <v>0</v>
      </c>
      <c r="K435" s="81"/>
      <c r="L435" s="274" t="str">
        <f t="shared" si="73"/>
        <v/>
      </c>
      <c r="M435" s="256">
        <f t="shared" si="74"/>
        <v>0</v>
      </c>
      <c r="N435" s="226" t="str">
        <f t="shared" si="75"/>
        <v/>
      </c>
    </row>
    <row r="436" spans="1:14" hidden="1" outlineLevel="1" x14ac:dyDescent="0.3">
      <c r="A436" s="159"/>
      <c r="B436" s="80"/>
      <c r="C436" s="80"/>
      <c r="D436" s="81"/>
      <c r="E436" s="81"/>
      <c r="F436" s="82"/>
      <c r="G436" s="273">
        <f t="shared" si="69"/>
        <v>0</v>
      </c>
      <c r="H436" s="273">
        <f t="shared" si="70"/>
        <v>0</v>
      </c>
      <c r="I436" s="273">
        <f t="shared" si="71"/>
        <v>0</v>
      </c>
      <c r="J436" s="273">
        <f t="shared" si="72"/>
        <v>0</v>
      </c>
      <c r="K436" s="81"/>
      <c r="L436" s="274" t="str">
        <f t="shared" si="73"/>
        <v/>
      </c>
      <c r="M436" s="256">
        <f t="shared" si="74"/>
        <v>0</v>
      </c>
      <c r="N436" s="226" t="str">
        <f t="shared" si="75"/>
        <v/>
      </c>
    </row>
    <row r="437" spans="1:14" hidden="1" outlineLevel="1" x14ac:dyDescent="0.3">
      <c r="A437" s="159"/>
      <c r="B437" s="80"/>
      <c r="C437" s="80"/>
      <c r="D437" s="81"/>
      <c r="E437" s="81"/>
      <c r="F437" s="82"/>
      <c r="G437" s="273">
        <f t="shared" si="69"/>
        <v>0</v>
      </c>
      <c r="H437" s="273">
        <f t="shared" si="70"/>
        <v>0</v>
      </c>
      <c r="I437" s="273">
        <f t="shared" si="71"/>
        <v>0</v>
      </c>
      <c r="J437" s="273">
        <f t="shared" si="72"/>
        <v>0</v>
      </c>
      <c r="K437" s="81"/>
      <c r="L437" s="274" t="str">
        <f t="shared" si="73"/>
        <v/>
      </c>
      <c r="M437" s="256">
        <f t="shared" si="74"/>
        <v>0</v>
      </c>
      <c r="N437" s="226" t="str">
        <f t="shared" si="75"/>
        <v/>
      </c>
    </row>
    <row r="438" spans="1:14" hidden="1" outlineLevel="1" x14ac:dyDescent="0.3">
      <c r="A438" s="159"/>
      <c r="B438" s="80"/>
      <c r="C438" s="80"/>
      <c r="D438" s="81"/>
      <c r="E438" s="81"/>
      <c r="F438" s="82"/>
      <c r="G438" s="273">
        <f t="shared" si="69"/>
        <v>0</v>
      </c>
      <c r="H438" s="273">
        <f t="shared" si="70"/>
        <v>0</v>
      </c>
      <c r="I438" s="273">
        <f t="shared" si="71"/>
        <v>0</v>
      </c>
      <c r="J438" s="273">
        <f t="shared" si="72"/>
        <v>0</v>
      </c>
      <c r="K438" s="81"/>
      <c r="L438" s="274" t="str">
        <f t="shared" si="73"/>
        <v/>
      </c>
      <c r="M438" s="256">
        <f t="shared" si="74"/>
        <v>0</v>
      </c>
      <c r="N438" s="226" t="str">
        <f t="shared" si="75"/>
        <v/>
      </c>
    </row>
    <row r="439" spans="1:14" hidden="1" outlineLevel="1" x14ac:dyDescent="0.3">
      <c r="A439" s="159"/>
      <c r="B439" s="80"/>
      <c r="C439" s="80"/>
      <c r="D439" s="81"/>
      <c r="E439" s="81"/>
      <c r="F439" s="82"/>
      <c r="G439" s="273">
        <f t="shared" si="69"/>
        <v>0</v>
      </c>
      <c r="H439" s="273">
        <f t="shared" si="70"/>
        <v>0</v>
      </c>
      <c r="I439" s="273">
        <f t="shared" si="71"/>
        <v>0</v>
      </c>
      <c r="J439" s="273">
        <f t="shared" si="72"/>
        <v>0</v>
      </c>
      <c r="K439" s="81"/>
      <c r="L439" s="274" t="str">
        <f t="shared" si="73"/>
        <v/>
      </c>
      <c r="M439" s="256">
        <f t="shared" si="74"/>
        <v>0</v>
      </c>
      <c r="N439" s="226" t="str">
        <f t="shared" si="75"/>
        <v/>
      </c>
    </row>
    <row r="440" spans="1:14" hidden="1" outlineLevel="1" x14ac:dyDescent="0.3">
      <c r="A440" s="159"/>
      <c r="B440" s="80"/>
      <c r="C440" s="80"/>
      <c r="D440" s="81"/>
      <c r="E440" s="81"/>
      <c r="F440" s="82"/>
      <c r="G440" s="273">
        <f t="shared" si="69"/>
        <v>0</v>
      </c>
      <c r="H440" s="273">
        <f t="shared" si="70"/>
        <v>0</v>
      </c>
      <c r="I440" s="273">
        <f t="shared" si="71"/>
        <v>0</v>
      </c>
      <c r="J440" s="273">
        <f t="shared" si="72"/>
        <v>0</v>
      </c>
      <c r="K440" s="81"/>
      <c r="L440" s="274" t="str">
        <f t="shared" si="73"/>
        <v/>
      </c>
      <c r="M440" s="256">
        <f t="shared" si="74"/>
        <v>0</v>
      </c>
      <c r="N440" s="226" t="str">
        <f t="shared" si="75"/>
        <v/>
      </c>
    </row>
    <row r="441" spans="1:14" hidden="1" outlineLevel="1" x14ac:dyDescent="0.3">
      <c r="A441" s="159"/>
      <c r="B441" s="80"/>
      <c r="C441" s="80"/>
      <c r="D441" s="81"/>
      <c r="E441" s="81"/>
      <c r="F441" s="82"/>
      <c r="G441" s="273">
        <f t="shared" si="69"/>
        <v>0</v>
      </c>
      <c r="H441" s="273">
        <f t="shared" si="70"/>
        <v>0</v>
      </c>
      <c r="I441" s="273">
        <f t="shared" si="71"/>
        <v>0</v>
      </c>
      <c r="J441" s="273">
        <f t="shared" si="72"/>
        <v>0</v>
      </c>
      <c r="K441" s="81"/>
      <c r="L441" s="274" t="str">
        <f t="shared" si="73"/>
        <v/>
      </c>
      <c r="M441" s="256">
        <f t="shared" si="74"/>
        <v>0</v>
      </c>
      <c r="N441" s="226" t="str">
        <f t="shared" si="75"/>
        <v/>
      </c>
    </row>
    <row r="442" spans="1:14" hidden="1" outlineLevel="1" x14ac:dyDescent="0.3">
      <c r="A442" s="159"/>
      <c r="B442" s="80"/>
      <c r="C442" s="80"/>
      <c r="D442" s="81"/>
      <c r="E442" s="81"/>
      <c r="F442" s="82"/>
      <c r="G442" s="273">
        <f t="shared" si="69"/>
        <v>0</v>
      </c>
      <c r="H442" s="273">
        <f t="shared" si="70"/>
        <v>0</v>
      </c>
      <c r="I442" s="273">
        <f t="shared" si="71"/>
        <v>0</v>
      </c>
      <c r="J442" s="273">
        <f t="shared" si="72"/>
        <v>0</v>
      </c>
      <c r="K442" s="81"/>
      <c r="L442" s="274" t="str">
        <f t="shared" si="73"/>
        <v/>
      </c>
      <c r="M442" s="256">
        <f t="shared" si="74"/>
        <v>0</v>
      </c>
      <c r="N442" s="226" t="str">
        <f t="shared" si="75"/>
        <v/>
      </c>
    </row>
    <row r="443" spans="1:14" hidden="1" outlineLevel="1" x14ac:dyDescent="0.3">
      <c r="A443" s="159"/>
      <c r="B443" s="80"/>
      <c r="C443" s="80"/>
      <c r="D443" s="81"/>
      <c r="E443" s="81"/>
      <c r="F443" s="82"/>
      <c r="G443" s="273">
        <f t="shared" si="69"/>
        <v>0</v>
      </c>
      <c r="H443" s="273">
        <f t="shared" si="70"/>
        <v>0</v>
      </c>
      <c r="I443" s="273">
        <f t="shared" si="71"/>
        <v>0</v>
      </c>
      <c r="J443" s="273">
        <f t="shared" si="72"/>
        <v>0</v>
      </c>
      <c r="K443" s="81"/>
      <c r="L443" s="274" t="str">
        <f t="shared" si="73"/>
        <v/>
      </c>
      <c r="M443" s="256">
        <f t="shared" si="74"/>
        <v>0</v>
      </c>
      <c r="N443" s="226" t="str">
        <f t="shared" si="75"/>
        <v/>
      </c>
    </row>
    <row r="444" spans="1:14" hidden="1" outlineLevel="1" x14ac:dyDescent="0.3">
      <c r="A444" s="159"/>
      <c r="B444" s="80"/>
      <c r="C444" s="80"/>
      <c r="D444" s="81"/>
      <c r="E444" s="81"/>
      <c r="F444" s="82"/>
      <c r="G444" s="273">
        <f t="shared" si="69"/>
        <v>0</v>
      </c>
      <c r="H444" s="273">
        <f t="shared" si="70"/>
        <v>0</v>
      </c>
      <c r="I444" s="273">
        <f t="shared" si="71"/>
        <v>0</v>
      </c>
      <c r="J444" s="273">
        <f t="shared" si="72"/>
        <v>0</v>
      </c>
      <c r="K444" s="81"/>
      <c r="L444" s="274" t="str">
        <f t="shared" si="73"/>
        <v/>
      </c>
      <c r="M444" s="256">
        <f t="shared" si="74"/>
        <v>0</v>
      </c>
      <c r="N444" s="226" t="str">
        <f t="shared" si="75"/>
        <v/>
      </c>
    </row>
    <row r="445" spans="1:14" hidden="1" outlineLevel="1" x14ac:dyDescent="0.3">
      <c r="A445" s="159"/>
      <c r="B445" s="80"/>
      <c r="C445" s="80"/>
      <c r="D445" s="81"/>
      <c r="E445" s="81"/>
      <c r="F445" s="82"/>
      <c r="G445" s="273">
        <f t="shared" si="69"/>
        <v>0</v>
      </c>
      <c r="H445" s="273">
        <f t="shared" si="70"/>
        <v>0</v>
      </c>
      <c r="I445" s="273">
        <f t="shared" si="71"/>
        <v>0</v>
      </c>
      <c r="J445" s="273">
        <f t="shared" si="72"/>
        <v>0</v>
      </c>
      <c r="K445" s="81"/>
      <c r="L445" s="274" t="str">
        <f t="shared" si="73"/>
        <v/>
      </c>
      <c r="M445" s="256">
        <f t="shared" si="74"/>
        <v>0</v>
      </c>
      <c r="N445" s="226" t="str">
        <f t="shared" si="75"/>
        <v/>
      </c>
    </row>
    <row r="446" spans="1:14" hidden="1" outlineLevel="1" x14ac:dyDescent="0.3">
      <c r="A446" s="159"/>
      <c r="B446" s="80"/>
      <c r="C446" s="80"/>
      <c r="D446" s="81"/>
      <c r="E446" s="81"/>
      <c r="F446" s="82"/>
      <c r="G446" s="273">
        <f t="shared" si="69"/>
        <v>0</v>
      </c>
      <c r="H446" s="273">
        <f t="shared" si="70"/>
        <v>0</v>
      </c>
      <c r="I446" s="273">
        <f t="shared" si="71"/>
        <v>0</v>
      </c>
      <c r="J446" s="273">
        <f t="shared" si="72"/>
        <v>0</v>
      </c>
      <c r="K446" s="81"/>
      <c r="L446" s="274" t="str">
        <f t="shared" si="73"/>
        <v/>
      </c>
      <c r="M446" s="256">
        <f t="shared" si="74"/>
        <v>0</v>
      </c>
      <c r="N446" s="226" t="str">
        <f t="shared" si="75"/>
        <v/>
      </c>
    </row>
    <row r="447" spans="1:14" hidden="1" outlineLevel="1" x14ac:dyDescent="0.3">
      <c r="A447" s="159"/>
      <c r="B447" s="80"/>
      <c r="C447" s="80"/>
      <c r="D447" s="81"/>
      <c r="E447" s="81"/>
      <c r="F447" s="82"/>
      <c r="G447" s="273">
        <f t="shared" si="69"/>
        <v>0</v>
      </c>
      <c r="H447" s="273">
        <f t="shared" si="70"/>
        <v>0</v>
      </c>
      <c r="I447" s="273">
        <f t="shared" si="71"/>
        <v>0</v>
      </c>
      <c r="J447" s="273">
        <f t="shared" si="72"/>
        <v>0</v>
      </c>
      <c r="K447" s="81"/>
      <c r="L447" s="274" t="str">
        <f t="shared" si="73"/>
        <v/>
      </c>
      <c r="M447" s="256">
        <f t="shared" si="74"/>
        <v>0</v>
      </c>
      <c r="N447" s="226" t="str">
        <f t="shared" si="75"/>
        <v/>
      </c>
    </row>
    <row r="448" spans="1:14" hidden="1" outlineLevel="1" x14ac:dyDescent="0.3">
      <c r="A448" s="159"/>
      <c r="B448" s="80"/>
      <c r="C448" s="80"/>
      <c r="D448" s="81"/>
      <c r="E448" s="81"/>
      <c r="F448" s="82"/>
      <c r="G448" s="273">
        <f t="shared" si="69"/>
        <v>0</v>
      </c>
      <c r="H448" s="273">
        <f t="shared" si="70"/>
        <v>0</v>
      </c>
      <c r="I448" s="273">
        <f t="shared" si="71"/>
        <v>0</v>
      </c>
      <c r="J448" s="273">
        <f t="shared" si="72"/>
        <v>0</v>
      </c>
      <c r="K448" s="81"/>
      <c r="L448" s="274" t="str">
        <f t="shared" si="73"/>
        <v/>
      </c>
      <c r="M448" s="256">
        <f t="shared" si="74"/>
        <v>0</v>
      </c>
      <c r="N448" s="226" t="str">
        <f t="shared" si="75"/>
        <v/>
      </c>
    </row>
    <row r="449" spans="1:14" hidden="1" outlineLevel="1" x14ac:dyDescent="0.3">
      <c r="A449" s="159"/>
      <c r="B449" s="80"/>
      <c r="C449" s="80"/>
      <c r="D449" s="81"/>
      <c r="E449" s="81"/>
      <c r="F449" s="82"/>
      <c r="G449" s="273">
        <f t="shared" si="69"/>
        <v>0</v>
      </c>
      <c r="H449" s="273">
        <f t="shared" si="70"/>
        <v>0</v>
      </c>
      <c r="I449" s="273">
        <f t="shared" si="71"/>
        <v>0</v>
      </c>
      <c r="J449" s="273">
        <f t="shared" si="72"/>
        <v>0</v>
      </c>
      <c r="K449" s="81"/>
      <c r="L449" s="274" t="str">
        <f t="shared" si="73"/>
        <v/>
      </c>
      <c r="M449" s="256">
        <f t="shared" si="74"/>
        <v>0</v>
      </c>
      <c r="N449" s="226" t="str">
        <f t="shared" si="75"/>
        <v/>
      </c>
    </row>
    <row r="450" spans="1:14" hidden="1" outlineLevel="1" x14ac:dyDescent="0.3">
      <c r="A450" s="159"/>
      <c r="B450" s="80"/>
      <c r="C450" s="80"/>
      <c r="D450" s="81"/>
      <c r="E450" s="81"/>
      <c r="F450" s="82"/>
      <c r="G450" s="273">
        <f t="shared" si="69"/>
        <v>0</v>
      </c>
      <c r="H450" s="273">
        <f t="shared" si="70"/>
        <v>0</v>
      </c>
      <c r="I450" s="273">
        <f t="shared" si="71"/>
        <v>0</v>
      </c>
      <c r="J450" s="273">
        <f t="shared" si="72"/>
        <v>0</v>
      </c>
      <c r="K450" s="81"/>
      <c r="L450" s="274" t="str">
        <f t="shared" si="73"/>
        <v/>
      </c>
      <c r="M450" s="256">
        <f t="shared" si="74"/>
        <v>0</v>
      </c>
      <c r="N450" s="226" t="str">
        <f t="shared" si="75"/>
        <v/>
      </c>
    </row>
    <row r="451" spans="1:14" hidden="1" outlineLevel="1" x14ac:dyDescent="0.3">
      <c r="A451" s="159"/>
      <c r="B451" s="80"/>
      <c r="C451" s="80"/>
      <c r="D451" s="81"/>
      <c r="E451" s="81"/>
      <c r="F451" s="82"/>
      <c r="G451" s="273">
        <f t="shared" si="69"/>
        <v>0</v>
      </c>
      <c r="H451" s="273">
        <f t="shared" si="70"/>
        <v>0</v>
      </c>
      <c r="I451" s="273">
        <f t="shared" si="71"/>
        <v>0</v>
      </c>
      <c r="J451" s="273">
        <f t="shared" si="72"/>
        <v>0</v>
      </c>
      <c r="K451" s="81"/>
      <c r="L451" s="274" t="str">
        <f t="shared" si="73"/>
        <v/>
      </c>
      <c r="M451" s="256">
        <f t="shared" si="74"/>
        <v>0</v>
      </c>
      <c r="N451" s="226" t="str">
        <f t="shared" si="75"/>
        <v/>
      </c>
    </row>
    <row r="452" spans="1:14" hidden="1" outlineLevel="1" x14ac:dyDescent="0.3">
      <c r="A452" s="159"/>
      <c r="B452" s="80"/>
      <c r="C452" s="80"/>
      <c r="D452" s="81"/>
      <c r="E452" s="81"/>
      <c r="F452" s="82"/>
      <c r="G452" s="273">
        <f t="shared" si="69"/>
        <v>0</v>
      </c>
      <c r="H452" s="273">
        <f t="shared" si="70"/>
        <v>0</v>
      </c>
      <c r="I452" s="273">
        <f t="shared" si="71"/>
        <v>0</v>
      </c>
      <c r="J452" s="273">
        <f t="shared" si="72"/>
        <v>0</v>
      </c>
      <c r="K452" s="81"/>
      <c r="L452" s="274" t="str">
        <f t="shared" si="73"/>
        <v/>
      </c>
      <c r="M452" s="256">
        <f t="shared" si="74"/>
        <v>0</v>
      </c>
      <c r="N452" s="226" t="str">
        <f t="shared" si="75"/>
        <v/>
      </c>
    </row>
    <row r="453" spans="1:14" hidden="1" outlineLevel="1" x14ac:dyDescent="0.3">
      <c r="A453" s="159"/>
      <c r="B453" s="80"/>
      <c r="C453" s="80"/>
      <c r="D453" s="81"/>
      <c r="E453" s="81"/>
      <c r="F453" s="82"/>
      <c r="G453" s="273">
        <f t="shared" si="69"/>
        <v>0</v>
      </c>
      <c r="H453" s="273">
        <f t="shared" si="70"/>
        <v>0</v>
      </c>
      <c r="I453" s="273">
        <f t="shared" si="71"/>
        <v>0</v>
      </c>
      <c r="J453" s="273">
        <f t="shared" si="72"/>
        <v>0</v>
      </c>
      <c r="K453" s="81"/>
      <c r="L453" s="274" t="str">
        <f t="shared" si="73"/>
        <v/>
      </c>
      <c r="M453" s="256">
        <f t="shared" si="74"/>
        <v>0</v>
      </c>
      <c r="N453" s="226" t="str">
        <f t="shared" si="75"/>
        <v/>
      </c>
    </row>
    <row r="454" spans="1:14" hidden="1" outlineLevel="1" x14ac:dyDescent="0.3">
      <c r="A454" s="159"/>
      <c r="B454" s="80"/>
      <c r="C454" s="80"/>
      <c r="D454" s="81"/>
      <c r="E454" s="81"/>
      <c r="F454" s="82"/>
      <c r="G454" s="273">
        <f t="shared" si="69"/>
        <v>0</v>
      </c>
      <c r="H454" s="273">
        <f t="shared" si="70"/>
        <v>0</v>
      </c>
      <c r="I454" s="273">
        <f t="shared" si="71"/>
        <v>0</v>
      </c>
      <c r="J454" s="273">
        <f t="shared" si="72"/>
        <v>0</v>
      </c>
      <c r="K454" s="81"/>
      <c r="L454" s="274" t="str">
        <f t="shared" si="73"/>
        <v/>
      </c>
      <c r="M454" s="256">
        <f t="shared" si="74"/>
        <v>0</v>
      </c>
      <c r="N454" s="226" t="str">
        <f t="shared" si="75"/>
        <v/>
      </c>
    </row>
    <row r="455" spans="1:14" hidden="1" outlineLevel="1" x14ac:dyDescent="0.3">
      <c r="A455" s="159"/>
      <c r="B455" s="80"/>
      <c r="C455" s="80"/>
      <c r="D455" s="81"/>
      <c r="E455" s="81"/>
      <c r="F455" s="82"/>
      <c r="G455" s="273">
        <f t="shared" si="69"/>
        <v>0</v>
      </c>
      <c r="H455" s="273">
        <f t="shared" si="70"/>
        <v>0</v>
      </c>
      <c r="I455" s="273">
        <f t="shared" si="71"/>
        <v>0</v>
      </c>
      <c r="J455" s="273">
        <f t="shared" si="72"/>
        <v>0</v>
      </c>
      <c r="K455" s="81"/>
      <c r="L455" s="274" t="str">
        <f t="shared" si="73"/>
        <v/>
      </c>
      <c r="M455" s="256">
        <f t="shared" si="74"/>
        <v>0</v>
      </c>
      <c r="N455" s="226" t="str">
        <f t="shared" si="75"/>
        <v/>
      </c>
    </row>
    <row r="456" spans="1:14" hidden="1" outlineLevel="1" x14ac:dyDescent="0.3">
      <c r="A456" s="159"/>
      <c r="B456" s="80"/>
      <c r="C456" s="80"/>
      <c r="D456" s="81"/>
      <c r="E456" s="81"/>
      <c r="F456" s="82"/>
      <c r="G456" s="273">
        <f t="shared" si="69"/>
        <v>0</v>
      </c>
      <c r="H456" s="273">
        <f t="shared" si="70"/>
        <v>0</v>
      </c>
      <c r="I456" s="273">
        <f t="shared" si="71"/>
        <v>0</v>
      </c>
      <c r="J456" s="273">
        <f t="shared" si="72"/>
        <v>0</v>
      </c>
      <c r="K456" s="81"/>
      <c r="L456" s="274" t="str">
        <f t="shared" si="73"/>
        <v/>
      </c>
      <c r="M456" s="256">
        <f t="shared" si="74"/>
        <v>0</v>
      </c>
      <c r="N456" s="226" t="str">
        <f t="shared" si="75"/>
        <v/>
      </c>
    </row>
    <row r="457" spans="1:14" hidden="1" outlineLevel="1" x14ac:dyDescent="0.3">
      <c r="A457" s="159"/>
      <c r="B457" s="80"/>
      <c r="C457" s="80"/>
      <c r="D457" s="81"/>
      <c r="E457" s="81"/>
      <c r="F457" s="82"/>
      <c r="G457" s="273">
        <f t="shared" ref="G457:G488" si="76">IF(D457="",0,IF(D457&lt;15,15-D457,0))</f>
        <v>0</v>
      </c>
      <c r="H457" s="273">
        <f t="shared" ref="H457:H488" si="77">IF(E457="",0,IF(E457&lt;15.5,15.5-E457,0))</f>
        <v>0</v>
      </c>
      <c r="I457" s="273">
        <f t="shared" ref="I457:I488" si="78">G457*F457</f>
        <v>0</v>
      </c>
      <c r="J457" s="273">
        <f t="shared" ref="J457:J488" si="79">H457*F457</f>
        <v>0</v>
      </c>
      <c r="K457" s="81"/>
      <c r="L457" s="274" t="str">
        <f t="shared" ref="L457:L488" si="80">IFERROR((K457/(I457+J457)),"")</f>
        <v/>
      </c>
      <c r="M457" s="256">
        <f t="shared" ref="M457:M488" si="81">I457+J457+K457</f>
        <v>0</v>
      </c>
      <c r="N457" s="226" t="str">
        <f t="shared" ref="N457:N488" si="82">IF(K457="","",IF(L457&gt;17.5%,"Benefits should not be more than 17.5% ",""))</f>
        <v/>
      </c>
    </row>
    <row r="458" spans="1:14" hidden="1" outlineLevel="1" x14ac:dyDescent="0.3">
      <c r="A458" s="159"/>
      <c r="B458" s="80"/>
      <c r="C458" s="80"/>
      <c r="D458" s="81"/>
      <c r="E458" s="81"/>
      <c r="F458" s="82"/>
      <c r="G458" s="273">
        <f t="shared" si="76"/>
        <v>0</v>
      </c>
      <c r="H458" s="273">
        <f t="shared" si="77"/>
        <v>0</v>
      </c>
      <c r="I458" s="273">
        <f t="shared" si="78"/>
        <v>0</v>
      </c>
      <c r="J458" s="273">
        <f t="shared" si="79"/>
        <v>0</v>
      </c>
      <c r="K458" s="81"/>
      <c r="L458" s="274" t="str">
        <f t="shared" si="80"/>
        <v/>
      </c>
      <c r="M458" s="256">
        <f t="shared" si="81"/>
        <v>0</v>
      </c>
      <c r="N458" s="226" t="str">
        <f t="shared" si="82"/>
        <v/>
      </c>
    </row>
    <row r="459" spans="1:14" hidden="1" outlineLevel="1" x14ac:dyDescent="0.3">
      <c r="A459" s="159"/>
      <c r="B459" s="80"/>
      <c r="C459" s="80"/>
      <c r="D459" s="81"/>
      <c r="E459" s="81"/>
      <c r="F459" s="82"/>
      <c r="G459" s="273">
        <f t="shared" si="76"/>
        <v>0</v>
      </c>
      <c r="H459" s="273">
        <f t="shared" si="77"/>
        <v>0</v>
      </c>
      <c r="I459" s="273">
        <f t="shared" si="78"/>
        <v>0</v>
      </c>
      <c r="J459" s="273">
        <f t="shared" si="79"/>
        <v>0</v>
      </c>
      <c r="K459" s="81"/>
      <c r="L459" s="274" t="str">
        <f t="shared" si="80"/>
        <v/>
      </c>
      <c r="M459" s="256">
        <f t="shared" si="81"/>
        <v>0</v>
      </c>
      <c r="N459" s="226" t="str">
        <f t="shared" si="82"/>
        <v/>
      </c>
    </row>
    <row r="460" spans="1:14" hidden="1" outlineLevel="1" x14ac:dyDescent="0.3">
      <c r="A460" s="159"/>
      <c r="B460" s="80"/>
      <c r="C460" s="80"/>
      <c r="D460" s="81"/>
      <c r="E460" s="81"/>
      <c r="F460" s="82"/>
      <c r="G460" s="273">
        <f t="shared" si="76"/>
        <v>0</v>
      </c>
      <c r="H460" s="273">
        <f t="shared" si="77"/>
        <v>0</v>
      </c>
      <c r="I460" s="273">
        <f t="shared" si="78"/>
        <v>0</v>
      </c>
      <c r="J460" s="273">
        <f t="shared" si="79"/>
        <v>0</v>
      </c>
      <c r="K460" s="81"/>
      <c r="L460" s="274" t="str">
        <f t="shared" si="80"/>
        <v/>
      </c>
      <c r="M460" s="256">
        <f t="shared" si="81"/>
        <v>0</v>
      </c>
      <c r="N460" s="226" t="str">
        <f t="shared" si="82"/>
        <v/>
      </c>
    </row>
    <row r="461" spans="1:14" hidden="1" outlineLevel="1" x14ac:dyDescent="0.3">
      <c r="A461" s="159"/>
      <c r="B461" s="80"/>
      <c r="C461" s="80"/>
      <c r="D461" s="81"/>
      <c r="E461" s="81"/>
      <c r="F461" s="82"/>
      <c r="G461" s="273">
        <f t="shared" si="76"/>
        <v>0</v>
      </c>
      <c r="H461" s="273">
        <f t="shared" si="77"/>
        <v>0</v>
      </c>
      <c r="I461" s="273">
        <f t="shared" si="78"/>
        <v>0</v>
      </c>
      <c r="J461" s="273">
        <f t="shared" si="79"/>
        <v>0</v>
      </c>
      <c r="K461" s="81"/>
      <c r="L461" s="274" t="str">
        <f t="shared" si="80"/>
        <v/>
      </c>
      <c r="M461" s="256">
        <f t="shared" si="81"/>
        <v>0</v>
      </c>
      <c r="N461" s="226" t="str">
        <f t="shared" si="82"/>
        <v/>
      </c>
    </row>
    <row r="462" spans="1:14" hidden="1" outlineLevel="1" x14ac:dyDescent="0.3">
      <c r="A462" s="159"/>
      <c r="B462" s="80"/>
      <c r="C462" s="80"/>
      <c r="D462" s="81"/>
      <c r="E462" s="81"/>
      <c r="F462" s="82"/>
      <c r="G462" s="273">
        <f t="shared" si="76"/>
        <v>0</v>
      </c>
      <c r="H462" s="273">
        <f t="shared" si="77"/>
        <v>0</v>
      </c>
      <c r="I462" s="273">
        <f t="shared" si="78"/>
        <v>0</v>
      </c>
      <c r="J462" s="273">
        <f t="shared" si="79"/>
        <v>0</v>
      </c>
      <c r="K462" s="81"/>
      <c r="L462" s="274" t="str">
        <f t="shared" si="80"/>
        <v/>
      </c>
      <c r="M462" s="256">
        <f t="shared" si="81"/>
        <v>0</v>
      </c>
      <c r="N462" s="226" t="str">
        <f t="shared" si="82"/>
        <v/>
      </c>
    </row>
    <row r="463" spans="1:14" hidden="1" outlineLevel="1" x14ac:dyDescent="0.3">
      <c r="A463" s="159"/>
      <c r="B463" s="80"/>
      <c r="C463" s="80"/>
      <c r="D463" s="81"/>
      <c r="E463" s="81"/>
      <c r="F463" s="82"/>
      <c r="G463" s="273">
        <f t="shared" si="76"/>
        <v>0</v>
      </c>
      <c r="H463" s="273">
        <f t="shared" si="77"/>
        <v>0</v>
      </c>
      <c r="I463" s="273">
        <f t="shared" si="78"/>
        <v>0</v>
      </c>
      <c r="J463" s="273">
        <f t="shared" si="79"/>
        <v>0</v>
      </c>
      <c r="K463" s="81"/>
      <c r="L463" s="274" t="str">
        <f t="shared" si="80"/>
        <v/>
      </c>
      <c r="M463" s="256">
        <f t="shared" si="81"/>
        <v>0</v>
      </c>
      <c r="N463" s="226" t="str">
        <f t="shared" si="82"/>
        <v/>
      </c>
    </row>
    <row r="464" spans="1:14" hidden="1" outlineLevel="1" x14ac:dyDescent="0.3">
      <c r="A464" s="159"/>
      <c r="B464" s="80"/>
      <c r="C464" s="80"/>
      <c r="D464" s="81"/>
      <c r="E464" s="81"/>
      <c r="F464" s="82"/>
      <c r="G464" s="273">
        <f t="shared" si="76"/>
        <v>0</v>
      </c>
      <c r="H464" s="273">
        <f t="shared" si="77"/>
        <v>0</v>
      </c>
      <c r="I464" s="273">
        <f t="shared" si="78"/>
        <v>0</v>
      </c>
      <c r="J464" s="273">
        <f t="shared" si="79"/>
        <v>0</v>
      </c>
      <c r="K464" s="81"/>
      <c r="L464" s="274" t="str">
        <f t="shared" si="80"/>
        <v/>
      </c>
      <c r="M464" s="256">
        <f t="shared" si="81"/>
        <v>0</v>
      </c>
      <c r="N464" s="226" t="str">
        <f t="shared" si="82"/>
        <v/>
      </c>
    </row>
    <row r="465" spans="1:14" hidden="1" outlineLevel="1" x14ac:dyDescent="0.3">
      <c r="A465" s="159"/>
      <c r="B465" s="80"/>
      <c r="C465" s="80"/>
      <c r="D465" s="81"/>
      <c r="E465" s="81"/>
      <c r="F465" s="82"/>
      <c r="G465" s="273">
        <f t="shared" si="76"/>
        <v>0</v>
      </c>
      <c r="H465" s="273">
        <f t="shared" si="77"/>
        <v>0</v>
      </c>
      <c r="I465" s="273">
        <f t="shared" si="78"/>
        <v>0</v>
      </c>
      <c r="J465" s="273">
        <f t="shared" si="79"/>
        <v>0</v>
      </c>
      <c r="K465" s="81"/>
      <c r="L465" s="274" t="str">
        <f t="shared" si="80"/>
        <v/>
      </c>
      <c r="M465" s="256">
        <f t="shared" si="81"/>
        <v>0</v>
      </c>
      <c r="N465" s="226" t="str">
        <f t="shared" si="82"/>
        <v/>
      </c>
    </row>
    <row r="466" spans="1:14" hidden="1" outlineLevel="1" x14ac:dyDescent="0.3">
      <c r="A466" s="159"/>
      <c r="B466" s="80"/>
      <c r="C466" s="80"/>
      <c r="D466" s="81"/>
      <c r="E466" s="81"/>
      <c r="F466" s="82"/>
      <c r="G466" s="273">
        <f t="shared" si="76"/>
        <v>0</v>
      </c>
      <c r="H466" s="273">
        <f t="shared" si="77"/>
        <v>0</v>
      </c>
      <c r="I466" s="273">
        <f t="shared" si="78"/>
        <v>0</v>
      </c>
      <c r="J466" s="273">
        <f t="shared" si="79"/>
        <v>0</v>
      </c>
      <c r="K466" s="81"/>
      <c r="L466" s="274" t="str">
        <f t="shared" si="80"/>
        <v/>
      </c>
      <c r="M466" s="256">
        <f t="shared" si="81"/>
        <v>0</v>
      </c>
      <c r="N466" s="226" t="str">
        <f t="shared" si="82"/>
        <v/>
      </c>
    </row>
    <row r="467" spans="1:14" hidden="1" outlineLevel="1" x14ac:dyDescent="0.3">
      <c r="A467" s="159"/>
      <c r="B467" s="80"/>
      <c r="C467" s="80"/>
      <c r="D467" s="81"/>
      <c r="E467" s="81"/>
      <c r="F467" s="82"/>
      <c r="G467" s="273">
        <f t="shared" si="76"/>
        <v>0</v>
      </c>
      <c r="H467" s="273">
        <f t="shared" si="77"/>
        <v>0</v>
      </c>
      <c r="I467" s="273">
        <f t="shared" si="78"/>
        <v>0</v>
      </c>
      <c r="J467" s="273">
        <f t="shared" si="79"/>
        <v>0</v>
      </c>
      <c r="K467" s="81"/>
      <c r="L467" s="274" t="str">
        <f t="shared" si="80"/>
        <v/>
      </c>
      <c r="M467" s="256">
        <f t="shared" si="81"/>
        <v>0</v>
      </c>
      <c r="N467" s="226" t="str">
        <f t="shared" si="82"/>
        <v/>
      </c>
    </row>
    <row r="468" spans="1:14" hidden="1" outlineLevel="1" x14ac:dyDescent="0.3">
      <c r="A468" s="159"/>
      <c r="B468" s="80"/>
      <c r="C468" s="80"/>
      <c r="D468" s="81"/>
      <c r="E468" s="81"/>
      <c r="F468" s="82"/>
      <c r="G468" s="273">
        <f t="shared" si="76"/>
        <v>0</v>
      </c>
      <c r="H468" s="273">
        <f t="shared" si="77"/>
        <v>0</v>
      </c>
      <c r="I468" s="273">
        <f t="shared" si="78"/>
        <v>0</v>
      </c>
      <c r="J468" s="273">
        <f t="shared" si="79"/>
        <v>0</v>
      </c>
      <c r="K468" s="81"/>
      <c r="L468" s="274" t="str">
        <f t="shared" si="80"/>
        <v/>
      </c>
      <c r="M468" s="256">
        <f t="shared" si="81"/>
        <v>0</v>
      </c>
      <c r="N468" s="226" t="str">
        <f t="shared" si="82"/>
        <v/>
      </c>
    </row>
    <row r="469" spans="1:14" hidden="1" outlineLevel="1" x14ac:dyDescent="0.3">
      <c r="A469" s="159"/>
      <c r="B469" s="80"/>
      <c r="C469" s="80"/>
      <c r="D469" s="81"/>
      <c r="E469" s="81"/>
      <c r="F469" s="82"/>
      <c r="G469" s="273">
        <f t="shared" si="76"/>
        <v>0</v>
      </c>
      <c r="H469" s="273">
        <f t="shared" si="77"/>
        <v>0</v>
      </c>
      <c r="I469" s="273">
        <f t="shared" si="78"/>
        <v>0</v>
      </c>
      <c r="J469" s="273">
        <f t="shared" si="79"/>
        <v>0</v>
      </c>
      <c r="K469" s="81"/>
      <c r="L469" s="274" t="str">
        <f t="shared" si="80"/>
        <v/>
      </c>
      <c r="M469" s="256">
        <f t="shared" si="81"/>
        <v>0</v>
      </c>
      <c r="N469" s="226" t="str">
        <f t="shared" si="82"/>
        <v/>
      </c>
    </row>
    <row r="470" spans="1:14" hidden="1" outlineLevel="1" x14ac:dyDescent="0.3">
      <c r="A470" s="159"/>
      <c r="B470" s="80"/>
      <c r="C470" s="80"/>
      <c r="D470" s="81"/>
      <c r="E470" s="81"/>
      <c r="F470" s="82"/>
      <c r="G470" s="273">
        <f t="shared" si="76"/>
        <v>0</v>
      </c>
      <c r="H470" s="273">
        <f t="shared" si="77"/>
        <v>0</v>
      </c>
      <c r="I470" s="273">
        <f t="shared" si="78"/>
        <v>0</v>
      </c>
      <c r="J470" s="273">
        <f t="shared" si="79"/>
        <v>0</v>
      </c>
      <c r="K470" s="81"/>
      <c r="L470" s="274" t="str">
        <f t="shared" si="80"/>
        <v/>
      </c>
      <c r="M470" s="256">
        <f t="shared" si="81"/>
        <v>0</v>
      </c>
      <c r="N470" s="226" t="str">
        <f t="shared" si="82"/>
        <v/>
      </c>
    </row>
    <row r="471" spans="1:14" hidden="1" outlineLevel="1" x14ac:dyDescent="0.3">
      <c r="A471" s="159"/>
      <c r="B471" s="80"/>
      <c r="C471" s="80"/>
      <c r="D471" s="81"/>
      <c r="E471" s="81"/>
      <c r="F471" s="82"/>
      <c r="G471" s="273">
        <f t="shared" si="76"/>
        <v>0</v>
      </c>
      <c r="H471" s="273">
        <f t="shared" si="77"/>
        <v>0</v>
      </c>
      <c r="I471" s="273">
        <f t="shared" si="78"/>
        <v>0</v>
      </c>
      <c r="J471" s="273">
        <f t="shared" si="79"/>
        <v>0</v>
      </c>
      <c r="K471" s="81"/>
      <c r="L471" s="274" t="str">
        <f t="shared" si="80"/>
        <v/>
      </c>
      <c r="M471" s="256">
        <f t="shared" si="81"/>
        <v>0</v>
      </c>
      <c r="N471" s="226" t="str">
        <f t="shared" si="82"/>
        <v/>
      </c>
    </row>
    <row r="472" spans="1:14" hidden="1" outlineLevel="1" x14ac:dyDescent="0.3">
      <c r="A472" s="159"/>
      <c r="B472" s="80"/>
      <c r="C472" s="80"/>
      <c r="D472" s="81"/>
      <c r="E472" s="81"/>
      <c r="F472" s="82"/>
      <c r="G472" s="273">
        <f t="shared" si="76"/>
        <v>0</v>
      </c>
      <c r="H472" s="273">
        <f t="shared" si="77"/>
        <v>0</v>
      </c>
      <c r="I472" s="273">
        <f t="shared" si="78"/>
        <v>0</v>
      </c>
      <c r="J472" s="273">
        <f t="shared" si="79"/>
        <v>0</v>
      </c>
      <c r="K472" s="81"/>
      <c r="L472" s="274" t="str">
        <f t="shared" si="80"/>
        <v/>
      </c>
      <c r="M472" s="256">
        <f t="shared" si="81"/>
        <v>0</v>
      </c>
      <c r="N472" s="226" t="str">
        <f t="shared" si="82"/>
        <v/>
      </c>
    </row>
    <row r="473" spans="1:14" hidden="1" outlineLevel="1" x14ac:dyDescent="0.3">
      <c r="A473" s="159"/>
      <c r="B473" s="80"/>
      <c r="C473" s="80"/>
      <c r="D473" s="81"/>
      <c r="E473" s="81"/>
      <c r="F473" s="82"/>
      <c r="G473" s="273">
        <f t="shared" si="76"/>
        <v>0</v>
      </c>
      <c r="H473" s="273">
        <f t="shared" si="77"/>
        <v>0</v>
      </c>
      <c r="I473" s="273">
        <f t="shared" si="78"/>
        <v>0</v>
      </c>
      <c r="J473" s="273">
        <f t="shared" si="79"/>
        <v>0</v>
      </c>
      <c r="K473" s="81"/>
      <c r="L473" s="274" t="str">
        <f t="shared" si="80"/>
        <v/>
      </c>
      <c r="M473" s="256">
        <f t="shared" si="81"/>
        <v>0</v>
      </c>
      <c r="N473" s="226" t="str">
        <f t="shared" si="82"/>
        <v/>
      </c>
    </row>
    <row r="474" spans="1:14" hidden="1" outlineLevel="1" x14ac:dyDescent="0.3">
      <c r="A474" s="159"/>
      <c r="B474" s="80"/>
      <c r="C474" s="80"/>
      <c r="D474" s="81"/>
      <c r="E474" s="81"/>
      <c r="F474" s="82"/>
      <c r="G474" s="273">
        <f t="shared" si="76"/>
        <v>0</v>
      </c>
      <c r="H474" s="273">
        <f t="shared" si="77"/>
        <v>0</v>
      </c>
      <c r="I474" s="273">
        <f t="shared" si="78"/>
        <v>0</v>
      </c>
      <c r="J474" s="273">
        <f t="shared" si="79"/>
        <v>0</v>
      </c>
      <c r="K474" s="81"/>
      <c r="L474" s="274" t="str">
        <f t="shared" si="80"/>
        <v/>
      </c>
      <c r="M474" s="256">
        <f t="shared" si="81"/>
        <v>0</v>
      </c>
      <c r="N474" s="226" t="str">
        <f t="shared" si="82"/>
        <v/>
      </c>
    </row>
    <row r="475" spans="1:14" hidden="1" outlineLevel="1" x14ac:dyDescent="0.3">
      <c r="A475" s="159"/>
      <c r="B475" s="80"/>
      <c r="C475" s="80"/>
      <c r="D475" s="81"/>
      <c r="E475" s="81"/>
      <c r="F475" s="82"/>
      <c r="G475" s="273">
        <f t="shared" si="76"/>
        <v>0</v>
      </c>
      <c r="H475" s="273">
        <f t="shared" si="77"/>
        <v>0</v>
      </c>
      <c r="I475" s="273">
        <f t="shared" si="78"/>
        <v>0</v>
      </c>
      <c r="J475" s="273">
        <f t="shared" si="79"/>
        <v>0</v>
      </c>
      <c r="K475" s="81"/>
      <c r="L475" s="274" t="str">
        <f t="shared" si="80"/>
        <v/>
      </c>
      <c r="M475" s="256">
        <f t="shared" si="81"/>
        <v>0</v>
      </c>
      <c r="N475" s="226" t="str">
        <f t="shared" si="82"/>
        <v/>
      </c>
    </row>
    <row r="476" spans="1:14" hidden="1" outlineLevel="1" x14ac:dyDescent="0.3">
      <c r="A476" s="159"/>
      <c r="B476" s="80"/>
      <c r="C476" s="80"/>
      <c r="D476" s="81"/>
      <c r="E476" s="81"/>
      <c r="F476" s="82"/>
      <c r="G476" s="273">
        <f t="shared" si="76"/>
        <v>0</v>
      </c>
      <c r="H476" s="273">
        <f t="shared" si="77"/>
        <v>0</v>
      </c>
      <c r="I476" s="273">
        <f t="shared" si="78"/>
        <v>0</v>
      </c>
      <c r="J476" s="273">
        <f t="shared" si="79"/>
        <v>0</v>
      </c>
      <c r="K476" s="81"/>
      <c r="L476" s="274" t="str">
        <f t="shared" si="80"/>
        <v/>
      </c>
      <c r="M476" s="256">
        <f t="shared" si="81"/>
        <v>0</v>
      </c>
      <c r="N476" s="226" t="str">
        <f t="shared" si="82"/>
        <v/>
      </c>
    </row>
    <row r="477" spans="1:14" hidden="1" outlineLevel="1" x14ac:dyDescent="0.3">
      <c r="A477" s="159"/>
      <c r="B477" s="80"/>
      <c r="C477" s="80"/>
      <c r="D477" s="81"/>
      <c r="E477" s="81"/>
      <c r="F477" s="82"/>
      <c r="G477" s="273">
        <f t="shared" si="76"/>
        <v>0</v>
      </c>
      <c r="H477" s="273">
        <f t="shared" si="77"/>
        <v>0</v>
      </c>
      <c r="I477" s="273">
        <f t="shared" si="78"/>
        <v>0</v>
      </c>
      <c r="J477" s="273">
        <f t="shared" si="79"/>
        <v>0</v>
      </c>
      <c r="K477" s="81"/>
      <c r="L477" s="274" t="str">
        <f t="shared" si="80"/>
        <v/>
      </c>
      <c r="M477" s="256">
        <f t="shared" si="81"/>
        <v>0</v>
      </c>
      <c r="N477" s="226" t="str">
        <f t="shared" si="82"/>
        <v/>
      </c>
    </row>
    <row r="478" spans="1:14" hidden="1" outlineLevel="1" x14ac:dyDescent="0.3">
      <c r="A478" s="159"/>
      <c r="B478" s="80"/>
      <c r="C478" s="80"/>
      <c r="D478" s="81"/>
      <c r="E478" s="81"/>
      <c r="F478" s="82"/>
      <c r="G478" s="273">
        <f t="shared" si="76"/>
        <v>0</v>
      </c>
      <c r="H478" s="273">
        <f t="shared" si="77"/>
        <v>0</v>
      </c>
      <c r="I478" s="273">
        <f t="shared" si="78"/>
        <v>0</v>
      </c>
      <c r="J478" s="273">
        <f t="shared" si="79"/>
        <v>0</v>
      </c>
      <c r="K478" s="81"/>
      <c r="L478" s="274" t="str">
        <f t="shared" si="80"/>
        <v/>
      </c>
      <c r="M478" s="256">
        <f t="shared" si="81"/>
        <v>0</v>
      </c>
      <c r="N478" s="226" t="str">
        <f t="shared" si="82"/>
        <v/>
      </c>
    </row>
    <row r="479" spans="1:14" hidden="1" outlineLevel="1" x14ac:dyDescent="0.3">
      <c r="A479" s="159"/>
      <c r="B479" s="80"/>
      <c r="C479" s="80"/>
      <c r="D479" s="81"/>
      <c r="E479" s="81"/>
      <c r="F479" s="82"/>
      <c r="G479" s="273">
        <f t="shared" si="76"/>
        <v>0</v>
      </c>
      <c r="H479" s="273">
        <f t="shared" si="77"/>
        <v>0</v>
      </c>
      <c r="I479" s="273">
        <f t="shared" si="78"/>
        <v>0</v>
      </c>
      <c r="J479" s="273">
        <f t="shared" si="79"/>
        <v>0</v>
      </c>
      <c r="K479" s="81"/>
      <c r="L479" s="274" t="str">
        <f t="shared" si="80"/>
        <v/>
      </c>
      <c r="M479" s="256">
        <f t="shared" si="81"/>
        <v>0</v>
      </c>
      <c r="N479" s="226" t="str">
        <f t="shared" si="82"/>
        <v/>
      </c>
    </row>
    <row r="480" spans="1:14" hidden="1" outlineLevel="1" x14ac:dyDescent="0.3">
      <c r="A480" s="159"/>
      <c r="B480" s="80"/>
      <c r="C480" s="80"/>
      <c r="D480" s="81"/>
      <c r="E480" s="81"/>
      <c r="F480" s="82"/>
      <c r="G480" s="273">
        <f t="shared" si="76"/>
        <v>0</v>
      </c>
      <c r="H480" s="273">
        <f t="shared" si="77"/>
        <v>0</v>
      </c>
      <c r="I480" s="273">
        <f t="shared" si="78"/>
        <v>0</v>
      </c>
      <c r="J480" s="273">
        <f t="shared" si="79"/>
        <v>0</v>
      </c>
      <c r="K480" s="81"/>
      <c r="L480" s="274" t="str">
        <f t="shared" si="80"/>
        <v/>
      </c>
      <c r="M480" s="256">
        <f t="shared" si="81"/>
        <v>0</v>
      </c>
      <c r="N480" s="226" t="str">
        <f t="shared" si="82"/>
        <v/>
      </c>
    </row>
    <row r="481" spans="1:14" hidden="1" outlineLevel="1" x14ac:dyDescent="0.3">
      <c r="A481" s="159"/>
      <c r="B481" s="80"/>
      <c r="C481" s="80"/>
      <c r="D481" s="81"/>
      <c r="E481" s="81"/>
      <c r="F481" s="82"/>
      <c r="G481" s="273">
        <f t="shared" si="76"/>
        <v>0</v>
      </c>
      <c r="H481" s="273">
        <f t="shared" si="77"/>
        <v>0</v>
      </c>
      <c r="I481" s="273">
        <f t="shared" si="78"/>
        <v>0</v>
      </c>
      <c r="J481" s="273">
        <f t="shared" si="79"/>
        <v>0</v>
      </c>
      <c r="K481" s="81"/>
      <c r="L481" s="274" t="str">
        <f t="shared" si="80"/>
        <v/>
      </c>
      <c r="M481" s="256">
        <f t="shared" si="81"/>
        <v>0</v>
      </c>
      <c r="N481" s="226" t="str">
        <f t="shared" si="82"/>
        <v/>
      </c>
    </row>
    <row r="482" spans="1:14" hidden="1" outlineLevel="1" x14ac:dyDescent="0.3">
      <c r="A482" s="159"/>
      <c r="B482" s="80"/>
      <c r="C482" s="80"/>
      <c r="D482" s="81"/>
      <c r="E482" s="81"/>
      <c r="F482" s="82"/>
      <c r="G482" s="273">
        <f t="shared" si="76"/>
        <v>0</v>
      </c>
      <c r="H482" s="273">
        <f t="shared" si="77"/>
        <v>0</v>
      </c>
      <c r="I482" s="273">
        <f t="shared" si="78"/>
        <v>0</v>
      </c>
      <c r="J482" s="273">
        <f t="shared" si="79"/>
        <v>0</v>
      </c>
      <c r="K482" s="81"/>
      <c r="L482" s="274" t="str">
        <f t="shared" si="80"/>
        <v/>
      </c>
      <c r="M482" s="256">
        <f t="shared" si="81"/>
        <v>0</v>
      </c>
      <c r="N482" s="226" t="str">
        <f t="shared" si="82"/>
        <v/>
      </c>
    </row>
    <row r="483" spans="1:14" hidden="1" outlineLevel="1" x14ac:dyDescent="0.3">
      <c r="A483" s="159"/>
      <c r="B483" s="80"/>
      <c r="C483" s="80"/>
      <c r="D483" s="81"/>
      <c r="E483" s="81"/>
      <c r="F483" s="82"/>
      <c r="G483" s="273">
        <f t="shared" si="76"/>
        <v>0</v>
      </c>
      <c r="H483" s="273">
        <f t="shared" si="77"/>
        <v>0</v>
      </c>
      <c r="I483" s="273">
        <f t="shared" si="78"/>
        <v>0</v>
      </c>
      <c r="J483" s="273">
        <f t="shared" si="79"/>
        <v>0</v>
      </c>
      <c r="K483" s="81"/>
      <c r="L483" s="274" t="str">
        <f t="shared" si="80"/>
        <v/>
      </c>
      <c r="M483" s="256">
        <f t="shared" si="81"/>
        <v>0</v>
      </c>
      <c r="N483" s="226" t="str">
        <f t="shared" si="82"/>
        <v/>
      </c>
    </row>
    <row r="484" spans="1:14" hidden="1" outlineLevel="1" x14ac:dyDescent="0.3">
      <c r="A484" s="159"/>
      <c r="B484" s="80"/>
      <c r="C484" s="80"/>
      <c r="D484" s="81"/>
      <c r="E484" s="81"/>
      <c r="F484" s="82"/>
      <c r="G484" s="273">
        <f t="shared" si="76"/>
        <v>0</v>
      </c>
      <c r="H484" s="273">
        <f t="shared" si="77"/>
        <v>0</v>
      </c>
      <c r="I484" s="273">
        <f t="shared" si="78"/>
        <v>0</v>
      </c>
      <c r="J484" s="273">
        <f t="shared" si="79"/>
        <v>0</v>
      </c>
      <c r="K484" s="81"/>
      <c r="L484" s="274" t="str">
        <f t="shared" si="80"/>
        <v/>
      </c>
      <c r="M484" s="256">
        <f t="shared" si="81"/>
        <v>0</v>
      </c>
      <c r="N484" s="226" t="str">
        <f t="shared" si="82"/>
        <v/>
      </c>
    </row>
    <row r="485" spans="1:14" hidden="1" outlineLevel="1" x14ac:dyDescent="0.3">
      <c r="A485" s="159"/>
      <c r="B485" s="80"/>
      <c r="C485" s="80"/>
      <c r="D485" s="81"/>
      <c r="E485" s="81"/>
      <c r="F485" s="82"/>
      <c r="G485" s="273">
        <f t="shared" si="76"/>
        <v>0</v>
      </c>
      <c r="H485" s="273">
        <f t="shared" si="77"/>
        <v>0</v>
      </c>
      <c r="I485" s="273">
        <f t="shared" si="78"/>
        <v>0</v>
      </c>
      <c r="J485" s="273">
        <f t="shared" si="79"/>
        <v>0</v>
      </c>
      <c r="K485" s="81"/>
      <c r="L485" s="274" t="str">
        <f t="shared" si="80"/>
        <v/>
      </c>
      <c r="M485" s="256">
        <f t="shared" si="81"/>
        <v>0</v>
      </c>
      <c r="N485" s="226" t="str">
        <f t="shared" si="82"/>
        <v/>
      </c>
    </row>
    <row r="486" spans="1:14" hidden="1" outlineLevel="1" x14ac:dyDescent="0.3">
      <c r="A486" s="159"/>
      <c r="B486" s="80"/>
      <c r="C486" s="80"/>
      <c r="D486" s="81"/>
      <c r="E486" s="81"/>
      <c r="F486" s="82"/>
      <c r="G486" s="273">
        <f t="shared" si="76"/>
        <v>0</v>
      </c>
      <c r="H486" s="273">
        <f t="shared" si="77"/>
        <v>0</v>
      </c>
      <c r="I486" s="273">
        <f t="shared" si="78"/>
        <v>0</v>
      </c>
      <c r="J486" s="273">
        <f t="shared" si="79"/>
        <v>0</v>
      </c>
      <c r="K486" s="81"/>
      <c r="L486" s="274" t="str">
        <f t="shared" si="80"/>
        <v/>
      </c>
      <c r="M486" s="256">
        <f t="shared" si="81"/>
        <v>0</v>
      </c>
      <c r="N486" s="226" t="str">
        <f t="shared" si="82"/>
        <v/>
      </c>
    </row>
    <row r="487" spans="1:14" hidden="1" outlineLevel="1" x14ac:dyDescent="0.3">
      <c r="A487" s="159"/>
      <c r="B487" s="80"/>
      <c r="C487" s="80"/>
      <c r="D487" s="81"/>
      <c r="E487" s="81"/>
      <c r="F487" s="82"/>
      <c r="G487" s="273">
        <f t="shared" si="76"/>
        <v>0</v>
      </c>
      <c r="H487" s="273">
        <f t="shared" si="77"/>
        <v>0</v>
      </c>
      <c r="I487" s="273">
        <f t="shared" si="78"/>
        <v>0</v>
      </c>
      <c r="J487" s="273">
        <f t="shared" si="79"/>
        <v>0</v>
      </c>
      <c r="K487" s="81"/>
      <c r="L487" s="274" t="str">
        <f t="shared" si="80"/>
        <v/>
      </c>
      <c r="M487" s="256">
        <f t="shared" si="81"/>
        <v>0</v>
      </c>
      <c r="N487" s="226" t="str">
        <f t="shared" si="82"/>
        <v/>
      </c>
    </row>
    <row r="488" spans="1:14" hidden="1" outlineLevel="1" x14ac:dyDescent="0.3">
      <c r="A488" s="159"/>
      <c r="B488" s="80"/>
      <c r="C488" s="80"/>
      <c r="D488" s="81"/>
      <c r="E488" s="81"/>
      <c r="F488" s="82"/>
      <c r="G488" s="273">
        <f t="shared" si="76"/>
        <v>0</v>
      </c>
      <c r="H488" s="273">
        <f t="shared" si="77"/>
        <v>0</v>
      </c>
      <c r="I488" s="273">
        <f t="shared" si="78"/>
        <v>0</v>
      </c>
      <c r="J488" s="273">
        <f t="shared" si="79"/>
        <v>0</v>
      </c>
      <c r="K488" s="81"/>
      <c r="L488" s="274" t="str">
        <f t="shared" si="80"/>
        <v/>
      </c>
      <c r="M488" s="256">
        <f t="shared" si="81"/>
        <v>0</v>
      </c>
      <c r="N488" s="226" t="str">
        <f t="shared" si="82"/>
        <v/>
      </c>
    </row>
    <row r="489" spans="1:14" hidden="1" outlineLevel="1" x14ac:dyDescent="0.3">
      <c r="A489" s="159"/>
      <c r="B489" s="80"/>
      <c r="C489" s="80"/>
      <c r="D489" s="81"/>
      <c r="E489" s="81"/>
      <c r="F489" s="82"/>
      <c r="G489" s="273">
        <f t="shared" ref="G489:G520" si="83">IF(D489="",0,IF(D489&lt;15,15-D489,0))</f>
        <v>0</v>
      </c>
      <c r="H489" s="273">
        <f t="shared" ref="H489:H520" si="84">IF(E489="",0,IF(E489&lt;15.5,15.5-E489,0))</f>
        <v>0</v>
      </c>
      <c r="I489" s="273">
        <f t="shared" ref="I489:I520" si="85">G489*F489</f>
        <v>0</v>
      </c>
      <c r="J489" s="273">
        <f t="shared" ref="J489:J520" si="86">H489*F489</f>
        <v>0</v>
      </c>
      <c r="K489" s="81"/>
      <c r="L489" s="274" t="str">
        <f t="shared" ref="L489:L520" si="87">IFERROR((K489/(I489+J489)),"")</f>
        <v/>
      </c>
      <c r="M489" s="256">
        <f t="shared" ref="M489:M520" si="88">I489+J489+K489</f>
        <v>0</v>
      </c>
      <c r="N489" s="226" t="str">
        <f t="shared" ref="N489:N520" si="89">IF(K489="","",IF(L489&gt;17.5%,"Benefits should not be more than 17.5% ",""))</f>
        <v/>
      </c>
    </row>
    <row r="490" spans="1:14" hidden="1" outlineLevel="1" x14ac:dyDescent="0.3">
      <c r="A490" s="159"/>
      <c r="B490" s="80"/>
      <c r="C490" s="80"/>
      <c r="D490" s="81"/>
      <c r="E490" s="81"/>
      <c r="F490" s="82"/>
      <c r="G490" s="273">
        <f t="shared" si="83"/>
        <v>0</v>
      </c>
      <c r="H490" s="273">
        <f t="shared" si="84"/>
        <v>0</v>
      </c>
      <c r="I490" s="273">
        <f t="shared" si="85"/>
        <v>0</v>
      </c>
      <c r="J490" s="273">
        <f t="shared" si="86"/>
        <v>0</v>
      </c>
      <c r="K490" s="81"/>
      <c r="L490" s="274" t="str">
        <f t="shared" si="87"/>
        <v/>
      </c>
      <c r="M490" s="256">
        <f t="shared" si="88"/>
        <v>0</v>
      </c>
      <c r="N490" s="226" t="str">
        <f t="shared" si="89"/>
        <v/>
      </c>
    </row>
    <row r="491" spans="1:14" hidden="1" outlineLevel="1" x14ac:dyDescent="0.3">
      <c r="A491" s="159"/>
      <c r="B491" s="80"/>
      <c r="C491" s="80"/>
      <c r="D491" s="81"/>
      <c r="E491" s="81"/>
      <c r="F491" s="82"/>
      <c r="G491" s="273">
        <f t="shared" si="83"/>
        <v>0</v>
      </c>
      <c r="H491" s="273">
        <f t="shared" si="84"/>
        <v>0</v>
      </c>
      <c r="I491" s="273">
        <f t="shared" si="85"/>
        <v>0</v>
      </c>
      <c r="J491" s="273">
        <f t="shared" si="86"/>
        <v>0</v>
      </c>
      <c r="K491" s="81"/>
      <c r="L491" s="274" t="str">
        <f t="shared" si="87"/>
        <v/>
      </c>
      <c r="M491" s="256">
        <f t="shared" si="88"/>
        <v>0</v>
      </c>
      <c r="N491" s="226" t="str">
        <f t="shared" si="89"/>
        <v/>
      </c>
    </row>
    <row r="492" spans="1:14" hidden="1" outlineLevel="1" x14ac:dyDescent="0.3">
      <c r="A492" s="159"/>
      <c r="B492" s="80"/>
      <c r="C492" s="80"/>
      <c r="D492" s="81"/>
      <c r="E492" s="81"/>
      <c r="F492" s="82"/>
      <c r="G492" s="273">
        <f t="shared" si="83"/>
        <v>0</v>
      </c>
      <c r="H492" s="273">
        <f t="shared" si="84"/>
        <v>0</v>
      </c>
      <c r="I492" s="273">
        <f t="shared" si="85"/>
        <v>0</v>
      </c>
      <c r="J492" s="273">
        <f t="shared" si="86"/>
        <v>0</v>
      </c>
      <c r="K492" s="81"/>
      <c r="L492" s="274" t="str">
        <f t="shared" si="87"/>
        <v/>
      </c>
      <c r="M492" s="256">
        <f t="shared" si="88"/>
        <v>0</v>
      </c>
      <c r="N492" s="226" t="str">
        <f t="shared" si="89"/>
        <v/>
      </c>
    </row>
    <row r="493" spans="1:14" hidden="1" outlineLevel="1" x14ac:dyDescent="0.3">
      <c r="A493" s="159"/>
      <c r="B493" s="80"/>
      <c r="C493" s="80"/>
      <c r="D493" s="81"/>
      <c r="E493" s="81"/>
      <c r="F493" s="82"/>
      <c r="G493" s="273">
        <f t="shared" si="83"/>
        <v>0</v>
      </c>
      <c r="H493" s="273">
        <f t="shared" si="84"/>
        <v>0</v>
      </c>
      <c r="I493" s="273">
        <f t="shared" si="85"/>
        <v>0</v>
      </c>
      <c r="J493" s="273">
        <f t="shared" si="86"/>
        <v>0</v>
      </c>
      <c r="K493" s="81"/>
      <c r="L493" s="274" t="str">
        <f t="shared" si="87"/>
        <v/>
      </c>
      <c r="M493" s="256">
        <f t="shared" si="88"/>
        <v>0</v>
      </c>
      <c r="N493" s="226" t="str">
        <f t="shared" si="89"/>
        <v/>
      </c>
    </row>
    <row r="494" spans="1:14" hidden="1" outlineLevel="1" x14ac:dyDescent="0.3">
      <c r="A494" s="159"/>
      <c r="B494" s="80"/>
      <c r="C494" s="80"/>
      <c r="D494" s="81"/>
      <c r="E494" s="81"/>
      <c r="F494" s="82"/>
      <c r="G494" s="273">
        <f t="shared" si="83"/>
        <v>0</v>
      </c>
      <c r="H494" s="273">
        <f t="shared" si="84"/>
        <v>0</v>
      </c>
      <c r="I494" s="273">
        <f t="shared" si="85"/>
        <v>0</v>
      </c>
      <c r="J494" s="273">
        <f t="shared" si="86"/>
        <v>0</v>
      </c>
      <c r="K494" s="81"/>
      <c r="L494" s="274" t="str">
        <f t="shared" si="87"/>
        <v/>
      </c>
      <c r="M494" s="256">
        <f t="shared" si="88"/>
        <v>0</v>
      </c>
      <c r="N494" s="226" t="str">
        <f t="shared" si="89"/>
        <v/>
      </c>
    </row>
    <row r="495" spans="1:14" hidden="1" outlineLevel="1" x14ac:dyDescent="0.3">
      <c r="A495" s="159"/>
      <c r="B495" s="80"/>
      <c r="C495" s="80"/>
      <c r="D495" s="81"/>
      <c r="E495" s="81"/>
      <c r="F495" s="82"/>
      <c r="G495" s="273">
        <f t="shared" si="83"/>
        <v>0</v>
      </c>
      <c r="H495" s="273">
        <f t="shared" si="84"/>
        <v>0</v>
      </c>
      <c r="I495" s="273">
        <f t="shared" si="85"/>
        <v>0</v>
      </c>
      <c r="J495" s="273">
        <f t="shared" si="86"/>
        <v>0</v>
      </c>
      <c r="K495" s="81"/>
      <c r="L495" s="274" t="str">
        <f t="shared" si="87"/>
        <v/>
      </c>
      <c r="M495" s="256">
        <f t="shared" si="88"/>
        <v>0</v>
      </c>
      <c r="N495" s="226" t="str">
        <f t="shared" si="89"/>
        <v/>
      </c>
    </row>
    <row r="496" spans="1:14" hidden="1" outlineLevel="1" x14ac:dyDescent="0.3">
      <c r="A496" s="159"/>
      <c r="B496" s="80"/>
      <c r="C496" s="80"/>
      <c r="D496" s="81"/>
      <c r="E496" s="81"/>
      <c r="F496" s="82"/>
      <c r="G496" s="273">
        <f t="shared" si="83"/>
        <v>0</v>
      </c>
      <c r="H496" s="273">
        <f t="shared" si="84"/>
        <v>0</v>
      </c>
      <c r="I496" s="273">
        <f t="shared" si="85"/>
        <v>0</v>
      </c>
      <c r="J496" s="273">
        <f t="shared" si="86"/>
        <v>0</v>
      </c>
      <c r="K496" s="81"/>
      <c r="L496" s="274" t="str">
        <f t="shared" si="87"/>
        <v/>
      </c>
      <c r="M496" s="256">
        <f t="shared" si="88"/>
        <v>0</v>
      </c>
      <c r="N496" s="226" t="str">
        <f t="shared" si="89"/>
        <v/>
      </c>
    </row>
    <row r="497" spans="1:14" hidden="1" outlineLevel="1" x14ac:dyDescent="0.3">
      <c r="A497" s="159"/>
      <c r="B497" s="80"/>
      <c r="C497" s="80"/>
      <c r="D497" s="81"/>
      <c r="E497" s="81"/>
      <c r="F497" s="82"/>
      <c r="G497" s="273">
        <f t="shared" si="83"/>
        <v>0</v>
      </c>
      <c r="H497" s="273">
        <f t="shared" si="84"/>
        <v>0</v>
      </c>
      <c r="I497" s="273">
        <f t="shared" si="85"/>
        <v>0</v>
      </c>
      <c r="J497" s="273">
        <f t="shared" si="86"/>
        <v>0</v>
      </c>
      <c r="K497" s="81"/>
      <c r="L497" s="274" t="str">
        <f t="shared" si="87"/>
        <v/>
      </c>
      <c r="M497" s="256">
        <f t="shared" si="88"/>
        <v>0</v>
      </c>
      <c r="N497" s="226" t="str">
        <f t="shared" si="89"/>
        <v/>
      </c>
    </row>
    <row r="498" spans="1:14" hidden="1" outlineLevel="1" x14ac:dyDescent="0.3">
      <c r="A498" s="159"/>
      <c r="B498" s="80"/>
      <c r="C498" s="80"/>
      <c r="D498" s="81"/>
      <c r="E498" s="81"/>
      <c r="F498" s="82"/>
      <c r="G498" s="273">
        <f t="shared" si="83"/>
        <v>0</v>
      </c>
      <c r="H498" s="273">
        <f t="shared" si="84"/>
        <v>0</v>
      </c>
      <c r="I498" s="273">
        <f t="shared" si="85"/>
        <v>0</v>
      </c>
      <c r="J498" s="273">
        <f t="shared" si="86"/>
        <v>0</v>
      </c>
      <c r="K498" s="81"/>
      <c r="L498" s="274" t="str">
        <f t="shared" si="87"/>
        <v/>
      </c>
      <c r="M498" s="256">
        <f t="shared" si="88"/>
        <v>0</v>
      </c>
      <c r="N498" s="226" t="str">
        <f t="shared" si="89"/>
        <v/>
      </c>
    </row>
    <row r="499" spans="1:14" hidden="1" outlineLevel="1" x14ac:dyDescent="0.3">
      <c r="A499" s="159"/>
      <c r="B499" s="80"/>
      <c r="C499" s="80"/>
      <c r="D499" s="81"/>
      <c r="E499" s="81"/>
      <c r="F499" s="82"/>
      <c r="G499" s="273">
        <f t="shared" si="83"/>
        <v>0</v>
      </c>
      <c r="H499" s="273">
        <f t="shared" si="84"/>
        <v>0</v>
      </c>
      <c r="I499" s="273">
        <f t="shared" si="85"/>
        <v>0</v>
      </c>
      <c r="J499" s="273">
        <f t="shared" si="86"/>
        <v>0</v>
      </c>
      <c r="K499" s="81"/>
      <c r="L499" s="274" t="str">
        <f t="shared" si="87"/>
        <v/>
      </c>
      <c r="M499" s="256">
        <f t="shared" si="88"/>
        <v>0</v>
      </c>
      <c r="N499" s="226" t="str">
        <f t="shared" si="89"/>
        <v/>
      </c>
    </row>
    <row r="500" spans="1:14" hidden="1" outlineLevel="1" x14ac:dyDescent="0.3">
      <c r="A500" s="159"/>
      <c r="B500" s="80"/>
      <c r="C500" s="80"/>
      <c r="D500" s="81"/>
      <c r="E500" s="81"/>
      <c r="F500" s="82"/>
      <c r="G500" s="273">
        <f t="shared" si="83"/>
        <v>0</v>
      </c>
      <c r="H500" s="273">
        <f t="shared" si="84"/>
        <v>0</v>
      </c>
      <c r="I500" s="273">
        <f t="shared" si="85"/>
        <v>0</v>
      </c>
      <c r="J500" s="273">
        <f t="shared" si="86"/>
        <v>0</v>
      </c>
      <c r="K500" s="81"/>
      <c r="L500" s="274" t="str">
        <f t="shared" si="87"/>
        <v/>
      </c>
      <c r="M500" s="256">
        <f t="shared" si="88"/>
        <v>0</v>
      </c>
      <c r="N500" s="226" t="str">
        <f t="shared" si="89"/>
        <v/>
      </c>
    </row>
    <row r="501" spans="1:14" collapsed="1" x14ac:dyDescent="0.3">
      <c r="A501" s="159"/>
      <c r="B501" s="80"/>
      <c r="C501" s="80"/>
      <c r="D501" s="81"/>
      <c r="E501" s="81"/>
      <c r="F501" s="82"/>
      <c r="G501" s="273">
        <f t="shared" si="83"/>
        <v>0</v>
      </c>
      <c r="H501" s="273">
        <f t="shared" si="84"/>
        <v>0</v>
      </c>
      <c r="I501" s="273">
        <f t="shared" si="85"/>
        <v>0</v>
      </c>
      <c r="J501" s="273">
        <f t="shared" si="86"/>
        <v>0</v>
      </c>
      <c r="K501" s="81"/>
      <c r="L501" s="274" t="str">
        <f t="shared" si="87"/>
        <v/>
      </c>
      <c r="M501" s="256">
        <f t="shared" si="88"/>
        <v>0</v>
      </c>
      <c r="N501" s="226" t="str">
        <f t="shared" si="89"/>
        <v/>
      </c>
    </row>
    <row r="502" spans="1:14" hidden="1" outlineLevel="1" x14ac:dyDescent="0.3">
      <c r="A502" s="159"/>
      <c r="B502" s="80"/>
      <c r="C502" s="80"/>
      <c r="D502" s="81"/>
      <c r="E502" s="81"/>
      <c r="F502" s="82"/>
      <c r="G502" s="273">
        <f t="shared" si="83"/>
        <v>0</v>
      </c>
      <c r="H502" s="273">
        <f t="shared" si="84"/>
        <v>0</v>
      </c>
      <c r="I502" s="273">
        <f t="shared" si="85"/>
        <v>0</v>
      </c>
      <c r="J502" s="273">
        <f t="shared" si="86"/>
        <v>0</v>
      </c>
      <c r="K502" s="81"/>
      <c r="L502" s="274" t="str">
        <f t="shared" si="87"/>
        <v/>
      </c>
      <c r="M502" s="256">
        <f t="shared" si="88"/>
        <v>0</v>
      </c>
      <c r="N502" s="226" t="str">
        <f t="shared" si="89"/>
        <v/>
      </c>
    </row>
    <row r="503" spans="1:14" hidden="1" outlineLevel="1" x14ac:dyDescent="0.3">
      <c r="A503" s="159"/>
      <c r="B503" s="80"/>
      <c r="C503" s="80"/>
      <c r="D503" s="81"/>
      <c r="E503" s="81"/>
      <c r="F503" s="82"/>
      <c r="G503" s="273">
        <f t="shared" si="83"/>
        <v>0</v>
      </c>
      <c r="H503" s="273">
        <f t="shared" si="84"/>
        <v>0</v>
      </c>
      <c r="I503" s="273">
        <f t="shared" si="85"/>
        <v>0</v>
      </c>
      <c r="J503" s="273">
        <f t="shared" si="86"/>
        <v>0</v>
      </c>
      <c r="K503" s="81"/>
      <c r="L503" s="274" t="str">
        <f t="shared" si="87"/>
        <v/>
      </c>
      <c r="M503" s="256">
        <f t="shared" si="88"/>
        <v>0</v>
      </c>
      <c r="N503" s="226" t="str">
        <f t="shared" si="89"/>
        <v/>
      </c>
    </row>
    <row r="504" spans="1:14" hidden="1" outlineLevel="1" x14ac:dyDescent="0.3">
      <c r="A504" s="159"/>
      <c r="B504" s="80"/>
      <c r="C504" s="80"/>
      <c r="D504" s="81"/>
      <c r="E504" s="81"/>
      <c r="F504" s="82"/>
      <c r="G504" s="273">
        <f t="shared" si="83"/>
        <v>0</v>
      </c>
      <c r="H504" s="273">
        <f t="shared" si="84"/>
        <v>0</v>
      </c>
      <c r="I504" s="273">
        <f t="shared" si="85"/>
        <v>0</v>
      </c>
      <c r="J504" s="273">
        <f t="shared" si="86"/>
        <v>0</v>
      </c>
      <c r="K504" s="81"/>
      <c r="L504" s="274" t="str">
        <f t="shared" si="87"/>
        <v/>
      </c>
      <c r="M504" s="256">
        <f t="shared" si="88"/>
        <v>0</v>
      </c>
      <c r="N504" s="226" t="str">
        <f t="shared" si="89"/>
        <v/>
      </c>
    </row>
    <row r="505" spans="1:14" hidden="1" outlineLevel="1" x14ac:dyDescent="0.3">
      <c r="A505" s="159"/>
      <c r="B505" s="80"/>
      <c r="C505" s="80"/>
      <c r="D505" s="81"/>
      <c r="E505" s="81"/>
      <c r="F505" s="82"/>
      <c r="G505" s="273">
        <f t="shared" si="83"/>
        <v>0</v>
      </c>
      <c r="H505" s="273">
        <f t="shared" si="84"/>
        <v>0</v>
      </c>
      <c r="I505" s="273">
        <f t="shared" si="85"/>
        <v>0</v>
      </c>
      <c r="J505" s="273">
        <f t="shared" si="86"/>
        <v>0</v>
      </c>
      <c r="K505" s="81"/>
      <c r="L505" s="274" t="str">
        <f t="shared" si="87"/>
        <v/>
      </c>
      <c r="M505" s="256">
        <f t="shared" si="88"/>
        <v>0</v>
      </c>
      <c r="N505" s="226" t="str">
        <f t="shared" si="89"/>
        <v/>
      </c>
    </row>
    <row r="506" spans="1:14" hidden="1" outlineLevel="1" x14ac:dyDescent="0.3">
      <c r="A506" s="159"/>
      <c r="B506" s="80"/>
      <c r="C506" s="80"/>
      <c r="D506" s="81"/>
      <c r="E506" s="81"/>
      <c r="F506" s="82"/>
      <c r="G506" s="273">
        <f t="shared" si="83"/>
        <v>0</v>
      </c>
      <c r="H506" s="273">
        <f t="shared" si="84"/>
        <v>0</v>
      </c>
      <c r="I506" s="273">
        <f t="shared" si="85"/>
        <v>0</v>
      </c>
      <c r="J506" s="273">
        <f t="shared" si="86"/>
        <v>0</v>
      </c>
      <c r="K506" s="81"/>
      <c r="L506" s="274" t="str">
        <f t="shared" si="87"/>
        <v/>
      </c>
      <c r="M506" s="256">
        <f t="shared" si="88"/>
        <v>0</v>
      </c>
      <c r="N506" s="226" t="str">
        <f t="shared" si="89"/>
        <v/>
      </c>
    </row>
    <row r="507" spans="1:14" hidden="1" outlineLevel="1" x14ac:dyDescent="0.3">
      <c r="A507" s="159"/>
      <c r="B507" s="80"/>
      <c r="C507" s="80"/>
      <c r="D507" s="81"/>
      <c r="E507" s="81"/>
      <c r="F507" s="82"/>
      <c r="G507" s="273">
        <f t="shared" si="83"/>
        <v>0</v>
      </c>
      <c r="H507" s="273">
        <f t="shared" si="84"/>
        <v>0</v>
      </c>
      <c r="I507" s="273">
        <f t="shared" si="85"/>
        <v>0</v>
      </c>
      <c r="J507" s="273">
        <f t="shared" si="86"/>
        <v>0</v>
      </c>
      <c r="K507" s="81"/>
      <c r="L507" s="274" t="str">
        <f t="shared" si="87"/>
        <v/>
      </c>
      <c r="M507" s="256">
        <f t="shared" si="88"/>
        <v>0</v>
      </c>
      <c r="N507" s="226" t="str">
        <f t="shared" si="89"/>
        <v/>
      </c>
    </row>
    <row r="508" spans="1:14" hidden="1" outlineLevel="1" x14ac:dyDescent="0.3">
      <c r="A508" s="159"/>
      <c r="B508" s="80"/>
      <c r="C508" s="80"/>
      <c r="D508" s="81"/>
      <c r="E508" s="81"/>
      <c r="F508" s="82"/>
      <c r="G508" s="273">
        <f t="shared" si="83"/>
        <v>0</v>
      </c>
      <c r="H508" s="273">
        <f t="shared" si="84"/>
        <v>0</v>
      </c>
      <c r="I508" s="273">
        <f t="shared" si="85"/>
        <v>0</v>
      </c>
      <c r="J508" s="273">
        <f t="shared" si="86"/>
        <v>0</v>
      </c>
      <c r="K508" s="81"/>
      <c r="L508" s="274" t="str">
        <f t="shared" si="87"/>
        <v/>
      </c>
      <c r="M508" s="256">
        <f t="shared" si="88"/>
        <v>0</v>
      </c>
      <c r="N508" s="226" t="str">
        <f t="shared" si="89"/>
        <v/>
      </c>
    </row>
    <row r="509" spans="1:14" hidden="1" outlineLevel="1" x14ac:dyDescent="0.3">
      <c r="A509" s="159"/>
      <c r="B509" s="80"/>
      <c r="C509" s="80"/>
      <c r="D509" s="81"/>
      <c r="E509" s="81"/>
      <c r="F509" s="82"/>
      <c r="G509" s="273">
        <f t="shared" si="83"/>
        <v>0</v>
      </c>
      <c r="H509" s="273">
        <f t="shared" si="84"/>
        <v>0</v>
      </c>
      <c r="I509" s="273">
        <f t="shared" si="85"/>
        <v>0</v>
      </c>
      <c r="J509" s="273">
        <f t="shared" si="86"/>
        <v>0</v>
      </c>
      <c r="K509" s="81"/>
      <c r="L509" s="274" t="str">
        <f t="shared" si="87"/>
        <v/>
      </c>
      <c r="M509" s="256">
        <f t="shared" si="88"/>
        <v>0</v>
      </c>
      <c r="N509" s="226" t="str">
        <f t="shared" si="89"/>
        <v/>
      </c>
    </row>
    <row r="510" spans="1:14" hidden="1" outlineLevel="1" x14ac:dyDescent="0.3">
      <c r="A510" s="159"/>
      <c r="B510" s="80"/>
      <c r="C510" s="80"/>
      <c r="D510" s="81"/>
      <c r="E510" s="81"/>
      <c r="F510" s="82"/>
      <c r="G510" s="273">
        <f t="shared" si="83"/>
        <v>0</v>
      </c>
      <c r="H510" s="273">
        <f t="shared" si="84"/>
        <v>0</v>
      </c>
      <c r="I510" s="273">
        <f t="shared" si="85"/>
        <v>0</v>
      </c>
      <c r="J510" s="273">
        <f t="shared" si="86"/>
        <v>0</v>
      </c>
      <c r="K510" s="81"/>
      <c r="L510" s="274" t="str">
        <f t="shared" si="87"/>
        <v/>
      </c>
      <c r="M510" s="256">
        <f t="shared" si="88"/>
        <v>0</v>
      </c>
      <c r="N510" s="226" t="str">
        <f t="shared" si="89"/>
        <v/>
      </c>
    </row>
    <row r="511" spans="1:14" hidden="1" outlineLevel="1" x14ac:dyDescent="0.3">
      <c r="A511" s="159"/>
      <c r="B511" s="80"/>
      <c r="C511" s="80"/>
      <c r="D511" s="81"/>
      <c r="E511" s="81"/>
      <c r="F511" s="82"/>
      <c r="G511" s="273">
        <f t="shared" si="83"/>
        <v>0</v>
      </c>
      <c r="H511" s="273">
        <f t="shared" si="84"/>
        <v>0</v>
      </c>
      <c r="I511" s="273">
        <f t="shared" si="85"/>
        <v>0</v>
      </c>
      <c r="J511" s="273">
        <f t="shared" si="86"/>
        <v>0</v>
      </c>
      <c r="K511" s="81"/>
      <c r="L511" s="274" t="str">
        <f t="shared" si="87"/>
        <v/>
      </c>
      <c r="M511" s="256">
        <f t="shared" si="88"/>
        <v>0</v>
      </c>
      <c r="N511" s="226" t="str">
        <f t="shared" si="89"/>
        <v/>
      </c>
    </row>
    <row r="512" spans="1:14" hidden="1" outlineLevel="1" x14ac:dyDescent="0.3">
      <c r="A512" s="159"/>
      <c r="B512" s="80"/>
      <c r="C512" s="80"/>
      <c r="D512" s="81"/>
      <c r="E512" s="81"/>
      <c r="F512" s="82"/>
      <c r="G512" s="273">
        <f t="shared" si="83"/>
        <v>0</v>
      </c>
      <c r="H512" s="273">
        <f t="shared" si="84"/>
        <v>0</v>
      </c>
      <c r="I512" s="273">
        <f t="shared" si="85"/>
        <v>0</v>
      </c>
      <c r="J512" s="273">
        <f t="shared" si="86"/>
        <v>0</v>
      </c>
      <c r="K512" s="81"/>
      <c r="L512" s="274" t="str">
        <f t="shared" si="87"/>
        <v/>
      </c>
      <c r="M512" s="256">
        <f t="shared" si="88"/>
        <v>0</v>
      </c>
      <c r="N512" s="226" t="str">
        <f t="shared" si="89"/>
        <v/>
      </c>
    </row>
    <row r="513" spans="1:14" hidden="1" outlineLevel="1" x14ac:dyDescent="0.3">
      <c r="A513" s="159"/>
      <c r="B513" s="80"/>
      <c r="C513" s="80"/>
      <c r="D513" s="81"/>
      <c r="E513" s="81"/>
      <c r="F513" s="82"/>
      <c r="G513" s="273">
        <f t="shared" si="83"/>
        <v>0</v>
      </c>
      <c r="H513" s="273">
        <f t="shared" si="84"/>
        <v>0</v>
      </c>
      <c r="I513" s="273">
        <f t="shared" si="85"/>
        <v>0</v>
      </c>
      <c r="J513" s="273">
        <f t="shared" si="86"/>
        <v>0</v>
      </c>
      <c r="K513" s="81"/>
      <c r="L513" s="274" t="str">
        <f t="shared" si="87"/>
        <v/>
      </c>
      <c r="M513" s="256">
        <f t="shared" si="88"/>
        <v>0</v>
      </c>
      <c r="N513" s="226" t="str">
        <f t="shared" si="89"/>
        <v/>
      </c>
    </row>
    <row r="514" spans="1:14" hidden="1" outlineLevel="1" x14ac:dyDescent="0.3">
      <c r="A514" s="159"/>
      <c r="B514" s="80"/>
      <c r="C514" s="80"/>
      <c r="D514" s="81"/>
      <c r="E514" s="81"/>
      <c r="F514" s="82"/>
      <c r="G514" s="273">
        <f t="shared" si="83"/>
        <v>0</v>
      </c>
      <c r="H514" s="273">
        <f t="shared" si="84"/>
        <v>0</v>
      </c>
      <c r="I514" s="273">
        <f t="shared" si="85"/>
        <v>0</v>
      </c>
      <c r="J514" s="273">
        <f t="shared" si="86"/>
        <v>0</v>
      </c>
      <c r="K514" s="81"/>
      <c r="L514" s="274" t="str">
        <f t="shared" si="87"/>
        <v/>
      </c>
      <c r="M514" s="256">
        <f t="shared" si="88"/>
        <v>0</v>
      </c>
      <c r="N514" s="226" t="str">
        <f t="shared" si="89"/>
        <v/>
      </c>
    </row>
    <row r="515" spans="1:14" hidden="1" outlineLevel="1" x14ac:dyDescent="0.3">
      <c r="A515" s="159"/>
      <c r="B515" s="80"/>
      <c r="C515" s="80"/>
      <c r="D515" s="81"/>
      <c r="E515" s="81"/>
      <c r="F515" s="82"/>
      <c r="G515" s="273">
        <f t="shared" si="83"/>
        <v>0</v>
      </c>
      <c r="H515" s="273">
        <f t="shared" si="84"/>
        <v>0</v>
      </c>
      <c r="I515" s="273">
        <f t="shared" si="85"/>
        <v>0</v>
      </c>
      <c r="J515" s="273">
        <f t="shared" si="86"/>
        <v>0</v>
      </c>
      <c r="K515" s="81"/>
      <c r="L515" s="274" t="str">
        <f t="shared" si="87"/>
        <v/>
      </c>
      <c r="M515" s="256">
        <f t="shared" si="88"/>
        <v>0</v>
      </c>
      <c r="N515" s="226" t="str">
        <f t="shared" si="89"/>
        <v/>
      </c>
    </row>
    <row r="516" spans="1:14" hidden="1" outlineLevel="1" x14ac:dyDescent="0.3">
      <c r="A516" s="159"/>
      <c r="B516" s="80"/>
      <c r="C516" s="80"/>
      <c r="D516" s="81"/>
      <c r="E516" s="81"/>
      <c r="F516" s="82"/>
      <c r="G516" s="273">
        <f t="shared" si="83"/>
        <v>0</v>
      </c>
      <c r="H516" s="273">
        <f t="shared" si="84"/>
        <v>0</v>
      </c>
      <c r="I516" s="273">
        <f t="shared" si="85"/>
        <v>0</v>
      </c>
      <c r="J516" s="273">
        <f t="shared" si="86"/>
        <v>0</v>
      </c>
      <c r="K516" s="81"/>
      <c r="L516" s="274" t="str">
        <f t="shared" si="87"/>
        <v/>
      </c>
      <c r="M516" s="256">
        <f t="shared" si="88"/>
        <v>0</v>
      </c>
      <c r="N516" s="226" t="str">
        <f t="shared" si="89"/>
        <v/>
      </c>
    </row>
    <row r="517" spans="1:14" hidden="1" outlineLevel="1" x14ac:dyDescent="0.3">
      <c r="A517" s="159"/>
      <c r="B517" s="80"/>
      <c r="C517" s="80"/>
      <c r="D517" s="81"/>
      <c r="E517" s="81"/>
      <c r="F517" s="82"/>
      <c r="G517" s="273">
        <f t="shared" si="83"/>
        <v>0</v>
      </c>
      <c r="H517" s="273">
        <f t="shared" si="84"/>
        <v>0</v>
      </c>
      <c r="I517" s="273">
        <f t="shared" si="85"/>
        <v>0</v>
      </c>
      <c r="J517" s="273">
        <f t="shared" si="86"/>
        <v>0</v>
      </c>
      <c r="K517" s="81"/>
      <c r="L517" s="274" t="str">
        <f t="shared" si="87"/>
        <v/>
      </c>
      <c r="M517" s="256">
        <f t="shared" si="88"/>
        <v>0</v>
      </c>
      <c r="N517" s="226" t="str">
        <f t="shared" si="89"/>
        <v/>
      </c>
    </row>
    <row r="518" spans="1:14" hidden="1" outlineLevel="1" x14ac:dyDescent="0.3">
      <c r="A518" s="159"/>
      <c r="B518" s="80"/>
      <c r="C518" s="80"/>
      <c r="D518" s="81"/>
      <c r="E518" s="81"/>
      <c r="F518" s="82"/>
      <c r="G518" s="273">
        <f t="shared" si="83"/>
        <v>0</v>
      </c>
      <c r="H518" s="273">
        <f t="shared" si="84"/>
        <v>0</v>
      </c>
      <c r="I518" s="273">
        <f t="shared" si="85"/>
        <v>0</v>
      </c>
      <c r="J518" s="273">
        <f t="shared" si="86"/>
        <v>0</v>
      </c>
      <c r="K518" s="81"/>
      <c r="L518" s="274" t="str">
        <f t="shared" si="87"/>
        <v/>
      </c>
      <c r="M518" s="256">
        <f t="shared" si="88"/>
        <v>0</v>
      </c>
      <c r="N518" s="226" t="str">
        <f t="shared" si="89"/>
        <v/>
      </c>
    </row>
    <row r="519" spans="1:14" hidden="1" outlineLevel="1" x14ac:dyDescent="0.3">
      <c r="A519" s="159"/>
      <c r="B519" s="80"/>
      <c r="C519" s="80"/>
      <c r="D519" s="81"/>
      <c r="E519" s="81"/>
      <c r="F519" s="82"/>
      <c r="G519" s="273">
        <f t="shared" si="83"/>
        <v>0</v>
      </c>
      <c r="H519" s="273">
        <f t="shared" si="84"/>
        <v>0</v>
      </c>
      <c r="I519" s="273">
        <f t="shared" si="85"/>
        <v>0</v>
      </c>
      <c r="J519" s="273">
        <f t="shared" si="86"/>
        <v>0</v>
      </c>
      <c r="K519" s="81"/>
      <c r="L519" s="274" t="str">
        <f t="shared" si="87"/>
        <v/>
      </c>
      <c r="M519" s="256">
        <f t="shared" si="88"/>
        <v>0</v>
      </c>
      <c r="N519" s="226" t="str">
        <f t="shared" si="89"/>
        <v/>
      </c>
    </row>
    <row r="520" spans="1:14" hidden="1" outlineLevel="1" x14ac:dyDescent="0.3">
      <c r="A520" s="159"/>
      <c r="B520" s="80"/>
      <c r="C520" s="80"/>
      <c r="D520" s="81"/>
      <c r="E520" s="81"/>
      <c r="F520" s="82"/>
      <c r="G520" s="273">
        <f t="shared" si="83"/>
        <v>0</v>
      </c>
      <c r="H520" s="273">
        <f t="shared" si="84"/>
        <v>0</v>
      </c>
      <c r="I520" s="273">
        <f t="shared" si="85"/>
        <v>0</v>
      </c>
      <c r="J520" s="273">
        <f t="shared" si="86"/>
        <v>0</v>
      </c>
      <c r="K520" s="81"/>
      <c r="L520" s="274" t="str">
        <f t="shared" si="87"/>
        <v/>
      </c>
      <c r="M520" s="256">
        <f t="shared" si="88"/>
        <v>0</v>
      </c>
      <c r="N520" s="226" t="str">
        <f t="shared" si="89"/>
        <v/>
      </c>
    </row>
    <row r="521" spans="1:14" hidden="1" outlineLevel="1" x14ac:dyDescent="0.3">
      <c r="A521" s="159"/>
      <c r="B521" s="80"/>
      <c r="C521" s="80"/>
      <c r="D521" s="81"/>
      <c r="E521" s="81"/>
      <c r="F521" s="82"/>
      <c r="G521" s="273">
        <f t="shared" ref="G521:G549" si="90">IF(D521="",0,IF(D521&lt;15,15-D521,0))</f>
        <v>0</v>
      </c>
      <c r="H521" s="273">
        <f t="shared" ref="H521:H549" si="91">IF(E521="",0,IF(E521&lt;15.5,15.5-E521,0))</f>
        <v>0</v>
      </c>
      <c r="I521" s="273">
        <f t="shared" ref="I521:I549" si="92">G521*F521</f>
        <v>0</v>
      </c>
      <c r="J521" s="273">
        <f t="shared" ref="J521:J549" si="93">H521*F521</f>
        <v>0</v>
      </c>
      <c r="K521" s="81"/>
      <c r="L521" s="274" t="str">
        <f t="shared" ref="L521:L549" si="94">IFERROR((K521/(I521+J521)),"")</f>
        <v/>
      </c>
      <c r="M521" s="256">
        <f t="shared" ref="M521:M549" si="95">I521+J521+K521</f>
        <v>0</v>
      </c>
      <c r="N521" s="226" t="str">
        <f t="shared" ref="N521:N549" si="96">IF(K521="","",IF(L521&gt;17.5%,"Benefits should not be more than 17.5% ",""))</f>
        <v/>
      </c>
    </row>
    <row r="522" spans="1:14" hidden="1" outlineLevel="1" x14ac:dyDescent="0.3">
      <c r="A522" s="159"/>
      <c r="B522" s="80"/>
      <c r="C522" s="80"/>
      <c r="D522" s="81"/>
      <c r="E522" s="81"/>
      <c r="F522" s="82"/>
      <c r="G522" s="273">
        <f t="shared" si="90"/>
        <v>0</v>
      </c>
      <c r="H522" s="273">
        <f t="shared" si="91"/>
        <v>0</v>
      </c>
      <c r="I522" s="273">
        <f t="shared" si="92"/>
        <v>0</v>
      </c>
      <c r="J522" s="273">
        <f t="shared" si="93"/>
        <v>0</v>
      </c>
      <c r="K522" s="81"/>
      <c r="L522" s="274" t="str">
        <f t="shared" si="94"/>
        <v/>
      </c>
      <c r="M522" s="256">
        <f t="shared" si="95"/>
        <v>0</v>
      </c>
      <c r="N522" s="226" t="str">
        <f t="shared" si="96"/>
        <v/>
      </c>
    </row>
    <row r="523" spans="1:14" hidden="1" outlineLevel="1" x14ac:dyDescent="0.3">
      <c r="A523" s="159"/>
      <c r="B523" s="80"/>
      <c r="C523" s="80"/>
      <c r="D523" s="81"/>
      <c r="E523" s="81"/>
      <c r="F523" s="82"/>
      <c r="G523" s="273">
        <f t="shared" si="90"/>
        <v>0</v>
      </c>
      <c r="H523" s="273">
        <f t="shared" si="91"/>
        <v>0</v>
      </c>
      <c r="I523" s="273">
        <f t="shared" si="92"/>
        <v>0</v>
      </c>
      <c r="J523" s="273">
        <f t="shared" si="93"/>
        <v>0</v>
      </c>
      <c r="K523" s="81"/>
      <c r="L523" s="274" t="str">
        <f t="shared" si="94"/>
        <v/>
      </c>
      <c r="M523" s="256">
        <f t="shared" si="95"/>
        <v>0</v>
      </c>
      <c r="N523" s="226" t="str">
        <f t="shared" si="96"/>
        <v/>
      </c>
    </row>
    <row r="524" spans="1:14" hidden="1" outlineLevel="1" x14ac:dyDescent="0.3">
      <c r="A524" s="159"/>
      <c r="B524" s="80"/>
      <c r="C524" s="80"/>
      <c r="D524" s="81"/>
      <c r="E524" s="81"/>
      <c r="F524" s="82"/>
      <c r="G524" s="273">
        <f t="shared" si="90"/>
        <v>0</v>
      </c>
      <c r="H524" s="273">
        <f t="shared" si="91"/>
        <v>0</v>
      </c>
      <c r="I524" s="273">
        <f t="shared" si="92"/>
        <v>0</v>
      </c>
      <c r="J524" s="273">
        <f t="shared" si="93"/>
        <v>0</v>
      </c>
      <c r="K524" s="81"/>
      <c r="L524" s="274" t="str">
        <f t="shared" si="94"/>
        <v/>
      </c>
      <c r="M524" s="256">
        <f t="shared" si="95"/>
        <v>0</v>
      </c>
      <c r="N524" s="226" t="str">
        <f t="shared" si="96"/>
        <v/>
      </c>
    </row>
    <row r="525" spans="1:14" hidden="1" outlineLevel="1" x14ac:dyDescent="0.3">
      <c r="A525" s="159"/>
      <c r="B525" s="80"/>
      <c r="C525" s="80"/>
      <c r="D525" s="81"/>
      <c r="E525" s="81"/>
      <c r="F525" s="82"/>
      <c r="G525" s="273">
        <f t="shared" si="90"/>
        <v>0</v>
      </c>
      <c r="H525" s="273">
        <f t="shared" si="91"/>
        <v>0</v>
      </c>
      <c r="I525" s="273">
        <f t="shared" si="92"/>
        <v>0</v>
      </c>
      <c r="J525" s="273">
        <f t="shared" si="93"/>
        <v>0</v>
      </c>
      <c r="K525" s="81"/>
      <c r="L525" s="274" t="str">
        <f t="shared" si="94"/>
        <v/>
      </c>
      <c r="M525" s="256">
        <f t="shared" si="95"/>
        <v>0</v>
      </c>
      <c r="N525" s="226" t="str">
        <f t="shared" si="96"/>
        <v/>
      </c>
    </row>
    <row r="526" spans="1:14" hidden="1" outlineLevel="1" x14ac:dyDescent="0.3">
      <c r="A526" s="159"/>
      <c r="B526" s="80"/>
      <c r="C526" s="80"/>
      <c r="D526" s="81"/>
      <c r="E526" s="81"/>
      <c r="F526" s="82"/>
      <c r="G526" s="273">
        <f t="shared" si="90"/>
        <v>0</v>
      </c>
      <c r="H526" s="273">
        <f t="shared" si="91"/>
        <v>0</v>
      </c>
      <c r="I526" s="273">
        <f t="shared" si="92"/>
        <v>0</v>
      </c>
      <c r="J526" s="273">
        <f t="shared" si="93"/>
        <v>0</v>
      </c>
      <c r="K526" s="81"/>
      <c r="L526" s="274" t="str">
        <f t="shared" si="94"/>
        <v/>
      </c>
      <c r="M526" s="256">
        <f t="shared" si="95"/>
        <v>0</v>
      </c>
      <c r="N526" s="226" t="str">
        <f t="shared" si="96"/>
        <v/>
      </c>
    </row>
    <row r="527" spans="1:14" hidden="1" outlineLevel="1" x14ac:dyDescent="0.3">
      <c r="A527" s="159"/>
      <c r="B527" s="80"/>
      <c r="C527" s="80"/>
      <c r="D527" s="81"/>
      <c r="E527" s="81"/>
      <c r="F527" s="82"/>
      <c r="G527" s="273">
        <f t="shared" si="90"/>
        <v>0</v>
      </c>
      <c r="H527" s="273">
        <f t="shared" si="91"/>
        <v>0</v>
      </c>
      <c r="I527" s="273">
        <f t="shared" si="92"/>
        <v>0</v>
      </c>
      <c r="J527" s="273">
        <f t="shared" si="93"/>
        <v>0</v>
      </c>
      <c r="K527" s="81"/>
      <c r="L527" s="274" t="str">
        <f t="shared" si="94"/>
        <v/>
      </c>
      <c r="M527" s="256">
        <f t="shared" si="95"/>
        <v>0</v>
      </c>
      <c r="N527" s="226" t="str">
        <f t="shared" si="96"/>
        <v/>
      </c>
    </row>
    <row r="528" spans="1:14" hidden="1" outlineLevel="1" x14ac:dyDescent="0.3">
      <c r="A528" s="159"/>
      <c r="B528" s="80"/>
      <c r="C528" s="80"/>
      <c r="D528" s="81"/>
      <c r="E528" s="81"/>
      <c r="F528" s="82"/>
      <c r="G528" s="273">
        <f t="shared" si="90"/>
        <v>0</v>
      </c>
      <c r="H528" s="273">
        <f t="shared" si="91"/>
        <v>0</v>
      </c>
      <c r="I528" s="273">
        <f t="shared" si="92"/>
        <v>0</v>
      </c>
      <c r="J528" s="273">
        <f t="shared" si="93"/>
        <v>0</v>
      </c>
      <c r="K528" s="81"/>
      <c r="L528" s="274" t="str">
        <f t="shared" si="94"/>
        <v/>
      </c>
      <c r="M528" s="256">
        <f t="shared" si="95"/>
        <v>0</v>
      </c>
      <c r="N528" s="226" t="str">
        <f t="shared" si="96"/>
        <v/>
      </c>
    </row>
    <row r="529" spans="1:14" hidden="1" outlineLevel="1" x14ac:dyDescent="0.3">
      <c r="A529" s="159"/>
      <c r="B529" s="80"/>
      <c r="C529" s="80"/>
      <c r="D529" s="81"/>
      <c r="E529" s="81"/>
      <c r="F529" s="82"/>
      <c r="G529" s="273">
        <f t="shared" si="90"/>
        <v>0</v>
      </c>
      <c r="H529" s="273">
        <f t="shared" si="91"/>
        <v>0</v>
      </c>
      <c r="I529" s="273">
        <f t="shared" si="92"/>
        <v>0</v>
      </c>
      <c r="J529" s="273">
        <f t="shared" si="93"/>
        <v>0</v>
      </c>
      <c r="K529" s="81"/>
      <c r="L529" s="274" t="str">
        <f t="shared" si="94"/>
        <v/>
      </c>
      <c r="M529" s="256">
        <f t="shared" si="95"/>
        <v>0</v>
      </c>
      <c r="N529" s="226" t="str">
        <f t="shared" si="96"/>
        <v/>
      </c>
    </row>
    <row r="530" spans="1:14" hidden="1" outlineLevel="1" x14ac:dyDescent="0.3">
      <c r="A530" s="159"/>
      <c r="B530" s="80"/>
      <c r="C530" s="80"/>
      <c r="D530" s="81"/>
      <c r="E530" s="81"/>
      <c r="F530" s="82"/>
      <c r="G530" s="273">
        <f t="shared" si="90"/>
        <v>0</v>
      </c>
      <c r="H530" s="273">
        <f t="shared" si="91"/>
        <v>0</v>
      </c>
      <c r="I530" s="273">
        <f t="shared" si="92"/>
        <v>0</v>
      </c>
      <c r="J530" s="273">
        <f t="shared" si="93"/>
        <v>0</v>
      </c>
      <c r="K530" s="81"/>
      <c r="L530" s="274" t="str">
        <f t="shared" si="94"/>
        <v/>
      </c>
      <c r="M530" s="256">
        <f t="shared" si="95"/>
        <v>0</v>
      </c>
      <c r="N530" s="226" t="str">
        <f t="shared" si="96"/>
        <v/>
      </c>
    </row>
    <row r="531" spans="1:14" hidden="1" outlineLevel="1" x14ac:dyDescent="0.3">
      <c r="A531" s="159"/>
      <c r="B531" s="80"/>
      <c r="C531" s="80"/>
      <c r="D531" s="81"/>
      <c r="E531" s="81"/>
      <c r="F531" s="82"/>
      <c r="G531" s="273">
        <f t="shared" si="90"/>
        <v>0</v>
      </c>
      <c r="H531" s="273">
        <f t="shared" si="91"/>
        <v>0</v>
      </c>
      <c r="I531" s="273">
        <f t="shared" si="92"/>
        <v>0</v>
      </c>
      <c r="J531" s="273">
        <f t="shared" si="93"/>
        <v>0</v>
      </c>
      <c r="K531" s="81"/>
      <c r="L531" s="274" t="str">
        <f t="shared" si="94"/>
        <v/>
      </c>
      <c r="M531" s="256">
        <f t="shared" si="95"/>
        <v>0</v>
      </c>
      <c r="N531" s="226" t="str">
        <f t="shared" si="96"/>
        <v/>
      </c>
    </row>
    <row r="532" spans="1:14" hidden="1" outlineLevel="1" x14ac:dyDescent="0.3">
      <c r="A532" s="159"/>
      <c r="B532" s="80"/>
      <c r="C532" s="80"/>
      <c r="D532" s="81"/>
      <c r="E532" s="81"/>
      <c r="F532" s="82"/>
      <c r="G532" s="273">
        <f t="shared" si="90"/>
        <v>0</v>
      </c>
      <c r="H532" s="273">
        <f t="shared" si="91"/>
        <v>0</v>
      </c>
      <c r="I532" s="273">
        <f t="shared" si="92"/>
        <v>0</v>
      </c>
      <c r="J532" s="273">
        <f t="shared" si="93"/>
        <v>0</v>
      </c>
      <c r="K532" s="81"/>
      <c r="L532" s="274" t="str">
        <f t="shared" si="94"/>
        <v/>
      </c>
      <c r="M532" s="256">
        <f t="shared" si="95"/>
        <v>0</v>
      </c>
      <c r="N532" s="226" t="str">
        <f t="shared" si="96"/>
        <v/>
      </c>
    </row>
    <row r="533" spans="1:14" hidden="1" outlineLevel="1" x14ac:dyDescent="0.3">
      <c r="A533" s="159"/>
      <c r="B533" s="80"/>
      <c r="C533" s="80"/>
      <c r="D533" s="81"/>
      <c r="E533" s="81"/>
      <c r="F533" s="82"/>
      <c r="G533" s="273">
        <f t="shared" si="90"/>
        <v>0</v>
      </c>
      <c r="H533" s="273">
        <f t="shared" si="91"/>
        <v>0</v>
      </c>
      <c r="I533" s="273">
        <f t="shared" si="92"/>
        <v>0</v>
      </c>
      <c r="J533" s="273">
        <f t="shared" si="93"/>
        <v>0</v>
      </c>
      <c r="K533" s="81"/>
      <c r="L533" s="274" t="str">
        <f t="shared" si="94"/>
        <v/>
      </c>
      <c r="M533" s="256">
        <f t="shared" si="95"/>
        <v>0</v>
      </c>
      <c r="N533" s="226" t="str">
        <f t="shared" si="96"/>
        <v/>
      </c>
    </row>
    <row r="534" spans="1:14" hidden="1" outlineLevel="1" x14ac:dyDescent="0.3">
      <c r="A534" s="159"/>
      <c r="B534" s="80"/>
      <c r="C534" s="80"/>
      <c r="D534" s="81"/>
      <c r="E534" s="81"/>
      <c r="F534" s="82"/>
      <c r="G534" s="273">
        <f t="shared" si="90"/>
        <v>0</v>
      </c>
      <c r="H534" s="273">
        <f t="shared" si="91"/>
        <v>0</v>
      </c>
      <c r="I534" s="273">
        <f t="shared" si="92"/>
        <v>0</v>
      </c>
      <c r="J534" s="273">
        <f t="shared" si="93"/>
        <v>0</v>
      </c>
      <c r="K534" s="81"/>
      <c r="L534" s="274" t="str">
        <f t="shared" si="94"/>
        <v/>
      </c>
      <c r="M534" s="256">
        <f t="shared" si="95"/>
        <v>0</v>
      </c>
      <c r="N534" s="226" t="str">
        <f t="shared" si="96"/>
        <v/>
      </c>
    </row>
    <row r="535" spans="1:14" hidden="1" outlineLevel="1" x14ac:dyDescent="0.3">
      <c r="A535" s="159"/>
      <c r="B535" s="80"/>
      <c r="C535" s="80"/>
      <c r="D535" s="81"/>
      <c r="E535" s="81"/>
      <c r="F535" s="82"/>
      <c r="G535" s="273">
        <f t="shared" si="90"/>
        <v>0</v>
      </c>
      <c r="H535" s="273">
        <f t="shared" si="91"/>
        <v>0</v>
      </c>
      <c r="I535" s="273">
        <f t="shared" si="92"/>
        <v>0</v>
      </c>
      <c r="J535" s="273">
        <f t="shared" si="93"/>
        <v>0</v>
      </c>
      <c r="K535" s="81"/>
      <c r="L535" s="274" t="str">
        <f t="shared" si="94"/>
        <v/>
      </c>
      <c r="M535" s="256">
        <f t="shared" si="95"/>
        <v>0</v>
      </c>
      <c r="N535" s="226" t="str">
        <f t="shared" si="96"/>
        <v/>
      </c>
    </row>
    <row r="536" spans="1:14" hidden="1" outlineLevel="1" x14ac:dyDescent="0.3">
      <c r="A536" s="159"/>
      <c r="B536" s="80"/>
      <c r="C536" s="80"/>
      <c r="D536" s="81"/>
      <c r="E536" s="81"/>
      <c r="F536" s="82"/>
      <c r="G536" s="273">
        <f t="shared" si="90"/>
        <v>0</v>
      </c>
      <c r="H536" s="273">
        <f t="shared" si="91"/>
        <v>0</v>
      </c>
      <c r="I536" s="273">
        <f t="shared" si="92"/>
        <v>0</v>
      </c>
      <c r="J536" s="273">
        <f t="shared" si="93"/>
        <v>0</v>
      </c>
      <c r="K536" s="81"/>
      <c r="L536" s="274" t="str">
        <f t="shared" si="94"/>
        <v/>
      </c>
      <c r="M536" s="256">
        <f t="shared" si="95"/>
        <v>0</v>
      </c>
      <c r="N536" s="226" t="str">
        <f t="shared" si="96"/>
        <v/>
      </c>
    </row>
    <row r="537" spans="1:14" hidden="1" outlineLevel="1" x14ac:dyDescent="0.3">
      <c r="A537" s="159"/>
      <c r="B537" s="80"/>
      <c r="C537" s="80"/>
      <c r="D537" s="81"/>
      <c r="E537" s="81"/>
      <c r="F537" s="82"/>
      <c r="G537" s="273">
        <f t="shared" si="90"/>
        <v>0</v>
      </c>
      <c r="H537" s="273">
        <f t="shared" si="91"/>
        <v>0</v>
      </c>
      <c r="I537" s="273">
        <f t="shared" si="92"/>
        <v>0</v>
      </c>
      <c r="J537" s="273">
        <f t="shared" si="93"/>
        <v>0</v>
      </c>
      <c r="K537" s="81"/>
      <c r="L537" s="274" t="str">
        <f t="shared" si="94"/>
        <v/>
      </c>
      <c r="M537" s="256">
        <f t="shared" si="95"/>
        <v>0</v>
      </c>
      <c r="N537" s="226" t="str">
        <f t="shared" si="96"/>
        <v/>
      </c>
    </row>
    <row r="538" spans="1:14" hidden="1" outlineLevel="1" x14ac:dyDescent="0.3">
      <c r="A538" s="159"/>
      <c r="B538" s="80"/>
      <c r="C538" s="80"/>
      <c r="D538" s="81"/>
      <c r="E538" s="81"/>
      <c r="F538" s="82"/>
      <c r="G538" s="273">
        <f t="shared" si="90"/>
        <v>0</v>
      </c>
      <c r="H538" s="273">
        <f t="shared" si="91"/>
        <v>0</v>
      </c>
      <c r="I538" s="273">
        <f t="shared" si="92"/>
        <v>0</v>
      </c>
      <c r="J538" s="273">
        <f t="shared" si="93"/>
        <v>0</v>
      </c>
      <c r="K538" s="81"/>
      <c r="L538" s="274" t="str">
        <f t="shared" si="94"/>
        <v/>
      </c>
      <c r="M538" s="256">
        <f t="shared" si="95"/>
        <v>0</v>
      </c>
      <c r="N538" s="226" t="str">
        <f t="shared" si="96"/>
        <v/>
      </c>
    </row>
    <row r="539" spans="1:14" hidden="1" outlineLevel="1" x14ac:dyDescent="0.3">
      <c r="A539" s="159"/>
      <c r="B539" s="80"/>
      <c r="C539" s="80"/>
      <c r="D539" s="81"/>
      <c r="E539" s="81"/>
      <c r="F539" s="82"/>
      <c r="G539" s="273">
        <f t="shared" si="90"/>
        <v>0</v>
      </c>
      <c r="H539" s="273">
        <f t="shared" si="91"/>
        <v>0</v>
      </c>
      <c r="I539" s="273">
        <f t="shared" si="92"/>
        <v>0</v>
      </c>
      <c r="J539" s="273">
        <f t="shared" si="93"/>
        <v>0</v>
      </c>
      <c r="K539" s="81"/>
      <c r="L539" s="274" t="str">
        <f t="shared" si="94"/>
        <v/>
      </c>
      <c r="M539" s="256">
        <f t="shared" si="95"/>
        <v>0</v>
      </c>
      <c r="N539" s="226" t="str">
        <f t="shared" si="96"/>
        <v/>
      </c>
    </row>
    <row r="540" spans="1:14" hidden="1" outlineLevel="1" x14ac:dyDescent="0.3">
      <c r="A540" s="159"/>
      <c r="B540" s="80"/>
      <c r="C540" s="80"/>
      <c r="D540" s="81"/>
      <c r="E540" s="81"/>
      <c r="F540" s="82"/>
      <c r="G540" s="273">
        <f t="shared" si="90"/>
        <v>0</v>
      </c>
      <c r="H540" s="273">
        <f t="shared" si="91"/>
        <v>0</v>
      </c>
      <c r="I540" s="273">
        <f t="shared" si="92"/>
        <v>0</v>
      </c>
      <c r="J540" s="273">
        <f t="shared" si="93"/>
        <v>0</v>
      </c>
      <c r="K540" s="81"/>
      <c r="L540" s="274" t="str">
        <f t="shared" si="94"/>
        <v/>
      </c>
      <c r="M540" s="256">
        <f t="shared" si="95"/>
        <v>0</v>
      </c>
      <c r="N540" s="226" t="str">
        <f t="shared" si="96"/>
        <v/>
      </c>
    </row>
    <row r="541" spans="1:14" hidden="1" outlineLevel="1" x14ac:dyDescent="0.3">
      <c r="A541" s="159"/>
      <c r="B541" s="80"/>
      <c r="C541" s="80"/>
      <c r="D541" s="81"/>
      <c r="E541" s="81"/>
      <c r="F541" s="82"/>
      <c r="G541" s="273">
        <f t="shared" si="90"/>
        <v>0</v>
      </c>
      <c r="H541" s="273">
        <f t="shared" si="91"/>
        <v>0</v>
      </c>
      <c r="I541" s="273">
        <f t="shared" si="92"/>
        <v>0</v>
      </c>
      <c r="J541" s="273">
        <f t="shared" si="93"/>
        <v>0</v>
      </c>
      <c r="K541" s="81"/>
      <c r="L541" s="274" t="str">
        <f t="shared" si="94"/>
        <v/>
      </c>
      <c r="M541" s="256">
        <f t="shared" si="95"/>
        <v>0</v>
      </c>
      <c r="N541" s="226" t="str">
        <f t="shared" si="96"/>
        <v/>
      </c>
    </row>
    <row r="542" spans="1:14" hidden="1" outlineLevel="1" x14ac:dyDescent="0.3">
      <c r="A542" s="159"/>
      <c r="B542" s="80"/>
      <c r="C542" s="80"/>
      <c r="D542" s="81"/>
      <c r="E542" s="81"/>
      <c r="F542" s="82"/>
      <c r="G542" s="273">
        <f t="shared" si="90"/>
        <v>0</v>
      </c>
      <c r="H542" s="273">
        <f t="shared" si="91"/>
        <v>0</v>
      </c>
      <c r="I542" s="273">
        <f t="shared" si="92"/>
        <v>0</v>
      </c>
      <c r="J542" s="273">
        <f t="shared" si="93"/>
        <v>0</v>
      </c>
      <c r="K542" s="81"/>
      <c r="L542" s="274" t="str">
        <f t="shared" si="94"/>
        <v/>
      </c>
      <c r="M542" s="256">
        <f t="shared" si="95"/>
        <v>0</v>
      </c>
      <c r="N542" s="226" t="str">
        <f t="shared" si="96"/>
        <v/>
      </c>
    </row>
    <row r="543" spans="1:14" hidden="1" outlineLevel="1" x14ac:dyDescent="0.3">
      <c r="A543" s="159"/>
      <c r="B543" s="80"/>
      <c r="C543" s="80"/>
      <c r="D543" s="81"/>
      <c r="E543" s="81"/>
      <c r="F543" s="82"/>
      <c r="G543" s="273">
        <f t="shared" si="90"/>
        <v>0</v>
      </c>
      <c r="H543" s="273">
        <f t="shared" si="91"/>
        <v>0</v>
      </c>
      <c r="I543" s="273">
        <f t="shared" si="92"/>
        <v>0</v>
      </c>
      <c r="J543" s="273">
        <f t="shared" si="93"/>
        <v>0</v>
      </c>
      <c r="K543" s="81"/>
      <c r="L543" s="274" t="str">
        <f t="shared" si="94"/>
        <v/>
      </c>
      <c r="M543" s="256">
        <f t="shared" si="95"/>
        <v>0</v>
      </c>
      <c r="N543" s="226" t="str">
        <f t="shared" si="96"/>
        <v/>
      </c>
    </row>
    <row r="544" spans="1:14" hidden="1" outlineLevel="1" x14ac:dyDescent="0.3">
      <c r="A544" s="159"/>
      <c r="B544" s="80"/>
      <c r="C544" s="80"/>
      <c r="D544" s="81"/>
      <c r="E544" s="81"/>
      <c r="F544" s="82"/>
      <c r="G544" s="273">
        <f t="shared" si="90"/>
        <v>0</v>
      </c>
      <c r="H544" s="273">
        <f t="shared" si="91"/>
        <v>0</v>
      </c>
      <c r="I544" s="273">
        <f t="shared" si="92"/>
        <v>0</v>
      </c>
      <c r="J544" s="273">
        <f t="shared" si="93"/>
        <v>0</v>
      </c>
      <c r="K544" s="81"/>
      <c r="L544" s="274" t="str">
        <f t="shared" si="94"/>
        <v/>
      </c>
      <c r="M544" s="256">
        <f t="shared" si="95"/>
        <v>0</v>
      </c>
      <c r="N544" s="226" t="str">
        <f t="shared" si="96"/>
        <v/>
      </c>
    </row>
    <row r="545" spans="1:14" hidden="1" outlineLevel="1" x14ac:dyDescent="0.3">
      <c r="A545" s="159"/>
      <c r="B545" s="80"/>
      <c r="C545" s="80"/>
      <c r="D545" s="81"/>
      <c r="E545" s="81"/>
      <c r="F545" s="82"/>
      <c r="G545" s="273">
        <f t="shared" si="90"/>
        <v>0</v>
      </c>
      <c r="H545" s="273">
        <f t="shared" si="91"/>
        <v>0</v>
      </c>
      <c r="I545" s="273">
        <f t="shared" si="92"/>
        <v>0</v>
      </c>
      <c r="J545" s="273">
        <f t="shared" si="93"/>
        <v>0</v>
      </c>
      <c r="K545" s="81"/>
      <c r="L545" s="274" t="str">
        <f t="shared" si="94"/>
        <v/>
      </c>
      <c r="M545" s="256">
        <f t="shared" si="95"/>
        <v>0</v>
      </c>
      <c r="N545" s="226" t="str">
        <f t="shared" si="96"/>
        <v/>
      </c>
    </row>
    <row r="546" spans="1:14" hidden="1" outlineLevel="1" x14ac:dyDescent="0.3">
      <c r="A546" s="159"/>
      <c r="B546" s="80"/>
      <c r="C546" s="80"/>
      <c r="D546" s="81"/>
      <c r="E546" s="81"/>
      <c r="F546" s="82"/>
      <c r="G546" s="273">
        <f t="shared" si="90"/>
        <v>0</v>
      </c>
      <c r="H546" s="273">
        <f t="shared" si="91"/>
        <v>0</v>
      </c>
      <c r="I546" s="273">
        <f t="shared" si="92"/>
        <v>0</v>
      </c>
      <c r="J546" s="273">
        <f t="shared" si="93"/>
        <v>0</v>
      </c>
      <c r="K546" s="81"/>
      <c r="L546" s="274" t="str">
        <f t="shared" si="94"/>
        <v/>
      </c>
      <c r="M546" s="256">
        <f t="shared" si="95"/>
        <v>0</v>
      </c>
      <c r="N546" s="226" t="str">
        <f t="shared" si="96"/>
        <v/>
      </c>
    </row>
    <row r="547" spans="1:14" hidden="1" outlineLevel="1" x14ac:dyDescent="0.3">
      <c r="A547" s="159"/>
      <c r="B547" s="80"/>
      <c r="C547" s="80"/>
      <c r="D547" s="81"/>
      <c r="E547" s="81"/>
      <c r="F547" s="82"/>
      <c r="G547" s="273">
        <f t="shared" si="90"/>
        <v>0</v>
      </c>
      <c r="H547" s="273">
        <f t="shared" si="91"/>
        <v>0</v>
      </c>
      <c r="I547" s="273">
        <f t="shared" si="92"/>
        <v>0</v>
      </c>
      <c r="J547" s="273">
        <f t="shared" si="93"/>
        <v>0</v>
      </c>
      <c r="K547" s="81"/>
      <c r="L547" s="274" t="str">
        <f t="shared" si="94"/>
        <v/>
      </c>
      <c r="M547" s="256">
        <f t="shared" si="95"/>
        <v>0</v>
      </c>
      <c r="N547" s="226" t="str">
        <f t="shared" si="96"/>
        <v/>
      </c>
    </row>
    <row r="548" spans="1:14" hidden="1" outlineLevel="1" x14ac:dyDescent="0.3">
      <c r="A548" s="159"/>
      <c r="B548" s="80"/>
      <c r="C548" s="80"/>
      <c r="D548" s="81"/>
      <c r="E548" s="81"/>
      <c r="F548" s="82"/>
      <c r="G548" s="273">
        <f t="shared" si="90"/>
        <v>0</v>
      </c>
      <c r="H548" s="273">
        <f t="shared" si="91"/>
        <v>0</v>
      </c>
      <c r="I548" s="273">
        <f t="shared" si="92"/>
        <v>0</v>
      </c>
      <c r="J548" s="273">
        <f t="shared" si="93"/>
        <v>0</v>
      </c>
      <c r="K548" s="81"/>
      <c r="L548" s="274" t="str">
        <f t="shared" si="94"/>
        <v/>
      </c>
      <c r="M548" s="256">
        <f t="shared" si="95"/>
        <v>0</v>
      </c>
      <c r="N548" s="226" t="str">
        <f t="shared" si="96"/>
        <v/>
      </c>
    </row>
    <row r="549" spans="1:14" hidden="1" outlineLevel="1" x14ac:dyDescent="0.3">
      <c r="A549" s="159"/>
      <c r="B549" s="80"/>
      <c r="C549" s="80"/>
      <c r="D549" s="81"/>
      <c r="E549" s="81"/>
      <c r="F549" s="82"/>
      <c r="G549" s="273">
        <f t="shared" si="90"/>
        <v>0</v>
      </c>
      <c r="H549" s="273">
        <f t="shared" si="91"/>
        <v>0</v>
      </c>
      <c r="I549" s="273">
        <f t="shared" si="92"/>
        <v>0</v>
      </c>
      <c r="J549" s="273">
        <f t="shared" si="93"/>
        <v>0</v>
      </c>
      <c r="K549" s="81"/>
      <c r="L549" s="274" t="str">
        <f t="shared" si="94"/>
        <v/>
      </c>
      <c r="M549" s="256">
        <f t="shared" si="95"/>
        <v>0</v>
      </c>
      <c r="N549" s="226" t="str">
        <f t="shared" si="96"/>
        <v/>
      </c>
    </row>
    <row r="550" spans="1:14" hidden="1" outlineLevel="1" x14ac:dyDescent="0.3">
      <c r="A550" s="159"/>
      <c r="B550" s="80"/>
      <c r="C550" s="80"/>
      <c r="D550" s="81"/>
      <c r="E550" s="81"/>
      <c r="F550" s="82"/>
      <c r="G550" s="273">
        <f t="shared" si="48"/>
        <v>0</v>
      </c>
      <c r="H550" s="273">
        <f t="shared" si="49"/>
        <v>0</v>
      </c>
      <c r="I550" s="273">
        <f t="shared" si="50"/>
        <v>0</v>
      </c>
      <c r="J550" s="273">
        <f t="shared" si="51"/>
        <v>0</v>
      </c>
      <c r="K550" s="81"/>
      <c r="L550" s="274" t="str">
        <f t="shared" si="52"/>
        <v/>
      </c>
      <c r="M550" s="256">
        <f t="shared" si="53"/>
        <v>0</v>
      </c>
      <c r="N550" s="226" t="str">
        <f t="shared" si="54"/>
        <v/>
      </c>
    </row>
    <row r="551" spans="1:14" hidden="1" outlineLevel="1" x14ac:dyDescent="0.3">
      <c r="A551" s="159"/>
      <c r="B551" s="80"/>
      <c r="C551" s="80"/>
      <c r="D551" s="81"/>
      <c r="E551" s="81"/>
      <c r="F551" s="82"/>
      <c r="G551" s="273">
        <f t="shared" si="48"/>
        <v>0</v>
      </c>
      <c r="H551" s="273">
        <f t="shared" si="49"/>
        <v>0</v>
      </c>
      <c r="I551" s="273">
        <f t="shared" si="50"/>
        <v>0</v>
      </c>
      <c r="J551" s="273">
        <f t="shared" si="51"/>
        <v>0</v>
      </c>
      <c r="K551" s="81"/>
      <c r="L551" s="274" t="str">
        <f t="shared" si="52"/>
        <v/>
      </c>
      <c r="M551" s="256">
        <f t="shared" si="53"/>
        <v>0</v>
      </c>
      <c r="N551" s="226" t="str">
        <f t="shared" si="54"/>
        <v/>
      </c>
    </row>
    <row r="552" spans="1:14" hidden="1" outlineLevel="1" x14ac:dyDescent="0.3">
      <c r="A552" s="159"/>
      <c r="B552" s="80"/>
      <c r="C552" s="80"/>
      <c r="D552" s="81"/>
      <c r="E552" s="81"/>
      <c r="F552" s="82"/>
      <c r="G552" s="273">
        <f t="shared" si="48"/>
        <v>0</v>
      </c>
      <c r="H552" s="273">
        <f t="shared" si="49"/>
        <v>0</v>
      </c>
      <c r="I552" s="273">
        <f t="shared" si="50"/>
        <v>0</v>
      </c>
      <c r="J552" s="273">
        <f t="shared" si="51"/>
        <v>0</v>
      </c>
      <c r="K552" s="81"/>
      <c r="L552" s="274" t="str">
        <f t="shared" si="52"/>
        <v/>
      </c>
      <c r="M552" s="256">
        <f t="shared" si="53"/>
        <v>0</v>
      </c>
      <c r="N552" s="226" t="str">
        <f t="shared" si="54"/>
        <v/>
      </c>
    </row>
    <row r="553" spans="1:14" hidden="1" outlineLevel="1" x14ac:dyDescent="0.3">
      <c r="A553" s="159"/>
      <c r="B553" s="80"/>
      <c r="C553" s="80"/>
      <c r="D553" s="81"/>
      <c r="E553" s="81"/>
      <c r="F553" s="82"/>
      <c r="G553" s="273">
        <f t="shared" si="48"/>
        <v>0</v>
      </c>
      <c r="H553" s="273">
        <f t="shared" si="49"/>
        <v>0</v>
      </c>
      <c r="I553" s="273">
        <f t="shared" si="50"/>
        <v>0</v>
      </c>
      <c r="J553" s="273">
        <f t="shared" si="51"/>
        <v>0</v>
      </c>
      <c r="K553" s="81"/>
      <c r="L553" s="274" t="str">
        <f t="shared" si="52"/>
        <v/>
      </c>
      <c r="M553" s="256">
        <f t="shared" si="53"/>
        <v>0</v>
      </c>
      <c r="N553" s="226" t="str">
        <f t="shared" si="54"/>
        <v/>
      </c>
    </row>
    <row r="554" spans="1:14" hidden="1" outlineLevel="1" x14ac:dyDescent="0.3">
      <c r="A554" s="159"/>
      <c r="B554" s="80"/>
      <c r="C554" s="80"/>
      <c r="D554" s="81"/>
      <c r="E554" s="81"/>
      <c r="F554" s="82"/>
      <c r="G554" s="273">
        <f t="shared" si="48"/>
        <v>0</v>
      </c>
      <c r="H554" s="273">
        <f t="shared" si="49"/>
        <v>0</v>
      </c>
      <c r="I554" s="273">
        <f t="shared" si="50"/>
        <v>0</v>
      </c>
      <c r="J554" s="273">
        <f t="shared" si="51"/>
        <v>0</v>
      </c>
      <c r="K554" s="81"/>
      <c r="L554" s="274" t="str">
        <f t="shared" si="52"/>
        <v/>
      </c>
      <c r="M554" s="256">
        <f t="shared" si="53"/>
        <v>0</v>
      </c>
      <c r="N554" s="226" t="str">
        <f t="shared" si="54"/>
        <v/>
      </c>
    </row>
    <row r="555" spans="1:14" hidden="1" outlineLevel="1" x14ac:dyDescent="0.3">
      <c r="A555" s="159"/>
      <c r="B555" s="80"/>
      <c r="C555" s="80"/>
      <c r="D555" s="81"/>
      <c r="E555" s="81"/>
      <c r="F555" s="82"/>
      <c r="G555" s="273">
        <f t="shared" si="48"/>
        <v>0</v>
      </c>
      <c r="H555" s="273">
        <f t="shared" si="49"/>
        <v>0</v>
      </c>
      <c r="I555" s="273">
        <f t="shared" si="50"/>
        <v>0</v>
      </c>
      <c r="J555" s="273">
        <f t="shared" si="51"/>
        <v>0</v>
      </c>
      <c r="K555" s="81"/>
      <c r="L555" s="274" t="str">
        <f t="shared" si="52"/>
        <v/>
      </c>
      <c r="M555" s="256">
        <f t="shared" si="53"/>
        <v>0</v>
      </c>
      <c r="N555" s="226" t="str">
        <f t="shared" si="54"/>
        <v/>
      </c>
    </row>
    <row r="556" spans="1:14" hidden="1" outlineLevel="1" x14ac:dyDescent="0.3">
      <c r="A556" s="159"/>
      <c r="B556" s="80"/>
      <c r="C556" s="80"/>
      <c r="D556" s="81"/>
      <c r="E556" s="81"/>
      <c r="F556" s="82"/>
      <c r="G556" s="273">
        <f t="shared" si="48"/>
        <v>0</v>
      </c>
      <c r="H556" s="273">
        <f t="shared" si="49"/>
        <v>0</v>
      </c>
      <c r="I556" s="273">
        <f t="shared" si="50"/>
        <v>0</v>
      </c>
      <c r="J556" s="273">
        <f t="shared" si="51"/>
        <v>0</v>
      </c>
      <c r="K556" s="81"/>
      <c r="L556" s="274" t="str">
        <f t="shared" si="52"/>
        <v/>
      </c>
      <c r="M556" s="256">
        <f t="shared" si="53"/>
        <v>0</v>
      </c>
      <c r="N556" s="226" t="str">
        <f t="shared" si="54"/>
        <v/>
      </c>
    </row>
    <row r="557" spans="1:14" hidden="1" outlineLevel="1" x14ac:dyDescent="0.3">
      <c r="A557" s="159"/>
      <c r="B557" s="80"/>
      <c r="C557" s="80"/>
      <c r="D557" s="81"/>
      <c r="E557" s="81"/>
      <c r="F557" s="82"/>
      <c r="G557" s="273">
        <f t="shared" si="48"/>
        <v>0</v>
      </c>
      <c r="H557" s="273">
        <f t="shared" si="49"/>
        <v>0</v>
      </c>
      <c r="I557" s="273">
        <f t="shared" si="50"/>
        <v>0</v>
      </c>
      <c r="J557" s="273">
        <f t="shared" si="51"/>
        <v>0</v>
      </c>
      <c r="K557" s="81"/>
      <c r="L557" s="274" t="str">
        <f t="shared" si="52"/>
        <v/>
      </c>
      <c r="M557" s="256">
        <f t="shared" si="53"/>
        <v>0</v>
      </c>
      <c r="N557" s="226" t="str">
        <f t="shared" si="54"/>
        <v/>
      </c>
    </row>
    <row r="558" spans="1:14" hidden="1" outlineLevel="1" x14ac:dyDescent="0.3">
      <c r="A558" s="159"/>
      <c r="B558" s="80"/>
      <c r="C558" s="80"/>
      <c r="D558" s="81"/>
      <c r="E558" s="81"/>
      <c r="F558" s="82"/>
      <c r="G558" s="273">
        <f t="shared" si="48"/>
        <v>0</v>
      </c>
      <c r="H558" s="273">
        <f t="shared" si="49"/>
        <v>0</v>
      </c>
      <c r="I558" s="273">
        <f t="shared" si="50"/>
        <v>0</v>
      </c>
      <c r="J558" s="273">
        <f t="shared" si="51"/>
        <v>0</v>
      </c>
      <c r="K558" s="81"/>
      <c r="L558" s="274" t="str">
        <f t="shared" si="52"/>
        <v/>
      </c>
      <c r="M558" s="256">
        <f t="shared" si="53"/>
        <v>0</v>
      </c>
      <c r="N558" s="226" t="str">
        <f t="shared" si="54"/>
        <v/>
      </c>
    </row>
    <row r="559" spans="1:14" hidden="1" outlineLevel="1" x14ac:dyDescent="0.3">
      <c r="A559" s="159"/>
      <c r="B559" s="80"/>
      <c r="C559" s="80"/>
      <c r="D559" s="81"/>
      <c r="E559" s="81"/>
      <c r="F559" s="82"/>
      <c r="G559" s="273">
        <f t="shared" si="48"/>
        <v>0</v>
      </c>
      <c r="H559" s="273">
        <f t="shared" si="49"/>
        <v>0</v>
      </c>
      <c r="I559" s="273">
        <f t="shared" si="50"/>
        <v>0</v>
      </c>
      <c r="J559" s="273">
        <f t="shared" si="51"/>
        <v>0</v>
      </c>
      <c r="K559" s="81"/>
      <c r="L559" s="274" t="str">
        <f t="shared" si="52"/>
        <v/>
      </c>
      <c r="M559" s="256">
        <f t="shared" si="53"/>
        <v>0</v>
      </c>
      <c r="N559" s="226" t="str">
        <f t="shared" si="54"/>
        <v/>
      </c>
    </row>
    <row r="560" spans="1:14" hidden="1" outlineLevel="1" x14ac:dyDescent="0.3">
      <c r="A560" s="159"/>
      <c r="B560" s="80"/>
      <c r="C560" s="80"/>
      <c r="D560" s="81"/>
      <c r="E560" s="81"/>
      <c r="F560" s="82"/>
      <c r="G560" s="273">
        <f t="shared" si="48"/>
        <v>0</v>
      </c>
      <c r="H560" s="273">
        <f t="shared" si="49"/>
        <v>0</v>
      </c>
      <c r="I560" s="273">
        <f t="shared" si="50"/>
        <v>0</v>
      </c>
      <c r="J560" s="273">
        <f t="shared" si="51"/>
        <v>0</v>
      </c>
      <c r="K560" s="81"/>
      <c r="L560" s="274" t="str">
        <f t="shared" si="52"/>
        <v/>
      </c>
      <c r="M560" s="256">
        <f t="shared" si="53"/>
        <v>0</v>
      </c>
      <c r="N560" s="226" t="str">
        <f t="shared" si="54"/>
        <v/>
      </c>
    </row>
    <row r="561" spans="1:14" hidden="1" outlineLevel="1" x14ac:dyDescent="0.3">
      <c r="A561" s="159"/>
      <c r="B561" s="80"/>
      <c r="C561" s="80"/>
      <c r="D561" s="81"/>
      <c r="E561" s="81"/>
      <c r="F561" s="82"/>
      <c r="G561" s="273">
        <f t="shared" si="48"/>
        <v>0</v>
      </c>
      <c r="H561" s="273">
        <f t="shared" si="49"/>
        <v>0</v>
      </c>
      <c r="I561" s="273">
        <f t="shared" si="50"/>
        <v>0</v>
      </c>
      <c r="J561" s="273">
        <f t="shared" si="51"/>
        <v>0</v>
      </c>
      <c r="K561" s="81"/>
      <c r="L561" s="274" t="str">
        <f t="shared" si="52"/>
        <v/>
      </c>
      <c r="M561" s="256">
        <f t="shared" si="53"/>
        <v>0</v>
      </c>
      <c r="N561" s="226" t="str">
        <f t="shared" si="54"/>
        <v/>
      </c>
    </row>
    <row r="562" spans="1:14" hidden="1" outlineLevel="1" x14ac:dyDescent="0.3">
      <c r="A562" s="159"/>
      <c r="B562" s="80"/>
      <c r="C562" s="80"/>
      <c r="D562" s="81"/>
      <c r="E562" s="81"/>
      <c r="F562" s="82"/>
      <c r="G562" s="273">
        <f t="shared" si="48"/>
        <v>0</v>
      </c>
      <c r="H562" s="273">
        <f t="shared" si="49"/>
        <v>0</v>
      </c>
      <c r="I562" s="273">
        <f t="shared" si="50"/>
        <v>0</v>
      </c>
      <c r="J562" s="273">
        <f t="shared" si="51"/>
        <v>0</v>
      </c>
      <c r="K562" s="81"/>
      <c r="L562" s="274" t="str">
        <f t="shared" si="52"/>
        <v/>
      </c>
      <c r="M562" s="256">
        <f t="shared" si="53"/>
        <v>0</v>
      </c>
      <c r="N562" s="226" t="str">
        <f t="shared" si="54"/>
        <v/>
      </c>
    </row>
    <row r="563" spans="1:14" hidden="1" outlineLevel="1" x14ac:dyDescent="0.3">
      <c r="A563" s="159"/>
      <c r="B563" s="80"/>
      <c r="C563" s="80"/>
      <c r="D563" s="81"/>
      <c r="E563" s="81"/>
      <c r="F563" s="82"/>
      <c r="G563" s="273">
        <f t="shared" si="48"/>
        <v>0</v>
      </c>
      <c r="H563" s="273">
        <f t="shared" si="49"/>
        <v>0</v>
      </c>
      <c r="I563" s="273">
        <f t="shared" si="50"/>
        <v>0</v>
      </c>
      <c r="J563" s="273">
        <f t="shared" si="51"/>
        <v>0</v>
      </c>
      <c r="K563" s="81"/>
      <c r="L563" s="274" t="str">
        <f t="shared" si="52"/>
        <v/>
      </c>
      <c r="M563" s="256">
        <f t="shared" si="53"/>
        <v>0</v>
      </c>
      <c r="N563" s="226" t="str">
        <f t="shared" si="54"/>
        <v/>
      </c>
    </row>
    <row r="564" spans="1:14" hidden="1" outlineLevel="1" x14ac:dyDescent="0.3">
      <c r="A564" s="159"/>
      <c r="B564" s="80"/>
      <c r="C564" s="80"/>
      <c r="D564" s="81"/>
      <c r="E564" s="81"/>
      <c r="F564" s="82"/>
      <c r="G564" s="273">
        <f t="shared" si="48"/>
        <v>0</v>
      </c>
      <c r="H564" s="273">
        <f t="shared" si="49"/>
        <v>0</v>
      </c>
      <c r="I564" s="273">
        <f t="shared" si="50"/>
        <v>0</v>
      </c>
      <c r="J564" s="273">
        <f t="shared" si="51"/>
        <v>0</v>
      </c>
      <c r="K564" s="81"/>
      <c r="L564" s="274" t="str">
        <f t="shared" si="52"/>
        <v/>
      </c>
      <c r="M564" s="256">
        <f t="shared" si="53"/>
        <v>0</v>
      </c>
      <c r="N564" s="226" t="str">
        <f t="shared" si="54"/>
        <v/>
      </c>
    </row>
    <row r="565" spans="1:14" hidden="1" outlineLevel="1" x14ac:dyDescent="0.3">
      <c r="A565" s="159"/>
      <c r="B565" s="80"/>
      <c r="C565" s="80"/>
      <c r="D565" s="81"/>
      <c r="E565" s="81"/>
      <c r="F565" s="82"/>
      <c r="G565" s="273">
        <f t="shared" si="48"/>
        <v>0</v>
      </c>
      <c r="H565" s="273">
        <f t="shared" si="49"/>
        <v>0</v>
      </c>
      <c r="I565" s="273">
        <f t="shared" si="50"/>
        <v>0</v>
      </c>
      <c r="J565" s="273">
        <f t="shared" si="51"/>
        <v>0</v>
      </c>
      <c r="K565" s="81"/>
      <c r="L565" s="274" t="str">
        <f t="shared" si="52"/>
        <v/>
      </c>
      <c r="M565" s="256">
        <f t="shared" si="53"/>
        <v>0</v>
      </c>
      <c r="N565" s="226" t="str">
        <f t="shared" si="54"/>
        <v/>
      </c>
    </row>
    <row r="566" spans="1:14" hidden="1" outlineLevel="1" x14ac:dyDescent="0.3">
      <c r="A566" s="159"/>
      <c r="B566" s="80"/>
      <c r="C566" s="80"/>
      <c r="D566" s="81"/>
      <c r="E566" s="81"/>
      <c r="F566" s="82"/>
      <c r="G566" s="273">
        <f t="shared" si="48"/>
        <v>0</v>
      </c>
      <c r="H566" s="273">
        <f t="shared" si="49"/>
        <v>0</v>
      </c>
      <c r="I566" s="273">
        <f t="shared" si="50"/>
        <v>0</v>
      </c>
      <c r="J566" s="273">
        <f t="shared" si="51"/>
        <v>0</v>
      </c>
      <c r="K566" s="81"/>
      <c r="L566" s="274" t="str">
        <f t="shared" si="52"/>
        <v/>
      </c>
      <c r="M566" s="256">
        <f t="shared" si="53"/>
        <v>0</v>
      </c>
      <c r="N566" s="226" t="str">
        <f t="shared" si="54"/>
        <v/>
      </c>
    </row>
    <row r="567" spans="1:14" hidden="1" outlineLevel="1" x14ac:dyDescent="0.3">
      <c r="A567" s="159"/>
      <c r="B567" s="80"/>
      <c r="C567" s="80"/>
      <c r="D567" s="81"/>
      <c r="E567" s="81"/>
      <c r="F567" s="82"/>
      <c r="G567" s="273">
        <f t="shared" ref="G567:G592" si="97">IF(D567="",0,IF(D567&lt;15,15-D567,0))</f>
        <v>0</v>
      </c>
      <c r="H567" s="273">
        <f t="shared" ref="H567:H592" si="98">IF(E567="",0,IF(E567&lt;15.5,15.5-E567,0))</f>
        <v>0</v>
      </c>
      <c r="I567" s="273">
        <f t="shared" ref="I567:I592" si="99">G567*F567</f>
        <v>0</v>
      </c>
      <c r="J567" s="273">
        <f t="shared" ref="J567:J592" si="100">H567*F567</f>
        <v>0</v>
      </c>
      <c r="K567" s="81"/>
      <c r="L567" s="274" t="str">
        <f t="shared" ref="L567:L592" si="101">IFERROR((K567/(I567+J567)),"")</f>
        <v/>
      </c>
      <c r="M567" s="256">
        <f t="shared" ref="M567:M592" si="102">I567+J567+K567</f>
        <v>0</v>
      </c>
      <c r="N567" s="226" t="str">
        <f t="shared" ref="N567:N592" si="103">IF(K567="","",IF(L567&gt;17.5%,"Benefits should not be more than 17.5% ",""))</f>
        <v/>
      </c>
    </row>
    <row r="568" spans="1:14" hidden="1" outlineLevel="1" x14ac:dyDescent="0.3">
      <c r="A568" s="159"/>
      <c r="B568" s="80"/>
      <c r="C568" s="80"/>
      <c r="D568" s="81"/>
      <c r="E568" s="81"/>
      <c r="F568" s="82"/>
      <c r="G568" s="273">
        <f t="shared" si="97"/>
        <v>0</v>
      </c>
      <c r="H568" s="273">
        <f t="shared" si="98"/>
        <v>0</v>
      </c>
      <c r="I568" s="273">
        <f t="shared" si="99"/>
        <v>0</v>
      </c>
      <c r="J568" s="273">
        <f t="shared" si="100"/>
        <v>0</v>
      </c>
      <c r="K568" s="81"/>
      <c r="L568" s="274" t="str">
        <f t="shared" si="101"/>
        <v/>
      </c>
      <c r="M568" s="256">
        <f t="shared" si="102"/>
        <v>0</v>
      </c>
      <c r="N568" s="226" t="str">
        <f t="shared" si="103"/>
        <v/>
      </c>
    </row>
    <row r="569" spans="1:14" hidden="1" outlineLevel="1" x14ac:dyDescent="0.3">
      <c r="A569" s="159"/>
      <c r="B569" s="80"/>
      <c r="C569" s="80"/>
      <c r="D569" s="81"/>
      <c r="E569" s="81"/>
      <c r="F569" s="82"/>
      <c r="G569" s="273">
        <f t="shared" si="97"/>
        <v>0</v>
      </c>
      <c r="H569" s="273">
        <f t="shared" si="98"/>
        <v>0</v>
      </c>
      <c r="I569" s="273">
        <f t="shared" si="99"/>
        <v>0</v>
      </c>
      <c r="J569" s="273">
        <f t="shared" si="100"/>
        <v>0</v>
      </c>
      <c r="K569" s="81"/>
      <c r="L569" s="274" t="str">
        <f t="shared" si="101"/>
        <v/>
      </c>
      <c r="M569" s="256">
        <f t="shared" si="102"/>
        <v>0</v>
      </c>
      <c r="N569" s="226" t="str">
        <f t="shared" si="103"/>
        <v/>
      </c>
    </row>
    <row r="570" spans="1:14" hidden="1" outlineLevel="1" x14ac:dyDescent="0.3">
      <c r="A570" s="159"/>
      <c r="B570" s="80"/>
      <c r="C570" s="80"/>
      <c r="D570" s="81"/>
      <c r="E570" s="81"/>
      <c r="F570" s="82"/>
      <c r="G570" s="273">
        <f t="shared" si="97"/>
        <v>0</v>
      </c>
      <c r="H570" s="273">
        <f t="shared" si="98"/>
        <v>0</v>
      </c>
      <c r="I570" s="273">
        <f t="shared" si="99"/>
        <v>0</v>
      </c>
      <c r="J570" s="273">
        <f t="shared" si="100"/>
        <v>0</v>
      </c>
      <c r="K570" s="81"/>
      <c r="L570" s="274" t="str">
        <f t="shared" si="101"/>
        <v/>
      </c>
      <c r="M570" s="256">
        <f t="shared" si="102"/>
        <v>0</v>
      </c>
      <c r="N570" s="226" t="str">
        <f t="shared" si="103"/>
        <v/>
      </c>
    </row>
    <row r="571" spans="1:14" hidden="1" outlineLevel="1" x14ac:dyDescent="0.3">
      <c r="A571" s="159"/>
      <c r="B571" s="80"/>
      <c r="C571" s="80"/>
      <c r="D571" s="81"/>
      <c r="E571" s="81"/>
      <c r="F571" s="82"/>
      <c r="G571" s="273">
        <f t="shared" si="97"/>
        <v>0</v>
      </c>
      <c r="H571" s="273">
        <f t="shared" si="98"/>
        <v>0</v>
      </c>
      <c r="I571" s="273">
        <f t="shared" si="99"/>
        <v>0</v>
      </c>
      <c r="J571" s="273">
        <f t="shared" si="100"/>
        <v>0</v>
      </c>
      <c r="K571" s="81"/>
      <c r="L571" s="274" t="str">
        <f t="shared" si="101"/>
        <v/>
      </c>
      <c r="M571" s="256">
        <f t="shared" si="102"/>
        <v>0</v>
      </c>
      <c r="N571" s="226" t="str">
        <f t="shared" si="103"/>
        <v/>
      </c>
    </row>
    <row r="572" spans="1:14" hidden="1" outlineLevel="1" x14ac:dyDescent="0.3">
      <c r="A572" s="159"/>
      <c r="B572" s="80"/>
      <c r="C572" s="80"/>
      <c r="D572" s="81"/>
      <c r="E572" s="81"/>
      <c r="F572" s="82"/>
      <c r="G572" s="273">
        <f t="shared" si="97"/>
        <v>0</v>
      </c>
      <c r="H572" s="273">
        <f t="shared" si="98"/>
        <v>0</v>
      </c>
      <c r="I572" s="273">
        <f t="shared" si="99"/>
        <v>0</v>
      </c>
      <c r="J572" s="273">
        <f t="shared" si="100"/>
        <v>0</v>
      </c>
      <c r="K572" s="81"/>
      <c r="L572" s="274" t="str">
        <f t="shared" si="101"/>
        <v/>
      </c>
      <c r="M572" s="256">
        <f t="shared" si="102"/>
        <v>0</v>
      </c>
      <c r="N572" s="226" t="str">
        <f t="shared" si="103"/>
        <v/>
      </c>
    </row>
    <row r="573" spans="1:14" hidden="1" outlineLevel="1" x14ac:dyDescent="0.3">
      <c r="A573" s="159"/>
      <c r="B573" s="80"/>
      <c r="C573" s="80"/>
      <c r="D573" s="81"/>
      <c r="E573" s="81"/>
      <c r="F573" s="82"/>
      <c r="G573" s="273">
        <f t="shared" si="97"/>
        <v>0</v>
      </c>
      <c r="H573" s="273">
        <f t="shared" si="98"/>
        <v>0</v>
      </c>
      <c r="I573" s="273">
        <f t="shared" si="99"/>
        <v>0</v>
      </c>
      <c r="J573" s="273">
        <f t="shared" si="100"/>
        <v>0</v>
      </c>
      <c r="K573" s="81"/>
      <c r="L573" s="274" t="str">
        <f t="shared" si="101"/>
        <v/>
      </c>
      <c r="M573" s="256">
        <f t="shared" si="102"/>
        <v>0</v>
      </c>
      <c r="N573" s="226" t="str">
        <f t="shared" si="103"/>
        <v/>
      </c>
    </row>
    <row r="574" spans="1:14" hidden="1" outlineLevel="1" x14ac:dyDescent="0.3">
      <c r="A574" s="159"/>
      <c r="B574" s="80"/>
      <c r="C574" s="80"/>
      <c r="D574" s="81"/>
      <c r="E574" s="81"/>
      <c r="F574" s="82"/>
      <c r="G574" s="273">
        <f t="shared" si="97"/>
        <v>0</v>
      </c>
      <c r="H574" s="273">
        <f t="shared" si="98"/>
        <v>0</v>
      </c>
      <c r="I574" s="273">
        <f t="shared" si="99"/>
        <v>0</v>
      </c>
      <c r="J574" s="273">
        <f t="shared" si="100"/>
        <v>0</v>
      </c>
      <c r="K574" s="81"/>
      <c r="L574" s="274" t="str">
        <f t="shared" si="101"/>
        <v/>
      </c>
      <c r="M574" s="256">
        <f t="shared" si="102"/>
        <v>0</v>
      </c>
      <c r="N574" s="226" t="str">
        <f t="shared" si="103"/>
        <v/>
      </c>
    </row>
    <row r="575" spans="1:14" hidden="1" outlineLevel="1" x14ac:dyDescent="0.3">
      <c r="A575" s="159"/>
      <c r="B575" s="80"/>
      <c r="C575" s="80"/>
      <c r="D575" s="81"/>
      <c r="E575" s="81"/>
      <c r="F575" s="82"/>
      <c r="G575" s="273">
        <f t="shared" si="97"/>
        <v>0</v>
      </c>
      <c r="H575" s="273">
        <f t="shared" si="98"/>
        <v>0</v>
      </c>
      <c r="I575" s="273">
        <f t="shared" si="99"/>
        <v>0</v>
      </c>
      <c r="J575" s="273">
        <f t="shared" si="100"/>
        <v>0</v>
      </c>
      <c r="K575" s="81"/>
      <c r="L575" s="274" t="str">
        <f t="shared" si="101"/>
        <v/>
      </c>
      <c r="M575" s="256">
        <f t="shared" si="102"/>
        <v>0</v>
      </c>
      <c r="N575" s="226" t="str">
        <f t="shared" si="103"/>
        <v/>
      </c>
    </row>
    <row r="576" spans="1:14" hidden="1" outlineLevel="1" x14ac:dyDescent="0.3">
      <c r="A576" s="159"/>
      <c r="B576" s="80"/>
      <c r="C576" s="80"/>
      <c r="D576" s="81"/>
      <c r="E576" s="81"/>
      <c r="F576" s="82"/>
      <c r="G576" s="273">
        <f t="shared" si="97"/>
        <v>0</v>
      </c>
      <c r="H576" s="273">
        <f t="shared" si="98"/>
        <v>0</v>
      </c>
      <c r="I576" s="273">
        <f t="shared" si="99"/>
        <v>0</v>
      </c>
      <c r="J576" s="273">
        <f t="shared" si="100"/>
        <v>0</v>
      </c>
      <c r="K576" s="81"/>
      <c r="L576" s="274" t="str">
        <f t="shared" si="101"/>
        <v/>
      </c>
      <c r="M576" s="256">
        <f t="shared" si="102"/>
        <v>0</v>
      </c>
      <c r="N576" s="226" t="str">
        <f t="shared" si="103"/>
        <v/>
      </c>
    </row>
    <row r="577" spans="1:14" hidden="1" outlineLevel="1" x14ac:dyDescent="0.3">
      <c r="A577" s="159"/>
      <c r="B577" s="80"/>
      <c r="C577" s="80"/>
      <c r="D577" s="81"/>
      <c r="E577" s="81"/>
      <c r="F577" s="82"/>
      <c r="G577" s="273">
        <f t="shared" si="97"/>
        <v>0</v>
      </c>
      <c r="H577" s="273">
        <f t="shared" si="98"/>
        <v>0</v>
      </c>
      <c r="I577" s="273">
        <f t="shared" si="99"/>
        <v>0</v>
      </c>
      <c r="J577" s="273">
        <f t="shared" si="100"/>
        <v>0</v>
      </c>
      <c r="K577" s="81"/>
      <c r="L577" s="274" t="str">
        <f t="shared" si="101"/>
        <v/>
      </c>
      <c r="M577" s="256">
        <f t="shared" si="102"/>
        <v>0</v>
      </c>
      <c r="N577" s="226" t="str">
        <f t="shared" si="103"/>
        <v/>
      </c>
    </row>
    <row r="578" spans="1:14" hidden="1" outlineLevel="1" x14ac:dyDescent="0.3">
      <c r="A578" s="159"/>
      <c r="B578" s="80"/>
      <c r="C578" s="80"/>
      <c r="D578" s="81"/>
      <c r="E578" s="81"/>
      <c r="F578" s="82"/>
      <c r="G578" s="273">
        <f t="shared" si="97"/>
        <v>0</v>
      </c>
      <c r="H578" s="273">
        <f t="shared" si="98"/>
        <v>0</v>
      </c>
      <c r="I578" s="273">
        <f t="shared" si="99"/>
        <v>0</v>
      </c>
      <c r="J578" s="273">
        <f t="shared" si="100"/>
        <v>0</v>
      </c>
      <c r="K578" s="81"/>
      <c r="L578" s="274" t="str">
        <f t="shared" si="101"/>
        <v/>
      </c>
      <c r="M578" s="256">
        <f t="shared" si="102"/>
        <v>0</v>
      </c>
      <c r="N578" s="226" t="str">
        <f t="shared" si="103"/>
        <v/>
      </c>
    </row>
    <row r="579" spans="1:14" hidden="1" outlineLevel="1" x14ac:dyDescent="0.3">
      <c r="A579" s="159"/>
      <c r="B579" s="80"/>
      <c r="C579" s="80"/>
      <c r="D579" s="81"/>
      <c r="E579" s="81"/>
      <c r="F579" s="82"/>
      <c r="G579" s="273">
        <f t="shared" si="97"/>
        <v>0</v>
      </c>
      <c r="H579" s="273">
        <f t="shared" si="98"/>
        <v>0</v>
      </c>
      <c r="I579" s="273">
        <f t="shared" si="99"/>
        <v>0</v>
      </c>
      <c r="J579" s="273">
        <f t="shared" si="100"/>
        <v>0</v>
      </c>
      <c r="K579" s="81"/>
      <c r="L579" s="274" t="str">
        <f t="shared" si="101"/>
        <v/>
      </c>
      <c r="M579" s="256">
        <f t="shared" si="102"/>
        <v>0</v>
      </c>
      <c r="N579" s="226" t="str">
        <f t="shared" si="103"/>
        <v/>
      </c>
    </row>
    <row r="580" spans="1:14" hidden="1" outlineLevel="1" x14ac:dyDescent="0.3">
      <c r="A580" s="159"/>
      <c r="B580" s="80"/>
      <c r="C580" s="80"/>
      <c r="D580" s="81"/>
      <c r="E580" s="81"/>
      <c r="F580" s="82"/>
      <c r="G580" s="273">
        <f t="shared" si="97"/>
        <v>0</v>
      </c>
      <c r="H580" s="273">
        <f t="shared" si="98"/>
        <v>0</v>
      </c>
      <c r="I580" s="273">
        <f t="shared" si="99"/>
        <v>0</v>
      </c>
      <c r="J580" s="273">
        <f t="shared" si="100"/>
        <v>0</v>
      </c>
      <c r="K580" s="81"/>
      <c r="L580" s="274" t="str">
        <f t="shared" si="101"/>
        <v/>
      </c>
      <c r="M580" s="256">
        <f t="shared" si="102"/>
        <v>0</v>
      </c>
      <c r="N580" s="226" t="str">
        <f t="shared" si="103"/>
        <v/>
      </c>
    </row>
    <row r="581" spans="1:14" hidden="1" outlineLevel="1" x14ac:dyDescent="0.3">
      <c r="A581" s="159"/>
      <c r="B581" s="80"/>
      <c r="C581" s="80"/>
      <c r="D581" s="81"/>
      <c r="E581" s="81"/>
      <c r="F581" s="82"/>
      <c r="G581" s="273">
        <f t="shared" si="97"/>
        <v>0</v>
      </c>
      <c r="H581" s="273">
        <f t="shared" si="98"/>
        <v>0</v>
      </c>
      <c r="I581" s="273">
        <f t="shared" si="99"/>
        <v>0</v>
      </c>
      <c r="J581" s="273">
        <f t="shared" si="100"/>
        <v>0</v>
      </c>
      <c r="K581" s="81"/>
      <c r="L581" s="274" t="str">
        <f t="shared" si="101"/>
        <v/>
      </c>
      <c r="M581" s="256">
        <f t="shared" si="102"/>
        <v>0</v>
      </c>
      <c r="N581" s="226" t="str">
        <f t="shared" si="103"/>
        <v/>
      </c>
    </row>
    <row r="582" spans="1:14" hidden="1" outlineLevel="1" x14ac:dyDescent="0.3">
      <c r="A582" s="159"/>
      <c r="B582" s="80"/>
      <c r="C582" s="80"/>
      <c r="D582" s="81"/>
      <c r="E582" s="81"/>
      <c r="F582" s="82"/>
      <c r="G582" s="273">
        <f t="shared" si="97"/>
        <v>0</v>
      </c>
      <c r="H582" s="273">
        <f t="shared" si="98"/>
        <v>0</v>
      </c>
      <c r="I582" s="273">
        <f t="shared" si="99"/>
        <v>0</v>
      </c>
      <c r="J582" s="273">
        <f t="shared" si="100"/>
        <v>0</v>
      </c>
      <c r="K582" s="81"/>
      <c r="L582" s="274" t="str">
        <f t="shared" si="101"/>
        <v/>
      </c>
      <c r="M582" s="256">
        <f t="shared" si="102"/>
        <v>0</v>
      </c>
      <c r="N582" s="226" t="str">
        <f t="shared" si="103"/>
        <v/>
      </c>
    </row>
    <row r="583" spans="1:14" hidden="1" outlineLevel="1" x14ac:dyDescent="0.3">
      <c r="A583" s="159"/>
      <c r="B583" s="80"/>
      <c r="C583" s="80"/>
      <c r="D583" s="81"/>
      <c r="E583" s="81"/>
      <c r="F583" s="82"/>
      <c r="G583" s="273">
        <f t="shared" si="97"/>
        <v>0</v>
      </c>
      <c r="H583" s="273">
        <f t="shared" si="98"/>
        <v>0</v>
      </c>
      <c r="I583" s="273">
        <f t="shared" si="99"/>
        <v>0</v>
      </c>
      <c r="J583" s="273">
        <f t="shared" si="100"/>
        <v>0</v>
      </c>
      <c r="K583" s="81"/>
      <c r="L583" s="274" t="str">
        <f t="shared" si="101"/>
        <v/>
      </c>
      <c r="M583" s="256">
        <f t="shared" si="102"/>
        <v>0</v>
      </c>
      <c r="N583" s="226" t="str">
        <f t="shared" si="103"/>
        <v/>
      </c>
    </row>
    <row r="584" spans="1:14" hidden="1" outlineLevel="1" x14ac:dyDescent="0.3">
      <c r="A584" s="159"/>
      <c r="B584" s="80"/>
      <c r="C584" s="80"/>
      <c r="D584" s="81"/>
      <c r="E584" s="81"/>
      <c r="F584" s="82"/>
      <c r="G584" s="273">
        <f t="shared" si="97"/>
        <v>0</v>
      </c>
      <c r="H584" s="273">
        <f t="shared" si="98"/>
        <v>0</v>
      </c>
      <c r="I584" s="273">
        <f t="shared" si="99"/>
        <v>0</v>
      </c>
      <c r="J584" s="273">
        <f t="shared" si="100"/>
        <v>0</v>
      </c>
      <c r="K584" s="81"/>
      <c r="L584" s="274" t="str">
        <f t="shared" si="101"/>
        <v/>
      </c>
      <c r="M584" s="256">
        <f t="shared" si="102"/>
        <v>0</v>
      </c>
      <c r="N584" s="226" t="str">
        <f t="shared" si="103"/>
        <v/>
      </c>
    </row>
    <row r="585" spans="1:14" hidden="1" outlineLevel="1" x14ac:dyDescent="0.3">
      <c r="A585" s="159"/>
      <c r="B585" s="80"/>
      <c r="C585" s="80"/>
      <c r="D585" s="81"/>
      <c r="E585" s="81"/>
      <c r="F585" s="82"/>
      <c r="G585" s="273">
        <f t="shared" si="97"/>
        <v>0</v>
      </c>
      <c r="H585" s="273">
        <f t="shared" si="98"/>
        <v>0</v>
      </c>
      <c r="I585" s="273">
        <f t="shared" si="99"/>
        <v>0</v>
      </c>
      <c r="J585" s="273">
        <f t="shared" si="100"/>
        <v>0</v>
      </c>
      <c r="K585" s="81"/>
      <c r="L585" s="274" t="str">
        <f t="shared" si="101"/>
        <v/>
      </c>
      <c r="M585" s="256">
        <f t="shared" si="102"/>
        <v>0</v>
      </c>
      <c r="N585" s="226" t="str">
        <f t="shared" si="103"/>
        <v/>
      </c>
    </row>
    <row r="586" spans="1:14" hidden="1" outlineLevel="1" x14ac:dyDescent="0.3">
      <c r="A586" s="159"/>
      <c r="B586" s="80"/>
      <c r="C586" s="80"/>
      <c r="D586" s="81"/>
      <c r="E586" s="81"/>
      <c r="F586" s="82"/>
      <c r="G586" s="273">
        <f t="shared" si="97"/>
        <v>0</v>
      </c>
      <c r="H586" s="273">
        <f t="shared" si="98"/>
        <v>0</v>
      </c>
      <c r="I586" s="273">
        <f t="shared" si="99"/>
        <v>0</v>
      </c>
      <c r="J586" s="273">
        <f t="shared" si="100"/>
        <v>0</v>
      </c>
      <c r="K586" s="81"/>
      <c r="L586" s="274" t="str">
        <f t="shared" si="101"/>
        <v/>
      </c>
      <c r="M586" s="256">
        <f t="shared" si="102"/>
        <v>0</v>
      </c>
      <c r="N586" s="226" t="str">
        <f t="shared" si="103"/>
        <v/>
      </c>
    </row>
    <row r="587" spans="1:14" hidden="1" outlineLevel="1" x14ac:dyDescent="0.3">
      <c r="A587" s="159"/>
      <c r="B587" s="80"/>
      <c r="C587" s="80"/>
      <c r="D587" s="81"/>
      <c r="E587" s="81"/>
      <c r="F587" s="82"/>
      <c r="G587" s="273">
        <f t="shared" si="97"/>
        <v>0</v>
      </c>
      <c r="H587" s="273">
        <f t="shared" si="98"/>
        <v>0</v>
      </c>
      <c r="I587" s="273">
        <f t="shared" si="99"/>
        <v>0</v>
      </c>
      <c r="J587" s="273">
        <f t="shared" si="100"/>
        <v>0</v>
      </c>
      <c r="K587" s="81"/>
      <c r="L587" s="274" t="str">
        <f t="shared" si="101"/>
        <v/>
      </c>
      <c r="M587" s="256">
        <f t="shared" si="102"/>
        <v>0</v>
      </c>
      <c r="N587" s="226" t="str">
        <f t="shared" si="103"/>
        <v/>
      </c>
    </row>
    <row r="588" spans="1:14" hidden="1" outlineLevel="1" x14ac:dyDescent="0.3">
      <c r="A588" s="159"/>
      <c r="B588" s="80"/>
      <c r="C588" s="80"/>
      <c r="D588" s="81"/>
      <c r="E588" s="81"/>
      <c r="F588" s="82"/>
      <c r="G588" s="273">
        <f t="shared" si="97"/>
        <v>0</v>
      </c>
      <c r="H588" s="273">
        <f t="shared" si="98"/>
        <v>0</v>
      </c>
      <c r="I588" s="273">
        <f t="shared" si="99"/>
        <v>0</v>
      </c>
      <c r="J588" s="273">
        <f t="shared" si="100"/>
        <v>0</v>
      </c>
      <c r="K588" s="81"/>
      <c r="L588" s="274" t="str">
        <f t="shared" si="101"/>
        <v/>
      </c>
      <c r="M588" s="256">
        <f t="shared" si="102"/>
        <v>0</v>
      </c>
      <c r="N588" s="226" t="str">
        <f t="shared" si="103"/>
        <v/>
      </c>
    </row>
    <row r="589" spans="1:14" hidden="1" outlineLevel="1" x14ac:dyDescent="0.3">
      <c r="A589" s="159"/>
      <c r="B589" s="80"/>
      <c r="C589" s="80"/>
      <c r="D589" s="81"/>
      <c r="E589" s="81"/>
      <c r="F589" s="82"/>
      <c r="G589" s="273">
        <f t="shared" si="97"/>
        <v>0</v>
      </c>
      <c r="H589" s="273">
        <f t="shared" si="98"/>
        <v>0</v>
      </c>
      <c r="I589" s="273">
        <f t="shared" si="99"/>
        <v>0</v>
      </c>
      <c r="J589" s="273">
        <f t="shared" si="100"/>
        <v>0</v>
      </c>
      <c r="K589" s="81"/>
      <c r="L589" s="274" t="str">
        <f t="shared" si="101"/>
        <v/>
      </c>
      <c r="M589" s="256">
        <f t="shared" si="102"/>
        <v>0</v>
      </c>
      <c r="N589" s="226" t="str">
        <f t="shared" si="103"/>
        <v/>
      </c>
    </row>
    <row r="590" spans="1:14" hidden="1" outlineLevel="1" x14ac:dyDescent="0.3">
      <c r="A590" s="159"/>
      <c r="B590" s="80"/>
      <c r="C590" s="80"/>
      <c r="D590" s="81"/>
      <c r="E590" s="81"/>
      <c r="F590" s="82"/>
      <c r="G590" s="273">
        <f t="shared" si="97"/>
        <v>0</v>
      </c>
      <c r="H590" s="273">
        <f t="shared" si="98"/>
        <v>0</v>
      </c>
      <c r="I590" s="273">
        <f t="shared" si="99"/>
        <v>0</v>
      </c>
      <c r="J590" s="273">
        <f t="shared" si="100"/>
        <v>0</v>
      </c>
      <c r="K590" s="81"/>
      <c r="L590" s="274" t="str">
        <f t="shared" si="101"/>
        <v/>
      </c>
      <c r="M590" s="256">
        <f t="shared" si="102"/>
        <v>0</v>
      </c>
      <c r="N590" s="226" t="str">
        <f t="shared" si="103"/>
        <v/>
      </c>
    </row>
    <row r="591" spans="1:14" hidden="1" outlineLevel="1" x14ac:dyDescent="0.3">
      <c r="A591" s="159"/>
      <c r="B591" s="80"/>
      <c r="C591" s="80"/>
      <c r="D591" s="81"/>
      <c r="E591" s="81"/>
      <c r="F591" s="82"/>
      <c r="G591" s="273">
        <f t="shared" si="97"/>
        <v>0</v>
      </c>
      <c r="H591" s="273">
        <f t="shared" si="98"/>
        <v>0</v>
      </c>
      <c r="I591" s="273">
        <f t="shared" si="99"/>
        <v>0</v>
      </c>
      <c r="J591" s="273">
        <f t="shared" si="100"/>
        <v>0</v>
      </c>
      <c r="K591" s="81"/>
      <c r="L591" s="274" t="str">
        <f t="shared" si="101"/>
        <v/>
      </c>
      <c r="M591" s="256">
        <f t="shared" si="102"/>
        <v>0</v>
      </c>
      <c r="N591" s="226" t="str">
        <f t="shared" si="103"/>
        <v/>
      </c>
    </row>
    <row r="592" spans="1:14" hidden="1" outlineLevel="1" x14ac:dyDescent="0.3">
      <c r="A592" s="159"/>
      <c r="B592" s="80"/>
      <c r="C592" s="80"/>
      <c r="D592" s="81"/>
      <c r="E592" s="81"/>
      <c r="F592" s="82"/>
      <c r="G592" s="273">
        <f t="shared" si="97"/>
        <v>0</v>
      </c>
      <c r="H592" s="273">
        <f t="shared" si="98"/>
        <v>0</v>
      </c>
      <c r="I592" s="273">
        <f t="shared" si="99"/>
        <v>0</v>
      </c>
      <c r="J592" s="273">
        <f t="shared" si="100"/>
        <v>0</v>
      </c>
      <c r="K592" s="81"/>
      <c r="L592" s="274" t="str">
        <f t="shared" si="101"/>
        <v/>
      </c>
      <c r="M592" s="256">
        <f t="shared" si="102"/>
        <v>0</v>
      </c>
      <c r="N592" s="226" t="str">
        <f t="shared" si="103"/>
        <v/>
      </c>
    </row>
    <row r="593" spans="1:14" hidden="1" outlineLevel="1" x14ac:dyDescent="0.3">
      <c r="A593" s="159"/>
      <c r="B593" s="80"/>
      <c r="C593" s="80"/>
      <c r="D593" s="81"/>
      <c r="E593" s="81"/>
      <c r="F593" s="82"/>
      <c r="G593" s="273">
        <f t="shared" ref="G593:G751" si="104">IF(D593="",0,IF(D593&lt;15,15-D593,0))</f>
        <v>0</v>
      </c>
      <c r="H593" s="273">
        <f t="shared" ref="H593:H751" si="105">IF(E593="",0,IF(E593&lt;15.5,15.5-E593,0))</f>
        <v>0</v>
      </c>
      <c r="I593" s="273">
        <f t="shared" ref="I593:I751" si="106">G593*F593</f>
        <v>0</v>
      </c>
      <c r="J593" s="273">
        <f t="shared" ref="J593:J751" si="107">H593*F593</f>
        <v>0</v>
      </c>
      <c r="K593" s="81"/>
      <c r="L593" s="274" t="str">
        <f t="shared" ref="L593:L751" si="108">IFERROR((K593/(I593+J593)),"")</f>
        <v/>
      </c>
      <c r="M593" s="256">
        <f t="shared" ref="M593:M751" si="109">I593+J593+K593</f>
        <v>0</v>
      </c>
      <c r="N593" s="226" t="str">
        <f t="shared" ref="N593:N751" si="110">IF(K593="","",IF(L593&gt;17.5%,"Benefits should not be more than 17.5% ",""))</f>
        <v/>
      </c>
    </row>
    <row r="594" spans="1:14" hidden="1" outlineLevel="1" x14ac:dyDescent="0.3">
      <c r="A594" s="159"/>
      <c r="B594" s="80"/>
      <c r="C594" s="80"/>
      <c r="D594" s="81"/>
      <c r="E594" s="81"/>
      <c r="F594" s="82"/>
      <c r="G594" s="273">
        <f t="shared" si="104"/>
        <v>0</v>
      </c>
      <c r="H594" s="273">
        <f t="shared" si="105"/>
        <v>0</v>
      </c>
      <c r="I594" s="273">
        <f t="shared" si="106"/>
        <v>0</v>
      </c>
      <c r="J594" s="273">
        <f t="shared" si="107"/>
        <v>0</v>
      </c>
      <c r="K594" s="81"/>
      <c r="L594" s="274" t="str">
        <f t="shared" si="108"/>
        <v/>
      </c>
      <c r="M594" s="256">
        <f t="shared" si="109"/>
        <v>0</v>
      </c>
      <c r="N594" s="226" t="str">
        <f t="shared" si="110"/>
        <v/>
      </c>
    </row>
    <row r="595" spans="1:14" hidden="1" outlineLevel="1" x14ac:dyDescent="0.3">
      <c r="A595" s="159"/>
      <c r="B595" s="80"/>
      <c r="C595" s="80"/>
      <c r="D595" s="81"/>
      <c r="E595" s="81"/>
      <c r="F595" s="82"/>
      <c r="G595" s="273">
        <f t="shared" ref="G595:G709" si="111">IF(D595="",0,IF(D595&lt;15,15-D595,0))</f>
        <v>0</v>
      </c>
      <c r="H595" s="273">
        <f t="shared" ref="H595:H709" si="112">IF(E595="",0,IF(E595&lt;15.5,15.5-E595,0))</f>
        <v>0</v>
      </c>
      <c r="I595" s="273">
        <f t="shared" ref="I595:I709" si="113">G595*F595</f>
        <v>0</v>
      </c>
      <c r="J595" s="273">
        <f t="shared" ref="J595:J709" si="114">H595*F595</f>
        <v>0</v>
      </c>
      <c r="K595" s="81"/>
      <c r="L595" s="274" t="str">
        <f t="shared" ref="L595:L709" si="115">IFERROR((K595/(I595+J595)),"")</f>
        <v/>
      </c>
      <c r="M595" s="256">
        <f t="shared" ref="M595:M709" si="116">I595+J595+K595</f>
        <v>0</v>
      </c>
      <c r="N595" s="226" t="str">
        <f t="shared" ref="N595:N709" si="117">IF(K595="","",IF(L595&gt;17.5%,"Benefits should not be more than 17.5% ",""))</f>
        <v/>
      </c>
    </row>
    <row r="596" spans="1:14" hidden="1" outlineLevel="1" x14ac:dyDescent="0.3">
      <c r="A596" s="159"/>
      <c r="B596" s="80"/>
      <c r="C596" s="80"/>
      <c r="D596" s="81"/>
      <c r="E596" s="81"/>
      <c r="F596" s="82"/>
      <c r="G596" s="273">
        <f t="shared" si="111"/>
        <v>0</v>
      </c>
      <c r="H596" s="273">
        <f t="shared" si="112"/>
        <v>0</v>
      </c>
      <c r="I596" s="273">
        <f t="shared" si="113"/>
        <v>0</v>
      </c>
      <c r="J596" s="273">
        <f t="shared" si="114"/>
        <v>0</v>
      </c>
      <c r="K596" s="81"/>
      <c r="L596" s="274" t="str">
        <f t="shared" si="115"/>
        <v/>
      </c>
      <c r="M596" s="256">
        <f t="shared" si="116"/>
        <v>0</v>
      </c>
      <c r="N596" s="226" t="str">
        <f t="shared" si="117"/>
        <v/>
      </c>
    </row>
    <row r="597" spans="1:14" hidden="1" outlineLevel="1" x14ac:dyDescent="0.3">
      <c r="A597" s="159"/>
      <c r="B597" s="80"/>
      <c r="C597" s="80"/>
      <c r="D597" s="81"/>
      <c r="E597" s="81"/>
      <c r="F597" s="82"/>
      <c r="G597" s="273">
        <f t="shared" si="111"/>
        <v>0</v>
      </c>
      <c r="H597" s="273">
        <f t="shared" si="112"/>
        <v>0</v>
      </c>
      <c r="I597" s="273">
        <f t="shared" si="113"/>
        <v>0</v>
      </c>
      <c r="J597" s="273">
        <f t="shared" si="114"/>
        <v>0</v>
      </c>
      <c r="K597" s="81"/>
      <c r="L597" s="274" t="str">
        <f t="shared" si="115"/>
        <v/>
      </c>
      <c r="M597" s="256">
        <f t="shared" si="116"/>
        <v>0</v>
      </c>
      <c r="N597" s="226" t="str">
        <f t="shared" si="117"/>
        <v/>
      </c>
    </row>
    <row r="598" spans="1:14" hidden="1" outlineLevel="1" x14ac:dyDescent="0.3">
      <c r="A598" s="159"/>
      <c r="B598" s="80"/>
      <c r="C598" s="80"/>
      <c r="D598" s="81"/>
      <c r="E598" s="81"/>
      <c r="F598" s="82"/>
      <c r="G598" s="273">
        <f t="shared" si="111"/>
        <v>0</v>
      </c>
      <c r="H598" s="273">
        <f t="shared" si="112"/>
        <v>0</v>
      </c>
      <c r="I598" s="273">
        <f t="shared" si="113"/>
        <v>0</v>
      </c>
      <c r="J598" s="273">
        <f t="shared" si="114"/>
        <v>0</v>
      </c>
      <c r="K598" s="81"/>
      <c r="L598" s="274" t="str">
        <f t="shared" si="115"/>
        <v/>
      </c>
      <c r="M598" s="256">
        <f t="shared" si="116"/>
        <v>0</v>
      </c>
      <c r="N598" s="226" t="str">
        <f t="shared" si="117"/>
        <v/>
      </c>
    </row>
    <row r="599" spans="1:14" hidden="1" outlineLevel="1" x14ac:dyDescent="0.3">
      <c r="A599" s="159"/>
      <c r="B599" s="80"/>
      <c r="C599" s="80"/>
      <c r="D599" s="81"/>
      <c r="E599" s="81"/>
      <c r="F599" s="82"/>
      <c r="G599" s="273">
        <f t="shared" si="111"/>
        <v>0</v>
      </c>
      <c r="H599" s="273">
        <f t="shared" si="112"/>
        <v>0</v>
      </c>
      <c r="I599" s="273">
        <f t="shared" si="113"/>
        <v>0</v>
      </c>
      <c r="J599" s="273">
        <f t="shared" si="114"/>
        <v>0</v>
      </c>
      <c r="K599" s="81"/>
      <c r="L599" s="274" t="str">
        <f t="shared" si="115"/>
        <v/>
      </c>
      <c r="M599" s="256">
        <f t="shared" si="116"/>
        <v>0</v>
      </c>
      <c r="N599" s="226" t="str">
        <f t="shared" si="117"/>
        <v/>
      </c>
    </row>
    <row r="600" spans="1:14" hidden="1" outlineLevel="1" x14ac:dyDescent="0.3">
      <c r="A600" s="159"/>
      <c r="B600" s="80"/>
      <c r="C600" s="80"/>
      <c r="D600" s="81"/>
      <c r="E600" s="81"/>
      <c r="F600" s="82"/>
      <c r="G600" s="273">
        <f t="shared" si="111"/>
        <v>0</v>
      </c>
      <c r="H600" s="273">
        <f t="shared" si="112"/>
        <v>0</v>
      </c>
      <c r="I600" s="273">
        <f t="shared" si="113"/>
        <v>0</v>
      </c>
      <c r="J600" s="273">
        <f t="shared" si="114"/>
        <v>0</v>
      </c>
      <c r="K600" s="81"/>
      <c r="L600" s="274" t="str">
        <f t="shared" si="115"/>
        <v/>
      </c>
      <c r="M600" s="256">
        <f t="shared" si="116"/>
        <v>0</v>
      </c>
      <c r="N600" s="226" t="str">
        <f t="shared" si="117"/>
        <v/>
      </c>
    </row>
    <row r="601" spans="1:14" collapsed="1" x14ac:dyDescent="0.3">
      <c r="A601" s="159"/>
      <c r="B601" s="80"/>
      <c r="C601" s="80"/>
      <c r="D601" s="81"/>
      <c r="E601" s="81"/>
      <c r="F601" s="82"/>
      <c r="G601" s="273">
        <f t="shared" si="111"/>
        <v>0</v>
      </c>
      <c r="H601" s="273">
        <f t="shared" si="112"/>
        <v>0</v>
      </c>
      <c r="I601" s="273">
        <f t="shared" si="113"/>
        <v>0</v>
      </c>
      <c r="J601" s="273">
        <f t="shared" si="114"/>
        <v>0</v>
      </c>
      <c r="K601" s="81"/>
      <c r="L601" s="274" t="str">
        <f t="shared" si="115"/>
        <v/>
      </c>
      <c r="M601" s="256">
        <f t="shared" si="116"/>
        <v>0</v>
      </c>
      <c r="N601" s="226" t="str">
        <f t="shared" si="117"/>
        <v/>
      </c>
    </row>
    <row r="602" spans="1:14" hidden="1" outlineLevel="1" x14ac:dyDescent="0.3">
      <c r="A602" s="159"/>
      <c r="B602" s="80"/>
      <c r="C602" s="80"/>
      <c r="D602" s="81"/>
      <c r="E602" s="81"/>
      <c r="F602" s="82"/>
      <c r="G602" s="273">
        <f t="shared" si="111"/>
        <v>0</v>
      </c>
      <c r="H602" s="273">
        <f t="shared" si="112"/>
        <v>0</v>
      </c>
      <c r="I602" s="273">
        <f t="shared" si="113"/>
        <v>0</v>
      </c>
      <c r="J602" s="273">
        <f t="shared" si="114"/>
        <v>0</v>
      </c>
      <c r="K602" s="81"/>
      <c r="L602" s="274" t="str">
        <f t="shared" si="115"/>
        <v/>
      </c>
      <c r="M602" s="256">
        <f t="shared" si="116"/>
        <v>0</v>
      </c>
      <c r="N602" s="226" t="str">
        <f t="shared" si="117"/>
        <v/>
      </c>
    </row>
    <row r="603" spans="1:14" hidden="1" outlineLevel="1" x14ac:dyDescent="0.3">
      <c r="A603" s="159"/>
      <c r="B603" s="80"/>
      <c r="C603" s="80"/>
      <c r="D603" s="81"/>
      <c r="E603" s="81"/>
      <c r="F603" s="82"/>
      <c r="G603" s="273">
        <f t="shared" si="111"/>
        <v>0</v>
      </c>
      <c r="H603" s="273">
        <f t="shared" si="112"/>
        <v>0</v>
      </c>
      <c r="I603" s="273">
        <f t="shared" si="113"/>
        <v>0</v>
      </c>
      <c r="J603" s="273">
        <f t="shared" si="114"/>
        <v>0</v>
      </c>
      <c r="K603" s="81"/>
      <c r="L603" s="274" t="str">
        <f t="shared" si="115"/>
        <v/>
      </c>
      <c r="M603" s="256">
        <f t="shared" si="116"/>
        <v>0</v>
      </c>
      <c r="N603" s="226" t="str">
        <f t="shared" si="117"/>
        <v/>
      </c>
    </row>
    <row r="604" spans="1:14" hidden="1" outlineLevel="1" x14ac:dyDescent="0.3">
      <c r="A604" s="159"/>
      <c r="B604" s="80"/>
      <c r="C604" s="80"/>
      <c r="D604" s="81"/>
      <c r="E604" s="81"/>
      <c r="F604" s="82"/>
      <c r="G604" s="273">
        <f t="shared" si="111"/>
        <v>0</v>
      </c>
      <c r="H604" s="273">
        <f t="shared" si="112"/>
        <v>0</v>
      </c>
      <c r="I604" s="273">
        <f t="shared" si="113"/>
        <v>0</v>
      </c>
      <c r="J604" s="273">
        <f t="shared" si="114"/>
        <v>0</v>
      </c>
      <c r="K604" s="81"/>
      <c r="L604" s="274" t="str">
        <f t="shared" si="115"/>
        <v/>
      </c>
      <c r="M604" s="256">
        <f t="shared" si="116"/>
        <v>0</v>
      </c>
      <c r="N604" s="226" t="str">
        <f t="shared" si="117"/>
        <v/>
      </c>
    </row>
    <row r="605" spans="1:14" hidden="1" outlineLevel="1" x14ac:dyDescent="0.3">
      <c r="A605" s="159"/>
      <c r="B605" s="80"/>
      <c r="C605" s="80"/>
      <c r="D605" s="81"/>
      <c r="E605" s="81"/>
      <c r="F605" s="82"/>
      <c r="G605" s="273">
        <f t="shared" si="111"/>
        <v>0</v>
      </c>
      <c r="H605" s="273">
        <f t="shared" si="112"/>
        <v>0</v>
      </c>
      <c r="I605" s="273">
        <f t="shared" si="113"/>
        <v>0</v>
      </c>
      <c r="J605" s="273">
        <f t="shared" si="114"/>
        <v>0</v>
      </c>
      <c r="K605" s="81"/>
      <c r="L605" s="274" t="str">
        <f t="shared" si="115"/>
        <v/>
      </c>
      <c r="M605" s="256">
        <f t="shared" si="116"/>
        <v>0</v>
      </c>
      <c r="N605" s="226" t="str">
        <f t="shared" si="117"/>
        <v/>
      </c>
    </row>
    <row r="606" spans="1:14" hidden="1" outlineLevel="1" x14ac:dyDescent="0.3">
      <c r="A606" s="159"/>
      <c r="B606" s="80"/>
      <c r="C606" s="80"/>
      <c r="D606" s="81"/>
      <c r="E606" s="81"/>
      <c r="F606" s="82"/>
      <c r="G606" s="273">
        <f t="shared" si="111"/>
        <v>0</v>
      </c>
      <c r="H606" s="273">
        <f t="shared" si="112"/>
        <v>0</v>
      </c>
      <c r="I606" s="273">
        <f t="shared" si="113"/>
        <v>0</v>
      </c>
      <c r="J606" s="273">
        <f t="shared" si="114"/>
        <v>0</v>
      </c>
      <c r="K606" s="81"/>
      <c r="L606" s="274" t="str">
        <f t="shared" si="115"/>
        <v/>
      </c>
      <c r="M606" s="256">
        <f t="shared" si="116"/>
        <v>0</v>
      </c>
      <c r="N606" s="226" t="str">
        <f t="shared" si="117"/>
        <v/>
      </c>
    </row>
    <row r="607" spans="1:14" hidden="1" outlineLevel="1" x14ac:dyDescent="0.3">
      <c r="A607" s="159"/>
      <c r="B607" s="80"/>
      <c r="C607" s="80"/>
      <c r="D607" s="81"/>
      <c r="E607" s="81"/>
      <c r="F607" s="82"/>
      <c r="G607" s="273">
        <f t="shared" si="111"/>
        <v>0</v>
      </c>
      <c r="H607" s="273">
        <f t="shared" si="112"/>
        <v>0</v>
      </c>
      <c r="I607" s="273">
        <f t="shared" si="113"/>
        <v>0</v>
      </c>
      <c r="J607" s="273">
        <f t="shared" si="114"/>
        <v>0</v>
      </c>
      <c r="K607" s="81"/>
      <c r="L607" s="274" t="str">
        <f t="shared" si="115"/>
        <v/>
      </c>
      <c r="M607" s="256">
        <f t="shared" si="116"/>
        <v>0</v>
      </c>
      <c r="N607" s="226" t="str">
        <f t="shared" si="117"/>
        <v/>
      </c>
    </row>
    <row r="608" spans="1:14" hidden="1" outlineLevel="1" x14ac:dyDescent="0.3">
      <c r="A608" s="159"/>
      <c r="B608" s="80"/>
      <c r="C608" s="80"/>
      <c r="D608" s="81"/>
      <c r="E608" s="81"/>
      <c r="F608" s="82"/>
      <c r="G608" s="273">
        <f t="shared" si="111"/>
        <v>0</v>
      </c>
      <c r="H608" s="273">
        <f t="shared" si="112"/>
        <v>0</v>
      </c>
      <c r="I608" s="273">
        <f t="shared" si="113"/>
        <v>0</v>
      </c>
      <c r="J608" s="273">
        <f t="shared" si="114"/>
        <v>0</v>
      </c>
      <c r="K608" s="81"/>
      <c r="L608" s="274" t="str">
        <f t="shared" si="115"/>
        <v/>
      </c>
      <c r="M608" s="256">
        <f t="shared" si="116"/>
        <v>0</v>
      </c>
      <c r="N608" s="226" t="str">
        <f t="shared" si="117"/>
        <v/>
      </c>
    </row>
    <row r="609" spans="1:14" hidden="1" outlineLevel="1" x14ac:dyDescent="0.3">
      <c r="A609" s="159"/>
      <c r="B609" s="80"/>
      <c r="C609" s="80"/>
      <c r="D609" s="81"/>
      <c r="E609" s="81"/>
      <c r="F609" s="82"/>
      <c r="G609" s="273">
        <f t="shared" si="111"/>
        <v>0</v>
      </c>
      <c r="H609" s="273">
        <f t="shared" si="112"/>
        <v>0</v>
      </c>
      <c r="I609" s="273">
        <f t="shared" si="113"/>
        <v>0</v>
      </c>
      <c r="J609" s="273">
        <f t="shared" si="114"/>
        <v>0</v>
      </c>
      <c r="K609" s="81"/>
      <c r="L609" s="274" t="str">
        <f t="shared" si="115"/>
        <v/>
      </c>
      <c r="M609" s="256">
        <f t="shared" si="116"/>
        <v>0</v>
      </c>
      <c r="N609" s="226" t="str">
        <f t="shared" si="117"/>
        <v/>
      </c>
    </row>
    <row r="610" spans="1:14" hidden="1" outlineLevel="1" x14ac:dyDescent="0.3">
      <c r="A610" s="159"/>
      <c r="B610" s="80"/>
      <c r="C610" s="80"/>
      <c r="D610" s="81"/>
      <c r="E610" s="81"/>
      <c r="F610" s="82"/>
      <c r="G610" s="273">
        <f t="shared" si="111"/>
        <v>0</v>
      </c>
      <c r="H610" s="273">
        <f t="shared" si="112"/>
        <v>0</v>
      </c>
      <c r="I610" s="273">
        <f t="shared" si="113"/>
        <v>0</v>
      </c>
      <c r="J610" s="273">
        <f t="shared" si="114"/>
        <v>0</v>
      </c>
      <c r="K610" s="81"/>
      <c r="L610" s="274" t="str">
        <f t="shared" si="115"/>
        <v/>
      </c>
      <c r="M610" s="256">
        <f t="shared" si="116"/>
        <v>0</v>
      </c>
      <c r="N610" s="226" t="str">
        <f t="shared" si="117"/>
        <v/>
      </c>
    </row>
    <row r="611" spans="1:14" hidden="1" outlineLevel="1" x14ac:dyDescent="0.3">
      <c r="A611" s="159"/>
      <c r="B611" s="80"/>
      <c r="C611" s="80"/>
      <c r="D611" s="81"/>
      <c r="E611" s="81"/>
      <c r="F611" s="82"/>
      <c r="G611" s="273">
        <f t="shared" si="111"/>
        <v>0</v>
      </c>
      <c r="H611" s="273">
        <f t="shared" si="112"/>
        <v>0</v>
      </c>
      <c r="I611" s="273">
        <f t="shared" si="113"/>
        <v>0</v>
      </c>
      <c r="J611" s="273">
        <f t="shared" si="114"/>
        <v>0</v>
      </c>
      <c r="K611" s="81"/>
      <c r="L611" s="274" t="str">
        <f t="shared" si="115"/>
        <v/>
      </c>
      <c r="M611" s="256">
        <f t="shared" si="116"/>
        <v>0</v>
      </c>
      <c r="N611" s="226" t="str">
        <f t="shared" si="117"/>
        <v/>
      </c>
    </row>
    <row r="612" spans="1:14" hidden="1" outlineLevel="1" x14ac:dyDescent="0.3">
      <c r="A612" s="159"/>
      <c r="B612" s="80"/>
      <c r="C612" s="80"/>
      <c r="D612" s="81"/>
      <c r="E612" s="81"/>
      <c r="F612" s="82"/>
      <c r="G612" s="273">
        <f t="shared" ref="G612:G643" si="118">IF(D612="",0,IF(D612&lt;15,15-D612,0))</f>
        <v>0</v>
      </c>
      <c r="H612" s="273">
        <f t="shared" ref="H612:H643" si="119">IF(E612="",0,IF(E612&lt;15.5,15.5-E612,0))</f>
        <v>0</v>
      </c>
      <c r="I612" s="273">
        <f t="shared" ref="I612:I643" si="120">G612*F612</f>
        <v>0</v>
      </c>
      <c r="J612" s="273">
        <f t="shared" ref="J612:J643" si="121">H612*F612</f>
        <v>0</v>
      </c>
      <c r="K612" s="81"/>
      <c r="L612" s="274" t="str">
        <f t="shared" ref="L612:L643" si="122">IFERROR((K612/(I612+J612)),"")</f>
        <v/>
      </c>
      <c r="M612" s="256">
        <f t="shared" ref="M612:M643" si="123">I612+J612+K612</f>
        <v>0</v>
      </c>
      <c r="N612" s="226" t="str">
        <f t="shared" ref="N612:N643" si="124">IF(K612="","",IF(L612&gt;17.5%,"Benefits should not be more than 17.5% ",""))</f>
        <v/>
      </c>
    </row>
    <row r="613" spans="1:14" hidden="1" outlineLevel="1" x14ac:dyDescent="0.3">
      <c r="A613" s="159"/>
      <c r="B613" s="80"/>
      <c r="C613" s="80"/>
      <c r="D613" s="81"/>
      <c r="E613" s="81"/>
      <c r="F613" s="82"/>
      <c r="G613" s="273">
        <f t="shared" si="118"/>
        <v>0</v>
      </c>
      <c r="H613" s="273">
        <f t="shared" si="119"/>
        <v>0</v>
      </c>
      <c r="I613" s="273">
        <f t="shared" si="120"/>
        <v>0</v>
      </c>
      <c r="J613" s="273">
        <f t="shared" si="121"/>
        <v>0</v>
      </c>
      <c r="K613" s="81"/>
      <c r="L613" s="274" t="str">
        <f t="shared" si="122"/>
        <v/>
      </c>
      <c r="M613" s="256">
        <f t="shared" si="123"/>
        <v>0</v>
      </c>
      <c r="N613" s="226" t="str">
        <f t="shared" si="124"/>
        <v/>
      </c>
    </row>
    <row r="614" spans="1:14" hidden="1" outlineLevel="1" x14ac:dyDescent="0.3">
      <c r="A614" s="159"/>
      <c r="B614" s="80"/>
      <c r="C614" s="80"/>
      <c r="D614" s="81"/>
      <c r="E614" s="81"/>
      <c r="F614" s="82"/>
      <c r="G614" s="273">
        <f t="shared" si="118"/>
        <v>0</v>
      </c>
      <c r="H614" s="273">
        <f t="shared" si="119"/>
        <v>0</v>
      </c>
      <c r="I614" s="273">
        <f t="shared" si="120"/>
        <v>0</v>
      </c>
      <c r="J614" s="273">
        <f t="shared" si="121"/>
        <v>0</v>
      </c>
      <c r="K614" s="81"/>
      <c r="L614" s="274" t="str">
        <f t="shared" si="122"/>
        <v/>
      </c>
      <c r="M614" s="256">
        <f t="shared" si="123"/>
        <v>0</v>
      </c>
      <c r="N614" s="226" t="str">
        <f t="shared" si="124"/>
        <v/>
      </c>
    </row>
    <row r="615" spans="1:14" hidden="1" outlineLevel="1" x14ac:dyDescent="0.3">
      <c r="A615" s="159"/>
      <c r="B615" s="80"/>
      <c r="C615" s="80"/>
      <c r="D615" s="81"/>
      <c r="E615" s="81"/>
      <c r="F615" s="82"/>
      <c r="G615" s="273">
        <f t="shared" si="118"/>
        <v>0</v>
      </c>
      <c r="H615" s="273">
        <f t="shared" si="119"/>
        <v>0</v>
      </c>
      <c r="I615" s="273">
        <f t="shared" si="120"/>
        <v>0</v>
      </c>
      <c r="J615" s="273">
        <f t="shared" si="121"/>
        <v>0</v>
      </c>
      <c r="K615" s="81"/>
      <c r="L615" s="274" t="str">
        <f t="shared" si="122"/>
        <v/>
      </c>
      <c r="M615" s="256">
        <f t="shared" si="123"/>
        <v>0</v>
      </c>
      <c r="N615" s="226" t="str">
        <f t="shared" si="124"/>
        <v/>
      </c>
    </row>
    <row r="616" spans="1:14" hidden="1" outlineLevel="1" x14ac:dyDescent="0.3">
      <c r="A616" s="159"/>
      <c r="B616" s="80"/>
      <c r="C616" s="80"/>
      <c r="D616" s="81"/>
      <c r="E616" s="81"/>
      <c r="F616" s="82"/>
      <c r="G616" s="273">
        <f t="shared" si="118"/>
        <v>0</v>
      </c>
      <c r="H616" s="273">
        <f t="shared" si="119"/>
        <v>0</v>
      </c>
      <c r="I616" s="273">
        <f t="shared" si="120"/>
        <v>0</v>
      </c>
      <c r="J616" s="273">
        <f t="shared" si="121"/>
        <v>0</v>
      </c>
      <c r="K616" s="81"/>
      <c r="L616" s="274" t="str">
        <f t="shared" si="122"/>
        <v/>
      </c>
      <c r="M616" s="256">
        <f t="shared" si="123"/>
        <v>0</v>
      </c>
      <c r="N616" s="226" t="str">
        <f t="shared" si="124"/>
        <v/>
      </c>
    </row>
    <row r="617" spans="1:14" hidden="1" outlineLevel="1" x14ac:dyDescent="0.3">
      <c r="A617" s="159"/>
      <c r="B617" s="80"/>
      <c r="C617" s="80"/>
      <c r="D617" s="81"/>
      <c r="E617" s="81"/>
      <c r="F617" s="82"/>
      <c r="G617" s="273">
        <f t="shared" si="118"/>
        <v>0</v>
      </c>
      <c r="H617" s="273">
        <f t="shared" si="119"/>
        <v>0</v>
      </c>
      <c r="I617" s="273">
        <f t="shared" si="120"/>
        <v>0</v>
      </c>
      <c r="J617" s="273">
        <f t="shared" si="121"/>
        <v>0</v>
      </c>
      <c r="K617" s="81"/>
      <c r="L617" s="274" t="str">
        <f t="shared" si="122"/>
        <v/>
      </c>
      <c r="M617" s="256">
        <f t="shared" si="123"/>
        <v>0</v>
      </c>
      <c r="N617" s="226" t="str">
        <f t="shared" si="124"/>
        <v/>
      </c>
    </row>
    <row r="618" spans="1:14" hidden="1" outlineLevel="1" x14ac:dyDescent="0.3">
      <c r="A618" s="159"/>
      <c r="B618" s="80"/>
      <c r="C618" s="80"/>
      <c r="D618" s="81"/>
      <c r="E618" s="81"/>
      <c r="F618" s="82"/>
      <c r="G618" s="273">
        <f t="shared" si="118"/>
        <v>0</v>
      </c>
      <c r="H618" s="273">
        <f t="shared" si="119"/>
        <v>0</v>
      </c>
      <c r="I618" s="273">
        <f t="shared" si="120"/>
        <v>0</v>
      </c>
      <c r="J618" s="273">
        <f t="shared" si="121"/>
        <v>0</v>
      </c>
      <c r="K618" s="81"/>
      <c r="L618" s="274" t="str">
        <f t="shared" si="122"/>
        <v/>
      </c>
      <c r="M618" s="256">
        <f t="shared" si="123"/>
        <v>0</v>
      </c>
      <c r="N618" s="226" t="str">
        <f t="shared" si="124"/>
        <v/>
      </c>
    </row>
    <row r="619" spans="1:14" hidden="1" outlineLevel="1" x14ac:dyDescent="0.3">
      <c r="A619" s="159"/>
      <c r="B619" s="80"/>
      <c r="C619" s="80"/>
      <c r="D619" s="81"/>
      <c r="E619" s="81"/>
      <c r="F619" s="82"/>
      <c r="G619" s="273">
        <f t="shared" si="118"/>
        <v>0</v>
      </c>
      <c r="H619" s="273">
        <f t="shared" si="119"/>
        <v>0</v>
      </c>
      <c r="I619" s="273">
        <f t="shared" si="120"/>
        <v>0</v>
      </c>
      <c r="J619" s="273">
        <f t="shared" si="121"/>
        <v>0</v>
      </c>
      <c r="K619" s="81"/>
      <c r="L619" s="274" t="str">
        <f t="shared" si="122"/>
        <v/>
      </c>
      <c r="M619" s="256">
        <f t="shared" si="123"/>
        <v>0</v>
      </c>
      <c r="N619" s="226" t="str">
        <f t="shared" si="124"/>
        <v/>
      </c>
    </row>
    <row r="620" spans="1:14" hidden="1" outlineLevel="1" x14ac:dyDescent="0.3">
      <c r="A620" s="159"/>
      <c r="B620" s="80"/>
      <c r="C620" s="80"/>
      <c r="D620" s="81"/>
      <c r="E620" s="81"/>
      <c r="F620" s="82"/>
      <c r="G620" s="273">
        <f t="shared" si="118"/>
        <v>0</v>
      </c>
      <c r="H620" s="273">
        <f t="shared" si="119"/>
        <v>0</v>
      </c>
      <c r="I620" s="273">
        <f t="shared" si="120"/>
        <v>0</v>
      </c>
      <c r="J620" s="273">
        <f t="shared" si="121"/>
        <v>0</v>
      </c>
      <c r="K620" s="81"/>
      <c r="L620" s="274" t="str">
        <f t="shared" si="122"/>
        <v/>
      </c>
      <c r="M620" s="256">
        <f t="shared" si="123"/>
        <v>0</v>
      </c>
      <c r="N620" s="226" t="str">
        <f t="shared" si="124"/>
        <v/>
      </c>
    </row>
    <row r="621" spans="1:14" hidden="1" outlineLevel="1" x14ac:dyDescent="0.3">
      <c r="A621" s="159"/>
      <c r="B621" s="80"/>
      <c r="C621" s="80"/>
      <c r="D621" s="81"/>
      <c r="E621" s="81"/>
      <c r="F621" s="82"/>
      <c r="G621" s="273">
        <f t="shared" si="118"/>
        <v>0</v>
      </c>
      <c r="H621" s="273">
        <f t="shared" si="119"/>
        <v>0</v>
      </c>
      <c r="I621" s="273">
        <f t="shared" si="120"/>
        <v>0</v>
      </c>
      <c r="J621" s="273">
        <f t="shared" si="121"/>
        <v>0</v>
      </c>
      <c r="K621" s="81"/>
      <c r="L621" s="274" t="str">
        <f t="shared" si="122"/>
        <v/>
      </c>
      <c r="M621" s="256">
        <f t="shared" si="123"/>
        <v>0</v>
      </c>
      <c r="N621" s="226" t="str">
        <f t="shared" si="124"/>
        <v/>
      </c>
    </row>
    <row r="622" spans="1:14" hidden="1" outlineLevel="1" x14ac:dyDescent="0.3">
      <c r="A622" s="159"/>
      <c r="B622" s="80"/>
      <c r="C622" s="80"/>
      <c r="D622" s="81"/>
      <c r="E622" s="81"/>
      <c r="F622" s="82"/>
      <c r="G622" s="273">
        <f t="shared" si="118"/>
        <v>0</v>
      </c>
      <c r="H622" s="273">
        <f t="shared" si="119"/>
        <v>0</v>
      </c>
      <c r="I622" s="273">
        <f t="shared" si="120"/>
        <v>0</v>
      </c>
      <c r="J622" s="273">
        <f t="shared" si="121"/>
        <v>0</v>
      </c>
      <c r="K622" s="81"/>
      <c r="L622" s="274" t="str">
        <f t="shared" si="122"/>
        <v/>
      </c>
      <c r="M622" s="256">
        <f t="shared" si="123"/>
        <v>0</v>
      </c>
      <c r="N622" s="226" t="str">
        <f t="shared" si="124"/>
        <v/>
      </c>
    </row>
    <row r="623" spans="1:14" hidden="1" outlineLevel="1" x14ac:dyDescent="0.3">
      <c r="A623" s="159"/>
      <c r="B623" s="80"/>
      <c r="C623" s="80"/>
      <c r="D623" s="81"/>
      <c r="E623" s="81"/>
      <c r="F623" s="82"/>
      <c r="G623" s="273">
        <f t="shared" si="118"/>
        <v>0</v>
      </c>
      <c r="H623" s="273">
        <f t="shared" si="119"/>
        <v>0</v>
      </c>
      <c r="I623" s="273">
        <f t="shared" si="120"/>
        <v>0</v>
      </c>
      <c r="J623" s="273">
        <f t="shared" si="121"/>
        <v>0</v>
      </c>
      <c r="K623" s="81"/>
      <c r="L623" s="274" t="str">
        <f t="shared" si="122"/>
        <v/>
      </c>
      <c r="M623" s="256">
        <f t="shared" si="123"/>
        <v>0</v>
      </c>
      <c r="N623" s="226" t="str">
        <f t="shared" si="124"/>
        <v/>
      </c>
    </row>
    <row r="624" spans="1:14" hidden="1" outlineLevel="1" x14ac:dyDescent="0.3">
      <c r="A624" s="159"/>
      <c r="B624" s="80"/>
      <c r="C624" s="80"/>
      <c r="D624" s="81"/>
      <c r="E624" s="81"/>
      <c r="F624" s="82"/>
      <c r="G624" s="273">
        <f t="shared" si="118"/>
        <v>0</v>
      </c>
      <c r="H624" s="273">
        <f t="shared" si="119"/>
        <v>0</v>
      </c>
      <c r="I624" s="273">
        <f t="shared" si="120"/>
        <v>0</v>
      </c>
      <c r="J624" s="273">
        <f t="shared" si="121"/>
        <v>0</v>
      </c>
      <c r="K624" s="81"/>
      <c r="L624" s="274" t="str">
        <f t="shared" si="122"/>
        <v/>
      </c>
      <c r="M624" s="256">
        <f t="shared" si="123"/>
        <v>0</v>
      </c>
      <c r="N624" s="226" t="str">
        <f t="shared" si="124"/>
        <v/>
      </c>
    </row>
    <row r="625" spans="1:14" hidden="1" outlineLevel="1" x14ac:dyDescent="0.3">
      <c r="A625" s="159"/>
      <c r="B625" s="80"/>
      <c r="C625" s="80"/>
      <c r="D625" s="81"/>
      <c r="E625" s="81"/>
      <c r="F625" s="82"/>
      <c r="G625" s="273">
        <f t="shared" si="118"/>
        <v>0</v>
      </c>
      <c r="H625" s="273">
        <f t="shared" si="119"/>
        <v>0</v>
      </c>
      <c r="I625" s="273">
        <f t="shared" si="120"/>
        <v>0</v>
      </c>
      <c r="J625" s="273">
        <f t="shared" si="121"/>
        <v>0</v>
      </c>
      <c r="K625" s="81"/>
      <c r="L625" s="274" t="str">
        <f t="shared" si="122"/>
        <v/>
      </c>
      <c r="M625" s="256">
        <f t="shared" si="123"/>
        <v>0</v>
      </c>
      <c r="N625" s="226" t="str">
        <f t="shared" si="124"/>
        <v/>
      </c>
    </row>
    <row r="626" spans="1:14" hidden="1" outlineLevel="1" x14ac:dyDescent="0.3">
      <c r="A626" s="159"/>
      <c r="B626" s="80"/>
      <c r="C626" s="80"/>
      <c r="D626" s="81"/>
      <c r="E626" s="81"/>
      <c r="F626" s="82"/>
      <c r="G626" s="273">
        <f t="shared" si="118"/>
        <v>0</v>
      </c>
      <c r="H626" s="273">
        <f t="shared" si="119"/>
        <v>0</v>
      </c>
      <c r="I626" s="273">
        <f t="shared" si="120"/>
        <v>0</v>
      </c>
      <c r="J626" s="273">
        <f t="shared" si="121"/>
        <v>0</v>
      </c>
      <c r="K626" s="81"/>
      <c r="L626" s="274" t="str">
        <f t="shared" si="122"/>
        <v/>
      </c>
      <c r="M626" s="256">
        <f t="shared" si="123"/>
        <v>0</v>
      </c>
      <c r="N626" s="226" t="str">
        <f t="shared" si="124"/>
        <v/>
      </c>
    </row>
    <row r="627" spans="1:14" hidden="1" outlineLevel="1" x14ac:dyDescent="0.3">
      <c r="A627" s="159"/>
      <c r="B627" s="80"/>
      <c r="C627" s="80"/>
      <c r="D627" s="81"/>
      <c r="E627" s="81"/>
      <c r="F627" s="82"/>
      <c r="G627" s="273">
        <f t="shared" si="118"/>
        <v>0</v>
      </c>
      <c r="H627" s="273">
        <f t="shared" si="119"/>
        <v>0</v>
      </c>
      <c r="I627" s="273">
        <f t="shared" si="120"/>
        <v>0</v>
      </c>
      <c r="J627" s="273">
        <f t="shared" si="121"/>
        <v>0</v>
      </c>
      <c r="K627" s="81"/>
      <c r="L627" s="274" t="str">
        <f t="shared" si="122"/>
        <v/>
      </c>
      <c r="M627" s="256">
        <f t="shared" si="123"/>
        <v>0</v>
      </c>
      <c r="N627" s="226" t="str">
        <f t="shared" si="124"/>
        <v/>
      </c>
    </row>
    <row r="628" spans="1:14" hidden="1" outlineLevel="1" x14ac:dyDescent="0.3">
      <c r="A628" s="159"/>
      <c r="B628" s="80"/>
      <c r="C628" s="80"/>
      <c r="D628" s="81"/>
      <c r="E628" s="81"/>
      <c r="F628" s="82"/>
      <c r="G628" s="273">
        <f t="shared" si="118"/>
        <v>0</v>
      </c>
      <c r="H628" s="273">
        <f t="shared" si="119"/>
        <v>0</v>
      </c>
      <c r="I628" s="273">
        <f t="shared" si="120"/>
        <v>0</v>
      </c>
      <c r="J628" s="273">
        <f t="shared" si="121"/>
        <v>0</v>
      </c>
      <c r="K628" s="81"/>
      <c r="L628" s="274" t="str">
        <f t="shared" si="122"/>
        <v/>
      </c>
      <c r="M628" s="256">
        <f t="shared" si="123"/>
        <v>0</v>
      </c>
      <c r="N628" s="226" t="str">
        <f t="shared" si="124"/>
        <v/>
      </c>
    </row>
    <row r="629" spans="1:14" hidden="1" outlineLevel="1" x14ac:dyDescent="0.3">
      <c r="A629" s="159"/>
      <c r="B629" s="80"/>
      <c r="C629" s="80"/>
      <c r="D629" s="81"/>
      <c r="E629" s="81"/>
      <c r="F629" s="82"/>
      <c r="G629" s="273">
        <f t="shared" si="118"/>
        <v>0</v>
      </c>
      <c r="H629" s="273">
        <f t="shared" si="119"/>
        <v>0</v>
      </c>
      <c r="I629" s="273">
        <f t="shared" si="120"/>
        <v>0</v>
      </c>
      <c r="J629" s="273">
        <f t="shared" si="121"/>
        <v>0</v>
      </c>
      <c r="K629" s="81"/>
      <c r="L629" s="274" t="str">
        <f t="shared" si="122"/>
        <v/>
      </c>
      <c r="M629" s="256">
        <f t="shared" si="123"/>
        <v>0</v>
      </c>
      <c r="N629" s="226" t="str">
        <f t="shared" si="124"/>
        <v/>
      </c>
    </row>
    <row r="630" spans="1:14" hidden="1" outlineLevel="1" x14ac:dyDescent="0.3">
      <c r="A630" s="159"/>
      <c r="B630" s="80"/>
      <c r="C630" s="80"/>
      <c r="D630" s="81"/>
      <c r="E630" s="81"/>
      <c r="F630" s="82"/>
      <c r="G630" s="273">
        <f t="shared" si="118"/>
        <v>0</v>
      </c>
      <c r="H630" s="273">
        <f t="shared" si="119"/>
        <v>0</v>
      </c>
      <c r="I630" s="273">
        <f t="shared" si="120"/>
        <v>0</v>
      </c>
      <c r="J630" s="273">
        <f t="shared" si="121"/>
        <v>0</v>
      </c>
      <c r="K630" s="81"/>
      <c r="L630" s="274" t="str">
        <f t="shared" si="122"/>
        <v/>
      </c>
      <c r="M630" s="256">
        <f t="shared" si="123"/>
        <v>0</v>
      </c>
      <c r="N630" s="226" t="str">
        <f t="shared" si="124"/>
        <v/>
      </c>
    </row>
    <row r="631" spans="1:14" hidden="1" outlineLevel="1" x14ac:dyDescent="0.3">
      <c r="A631" s="159"/>
      <c r="B631" s="80"/>
      <c r="C631" s="80"/>
      <c r="D631" s="81"/>
      <c r="E631" s="81"/>
      <c r="F631" s="82"/>
      <c r="G631" s="273">
        <f t="shared" si="118"/>
        <v>0</v>
      </c>
      <c r="H631" s="273">
        <f t="shared" si="119"/>
        <v>0</v>
      </c>
      <c r="I631" s="273">
        <f t="shared" si="120"/>
        <v>0</v>
      </c>
      <c r="J631" s="273">
        <f t="shared" si="121"/>
        <v>0</v>
      </c>
      <c r="K631" s="81"/>
      <c r="L631" s="274" t="str">
        <f t="shared" si="122"/>
        <v/>
      </c>
      <c r="M631" s="256">
        <f t="shared" si="123"/>
        <v>0</v>
      </c>
      <c r="N631" s="226" t="str">
        <f t="shared" si="124"/>
        <v/>
      </c>
    </row>
    <row r="632" spans="1:14" hidden="1" outlineLevel="1" x14ac:dyDescent="0.3">
      <c r="A632" s="159"/>
      <c r="B632" s="80"/>
      <c r="C632" s="80"/>
      <c r="D632" s="81"/>
      <c r="E632" s="81"/>
      <c r="F632" s="82"/>
      <c r="G632" s="273">
        <f t="shared" si="118"/>
        <v>0</v>
      </c>
      <c r="H632" s="273">
        <f t="shared" si="119"/>
        <v>0</v>
      </c>
      <c r="I632" s="273">
        <f t="shared" si="120"/>
        <v>0</v>
      </c>
      <c r="J632" s="273">
        <f t="shared" si="121"/>
        <v>0</v>
      </c>
      <c r="K632" s="81"/>
      <c r="L632" s="274" t="str">
        <f t="shared" si="122"/>
        <v/>
      </c>
      <c r="M632" s="256">
        <f t="shared" si="123"/>
        <v>0</v>
      </c>
      <c r="N632" s="226" t="str">
        <f t="shared" si="124"/>
        <v/>
      </c>
    </row>
    <row r="633" spans="1:14" hidden="1" outlineLevel="1" x14ac:dyDescent="0.3">
      <c r="A633" s="159"/>
      <c r="B633" s="80"/>
      <c r="C633" s="80"/>
      <c r="D633" s="81"/>
      <c r="E633" s="81"/>
      <c r="F633" s="82"/>
      <c r="G633" s="273">
        <f t="shared" si="118"/>
        <v>0</v>
      </c>
      <c r="H633" s="273">
        <f t="shared" si="119"/>
        <v>0</v>
      </c>
      <c r="I633" s="273">
        <f t="shared" si="120"/>
        <v>0</v>
      </c>
      <c r="J633" s="273">
        <f t="shared" si="121"/>
        <v>0</v>
      </c>
      <c r="K633" s="81"/>
      <c r="L633" s="274" t="str">
        <f t="shared" si="122"/>
        <v/>
      </c>
      <c r="M633" s="256">
        <f t="shared" si="123"/>
        <v>0</v>
      </c>
      <c r="N633" s="226" t="str">
        <f t="shared" si="124"/>
        <v/>
      </c>
    </row>
    <row r="634" spans="1:14" hidden="1" outlineLevel="1" x14ac:dyDescent="0.3">
      <c r="A634" s="159"/>
      <c r="B634" s="80"/>
      <c r="C634" s="80"/>
      <c r="D634" s="81"/>
      <c r="E634" s="81"/>
      <c r="F634" s="82"/>
      <c r="G634" s="273">
        <f t="shared" si="118"/>
        <v>0</v>
      </c>
      <c r="H634" s="273">
        <f t="shared" si="119"/>
        <v>0</v>
      </c>
      <c r="I634" s="273">
        <f t="shared" si="120"/>
        <v>0</v>
      </c>
      <c r="J634" s="273">
        <f t="shared" si="121"/>
        <v>0</v>
      </c>
      <c r="K634" s="81"/>
      <c r="L634" s="274" t="str">
        <f t="shared" si="122"/>
        <v/>
      </c>
      <c r="M634" s="256">
        <f t="shared" si="123"/>
        <v>0</v>
      </c>
      <c r="N634" s="226" t="str">
        <f t="shared" si="124"/>
        <v/>
      </c>
    </row>
    <row r="635" spans="1:14" hidden="1" outlineLevel="1" x14ac:dyDescent="0.3">
      <c r="A635" s="159"/>
      <c r="B635" s="80"/>
      <c r="C635" s="80"/>
      <c r="D635" s="81"/>
      <c r="E635" s="81"/>
      <c r="F635" s="82"/>
      <c r="G635" s="273">
        <f t="shared" si="118"/>
        <v>0</v>
      </c>
      <c r="H635" s="273">
        <f t="shared" si="119"/>
        <v>0</v>
      </c>
      <c r="I635" s="273">
        <f t="shared" si="120"/>
        <v>0</v>
      </c>
      <c r="J635" s="273">
        <f t="shared" si="121"/>
        <v>0</v>
      </c>
      <c r="K635" s="81"/>
      <c r="L635" s="274" t="str">
        <f t="shared" si="122"/>
        <v/>
      </c>
      <c r="M635" s="256">
        <f t="shared" si="123"/>
        <v>0</v>
      </c>
      <c r="N635" s="226" t="str">
        <f t="shared" si="124"/>
        <v/>
      </c>
    </row>
    <row r="636" spans="1:14" hidden="1" outlineLevel="1" x14ac:dyDescent="0.3">
      <c r="A636" s="159"/>
      <c r="B636" s="80"/>
      <c r="C636" s="80"/>
      <c r="D636" s="81"/>
      <c r="E636" s="81"/>
      <c r="F636" s="82"/>
      <c r="G636" s="273">
        <f t="shared" si="118"/>
        <v>0</v>
      </c>
      <c r="H636" s="273">
        <f t="shared" si="119"/>
        <v>0</v>
      </c>
      <c r="I636" s="273">
        <f t="shared" si="120"/>
        <v>0</v>
      </c>
      <c r="J636" s="273">
        <f t="shared" si="121"/>
        <v>0</v>
      </c>
      <c r="K636" s="81"/>
      <c r="L636" s="274" t="str">
        <f t="shared" si="122"/>
        <v/>
      </c>
      <c r="M636" s="256">
        <f t="shared" si="123"/>
        <v>0</v>
      </c>
      <c r="N636" s="226" t="str">
        <f t="shared" si="124"/>
        <v/>
      </c>
    </row>
    <row r="637" spans="1:14" hidden="1" outlineLevel="1" x14ac:dyDescent="0.3">
      <c r="A637" s="159"/>
      <c r="B637" s="80"/>
      <c r="C637" s="80"/>
      <c r="D637" s="81"/>
      <c r="E637" s="81"/>
      <c r="F637" s="82"/>
      <c r="G637" s="273">
        <f t="shared" si="118"/>
        <v>0</v>
      </c>
      <c r="H637" s="273">
        <f t="shared" si="119"/>
        <v>0</v>
      </c>
      <c r="I637" s="273">
        <f t="shared" si="120"/>
        <v>0</v>
      </c>
      <c r="J637" s="273">
        <f t="shared" si="121"/>
        <v>0</v>
      </c>
      <c r="K637" s="81"/>
      <c r="L637" s="274" t="str">
        <f t="shared" si="122"/>
        <v/>
      </c>
      <c r="M637" s="256">
        <f t="shared" si="123"/>
        <v>0</v>
      </c>
      <c r="N637" s="226" t="str">
        <f t="shared" si="124"/>
        <v/>
      </c>
    </row>
    <row r="638" spans="1:14" hidden="1" outlineLevel="1" x14ac:dyDescent="0.3">
      <c r="A638" s="159"/>
      <c r="B638" s="80"/>
      <c r="C638" s="80"/>
      <c r="D638" s="81"/>
      <c r="E638" s="81"/>
      <c r="F638" s="82"/>
      <c r="G638" s="273">
        <f t="shared" si="118"/>
        <v>0</v>
      </c>
      <c r="H638" s="273">
        <f t="shared" si="119"/>
        <v>0</v>
      </c>
      <c r="I638" s="273">
        <f t="shared" si="120"/>
        <v>0</v>
      </c>
      <c r="J638" s="273">
        <f t="shared" si="121"/>
        <v>0</v>
      </c>
      <c r="K638" s="81"/>
      <c r="L638" s="274" t="str">
        <f t="shared" si="122"/>
        <v/>
      </c>
      <c r="M638" s="256">
        <f t="shared" si="123"/>
        <v>0</v>
      </c>
      <c r="N638" s="226" t="str">
        <f t="shared" si="124"/>
        <v/>
      </c>
    </row>
    <row r="639" spans="1:14" hidden="1" outlineLevel="1" x14ac:dyDescent="0.3">
      <c r="A639" s="159"/>
      <c r="B639" s="80"/>
      <c r="C639" s="80"/>
      <c r="D639" s="81"/>
      <c r="E639" s="81"/>
      <c r="F639" s="82"/>
      <c r="G639" s="273">
        <f t="shared" si="118"/>
        <v>0</v>
      </c>
      <c r="H639" s="273">
        <f t="shared" si="119"/>
        <v>0</v>
      </c>
      <c r="I639" s="273">
        <f t="shared" si="120"/>
        <v>0</v>
      </c>
      <c r="J639" s="273">
        <f t="shared" si="121"/>
        <v>0</v>
      </c>
      <c r="K639" s="81"/>
      <c r="L639" s="274" t="str">
        <f t="shared" si="122"/>
        <v/>
      </c>
      <c r="M639" s="256">
        <f t="shared" si="123"/>
        <v>0</v>
      </c>
      <c r="N639" s="226" t="str">
        <f t="shared" si="124"/>
        <v/>
      </c>
    </row>
    <row r="640" spans="1:14" hidden="1" outlineLevel="1" x14ac:dyDescent="0.3">
      <c r="A640" s="159"/>
      <c r="B640" s="80"/>
      <c r="C640" s="80"/>
      <c r="D640" s="81"/>
      <c r="E640" s="81"/>
      <c r="F640" s="82"/>
      <c r="G640" s="273">
        <f t="shared" si="118"/>
        <v>0</v>
      </c>
      <c r="H640" s="273">
        <f t="shared" si="119"/>
        <v>0</v>
      </c>
      <c r="I640" s="273">
        <f t="shared" si="120"/>
        <v>0</v>
      </c>
      <c r="J640" s="273">
        <f t="shared" si="121"/>
        <v>0</v>
      </c>
      <c r="K640" s="81"/>
      <c r="L640" s="274" t="str">
        <f t="shared" si="122"/>
        <v/>
      </c>
      <c r="M640" s="256">
        <f t="shared" si="123"/>
        <v>0</v>
      </c>
      <c r="N640" s="226" t="str">
        <f t="shared" si="124"/>
        <v/>
      </c>
    </row>
    <row r="641" spans="1:14" hidden="1" outlineLevel="1" x14ac:dyDescent="0.3">
      <c r="A641" s="159"/>
      <c r="B641" s="80"/>
      <c r="C641" s="80"/>
      <c r="D641" s="81"/>
      <c r="E641" s="81"/>
      <c r="F641" s="82"/>
      <c r="G641" s="273">
        <f t="shared" si="118"/>
        <v>0</v>
      </c>
      <c r="H641" s="273">
        <f t="shared" si="119"/>
        <v>0</v>
      </c>
      <c r="I641" s="273">
        <f t="shared" si="120"/>
        <v>0</v>
      </c>
      <c r="J641" s="273">
        <f t="shared" si="121"/>
        <v>0</v>
      </c>
      <c r="K641" s="81"/>
      <c r="L641" s="274" t="str">
        <f t="shared" si="122"/>
        <v/>
      </c>
      <c r="M641" s="256">
        <f t="shared" si="123"/>
        <v>0</v>
      </c>
      <c r="N641" s="226" t="str">
        <f t="shared" si="124"/>
        <v/>
      </c>
    </row>
    <row r="642" spans="1:14" hidden="1" outlineLevel="1" x14ac:dyDescent="0.3">
      <c r="A642" s="159"/>
      <c r="B642" s="80"/>
      <c r="C642" s="80"/>
      <c r="D642" s="81"/>
      <c r="E642" s="81"/>
      <c r="F642" s="82"/>
      <c r="G642" s="273">
        <f t="shared" si="118"/>
        <v>0</v>
      </c>
      <c r="H642" s="273">
        <f t="shared" si="119"/>
        <v>0</v>
      </c>
      <c r="I642" s="273">
        <f t="shared" si="120"/>
        <v>0</v>
      </c>
      <c r="J642" s="273">
        <f t="shared" si="121"/>
        <v>0</v>
      </c>
      <c r="K642" s="81"/>
      <c r="L642" s="274" t="str">
        <f t="shared" si="122"/>
        <v/>
      </c>
      <c r="M642" s="256">
        <f t="shared" si="123"/>
        <v>0</v>
      </c>
      <c r="N642" s="226" t="str">
        <f t="shared" si="124"/>
        <v/>
      </c>
    </row>
    <row r="643" spans="1:14" hidden="1" outlineLevel="1" x14ac:dyDescent="0.3">
      <c r="A643" s="159"/>
      <c r="B643" s="80"/>
      <c r="C643" s="80"/>
      <c r="D643" s="81"/>
      <c r="E643" s="81"/>
      <c r="F643" s="82"/>
      <c r="G643" s="273">
        <f t="shared" si="118"/>
        <v>0</v>
      </c>
      <c r="H643" s="273">
        <f t="shared" si="119"/>
        <v>0</v>
      </c>
      <c r="I643" s="273">
        <f t="shared" si="120"/>
        <v>0</v>
      </c>
      <c r="J643" s="273">
        <f t="shared" si="121"/>
        <v>0</v>
      </c>
      <c r="K643" s="81"/>
      <c r="L643" s="274" t="str">
        <f t="shared" si="122"/>
        <v/>
      </c>
      <c r="M643" s="256">
        <f t="shared" si="123"/>
        <v>0</v>
      </c>
      <c r="N643" s="226" t="str">
        <f t="shared" si="124"/>
        <v/>
      </c>
    </row>
    <row r="644" spans="1:14" hidden="1" outlineLevel="1" x14ac:dyDescent="0.3">
      <c r="A644" s="159"/>
      <c r="B644" s="80"/>
      <c r="C644" s="80"/>
      <c r="D644" s="81"/>
      <c r="E644" s="81"/>
      <c r="F644" s="82"/>
      <c r="G644" s="273">
        <f t="shared" ref="G644:G675" si="125">IF(D644="",0,IF(D644&lt;15,15-D644,0))</f>
        <v>0</v>
      </c>
      <c r="H644" s="273">
        <f t="shared" ref="H644:H675" si="126">IF(E644="",0,IF(E644&lt;15.5,15.5-E644,0))</f>
        <v>0</v>
      </c>
      <c r="I644" s="273">
        <f t="shared" ref="I644:I675" si="127">G644*F644</f>
        <v>0</v>
      </c>
      <c r="J644" s="273">
        <f t="shared" ref="J644:J675" si="128">H644*F644</f>
        <v>0</v>
      </c>
      <c r="K644" s="81"/>
      <c r="L644" s="274" t="str">
        <f t="shared" ref="L644:L675" si="129">IFERROR((K644/(I644+J644)),"")</f>
        <v/>
      </c>
      <c r="M644" s="256">
        <f t="shared" ref="M644:M675" si="130">I644+J644+K644</f>
        <v>0</v>
      </c>
      <c r="N644" s="226" t="str">
        <f t="shared" ref="N644:N675" si="131">IF(K644="","",IF(L644&gt;17.5%,"Benefits should not be more than 17.5% ",""))</f>
        <v/>
      </c>
    </row>
    <row r="645" spans="1:14" hidden="1" outlineLevel="1" x14ac:dyDescent="0.3">
      <c r="A645" s="159"/>
      <c r="B645" s="80"/>
      <c r="C645" s="80"/>
      <c r="D645" s="81"/>
      <c r="E645" s="81"/>
      <c r="F645" s="82"/>
      <c r="G645" s="273">
        <f t="shared" si="125"/>
        <v>0</v>
      </c>
      <c r="H645" s="273">
        <f t="shared" si="126"/>
        <v>0</v>
      </c>
      <c r="I645" s="273">
        <f t="shared" si="127"/>
        <v>0</v>
      </c>
      <c r="J645" s="273">
        <f t="shared" si="128"/>
        <v>0</v>
      </c>
      <c r="K645" s="81"/>
      <c r="L645" s="274" t="str">
        <f t="shared" si="129"/>
        <v/>
      </c>
      <c r="M645" s="256">
        <f t="shared" si="130"/>
        <v>0</v>
      </c>
      <c r="N645" s="226" t="str">
        <f t="shared" si="131"/>
        <v/>
      </c>
    </row>
    <row r="646" spans="1:14" hidden="1" outlineLevel="1" x14ac:dyDescent="0.3">
      <c r="A646" s="159"/>
      <c r="B646" s="80"/>
      <c r="C646" s="80"/>
      <c r="D646" s="81"/>
      <c r="E646" s="81"/>
      <c r="F646" s="82"/>
      <c r="G646" s="273">
        <f t="shared" si="125"/>
        <v>0</v>
      </c>
      <c r="H646" s="273">
        <f t="shared" si="126"/>
        <v>0</v>
      </c>
      <c r="I646" s="273">
        <f t="shared" si="127"/>
        <v>0</v>
      </c>
      <c r="J646" s="273">
        <f t="shared" si="128"/>
        <v>0</v>
      </c>
      <c r="K646" s="81"/>
      <c r="L646" s="274" t="str">
        <f t="shared" si="129"/>
        <v/>
      </c>
      <c r="M646" s="256">
        <f t="shared" si="130"/>
        <v>0</v>
      </c>
      <c r="N646" s="226" t="str">
        <f t="shared" si="131"/>
        <v/>
      </c>
    </row>
    <row r="647" spans="1:14" hidden="1" outlineLevel="1" x14ac:dyDescent="0.3">
      <c r="A647" s="159"/>
      <c r="B647" s="80"/>
      <c r="C647" s="80"/>
      <c r="D647" s="81"/>
      <c r="E647" s="81"/>
      <c r="F647" s="82"/>
      <c r="G647" s="273">
        <f t="shared" si="125"/>
        <v>0</v>
      </c>
      <c r="H647" s="273">
        <f t="shared" si="126"/>
        <v>0</v>
      </c>
      <c r="I647" s="273">
        <f t="shared" si="127"/>
        <v>0</v>
      </c>
      <c r="J647" s="273">
        <f t="shared" si="128"/>
        <v>0</v>
      </c>
      <c r="K647" s="81"/>
      <c r="L647" s="274" t="str">
        <f t="shared" si="129"/>
        <v/>
      </c>
      <c r="M647" s="256">
        <f t="shared" si="130"/>
        <v>0</v>
      </c>
      <c r="N647" s="226" t="str">
        <f t="shared" si="131"/>
        <v/>
      </c>
    </row>
    <row r="648" spans="1:14" hidden="1" outlineLevel="1" x14ac:dyDescent="0.3">
      <c r="A648" s="159"/>
      <c r="B648" s="80"/>
      <c r="C648" s="80"/>
      <c r="D648" s="81"/>
      <c r="E648" s="81"/>
      <c r="F648" s="82"/>
      <c r="G648" s="273">
        <f t="shared" si="125"/>
        <v>0</v>
      </c>
      <c r="H648" s="273">
        <f t="shared" si="126"/>
        <v>0</v>
      </c>
      <c r="I648" s="273">
        <f t="shared" si="127"/>
        <v>0</v>
      </c>
      <c r="J648" s="273">
        <f t="shared" si="128"/>
        <v>0</v>
      </c>
      <c r="K648" s="81"/>
      <c r="L648" s="274" t="str">
        <f t="shared" si="129"/>
        <v/>
      </c>
      <c r="M648" s="256">
        <f t="shared" si="130"/>
        <v>0</v>
      </c>
      <c r="N648" s="226" t="str">
        <f t="shared" si="131"/>
        <v/>
      </c>
    </row>
    <row r="649" spans="1:14" hidden="1" outlineLevel="1" x14ac:dyDescent="0.3">
      <c r="A649" s="159"/>
      <c r="B649" s="80"/>
      <c r="C649" s="80"/>
      <c r="D649" s="81"/>
      <c r="E649" s="81"/>
      <c r="F649" s="82"/>
      <c r="G649" s="273">
        <f t="shared" si="125"/>
        <v>0</v>
      </c>
      <c r="H649" s="273">
        <f t="shared" si="126"/>
        <v>0</v>
      </c>
      <c r="I649" s="273">
        <f t="shared" si="127"/>
        <v>0</v>
      </c>
      <c r="J649" s="273">
        <f t="shared" si="128"/>
        <v>0</v>
      </c>
      <c r="K649" s="81"/>
      <c r="L649" s="274" t="str">
        <f t="shared" si="129"/>
        <v/>
      </c>
      <c r="M649" s="256">
        <f t="shared" si="130"/>
        <v>0</v>
      </c>
      <c r="N649" s="226" t="str">
        <f t="shared" si="131"/>
        <v/>
      </c>
    </row>
    <row r="650" spans="1:14" hidden="1" outlineLevel="1" x14ac:dyDescent="0.3">
      <c r="A650" s="159"/>
      <c r="B650" s="80"/>
      <c r="C650" s="80"/>
      <c r="D650" s="81"/>
      <c r="E650" s="81"/>
      <c r="F650" s="82"/>
      <c r="G650" s="273">
        <f t="shared" si="125"/>
        <v>0</v>
      </c>
      <c r="H650" s="273">
        <f t="shared" si="126"/>
        <v>0</v>
      </c>
      <c r="I650" s="273">
        <f t="shared" si="127"/>
        <v>0</v>
      </c>
      <c r="J650" s="273">
        <f t="shared" si="128"/>
        <v>0</v>
      </c>
      <c r="K650" s="81"/>
      <c r="L650" s="274" t="str">
        <f t="shared" si="129"/>
        <v/>
      </c>
      <c r="M650" s="256">
        <f t="shared" si="130"/>
        <v>0</v>
      </c>
      <c r="N650" s="226" t="str">
        <f t="shared" si="131"/>
        <v/>
      </c>
    </row>
    <row r="651" spans="1:14" hidden="1" outlineLevel="1" x14ac:dyDescent="0.3">
      <c r="A651" s="159"/>
      <c r="B651" s="80"/>
      <c r="C651" s="80"/>
      <c r="D651" s="81"/>
      <c r="E651" s="81"/>
      <c r="F651" s="82"/>
      <c r="G651" s="273">
        <f t="shared" si="125"/>
        <v>0</v>
      </c>
      <c r="H651" s="273">
        <f t="shared" si="126"/>
        <v>0</v>
      </c>
      <c r="I651" s="273">
        <f t="shared" si="127"/>
        <v>0</v>
      </c>
      <c r="J651" s="273">
        <f t="shared" si="128"/>
        <v>0</v>
      </c>
      <c r="K651" s="81"/>
      <c r="L651" s="274" t="str">
        <f t="shared" si="129"/>
        <v/>
      </c>
      <c r="M651" s="256">
        <f t="shared" si="130"/>
        <v>0</v>
      </c>
      <c r="N651" s="226" t="str">
        <f t="shared" si="131"/>
        <v/>
      </c>
    </row>
    <row r="652" spans="1:14" hidden="1" outlineLevel="1" x14ac:dyDescent="0.3">
      <c r="A652" s="159"/>
      <c r="B652" s="80"/>
      <c r="C652" s="80"/>
      <c r="D652" s="81"/>
      <c r="E652" s="81"/>
      <c r="F652" s="82"/>
      <c r="G652" s="273">
        <f t="shared" si="125"/>
        <v>0</v>
      </c>
      <c r="H652" s="273">
        <f t="shared" si="126"/>
        <v>0</v>
      </c>
      <c r="I652" s="273">
        <f t="shared" si="127"/>
        <v>0</v>
      </c>
      <c r="J652" s="273">
        <f t="shared" si="128"/>
        <v>0</v>
      </c>
      <c r="K652" s="81"/>
      <c r="L652" s="274" t="str">
        <f t="shared" si="129"/>
        <v/>
      </c>
      <c r="M652" s="256">
        <f t="shared" si="130"/>
        <v>0</v>
      </c>
      <c r="N652" s="226" t="str">
        <f t="shared" si="131"/>
        <v/>
      </c>
    </row>
    <row r="653" spans="1:14" hidden="1" outlineLevel="1" x14ac:dyDescent="0.3">
      <c r="A653" s="159"/>
      <c r="B653" s="80"/>
      <c r="C653" s="80"/>
      <c r="D653" s="81"/>
      <c r="E653" s="81"/>
      <c r="F653" s="82"/>
      <c r="G653" s="273">
        <f t="shared" si="125"/>
        <v>0</v>
      </c>
      <c r="H653" s="273">
        <f t="shared" si="126"/>
        <v>0</v>
      </c>
      <c r="I653" s="273">
        <f t="shared" si="127"/>
        <v>0</v>
      </c>
      <c r="J653" s="273">
        <f t="shared" si="128"/>
        <v>0</v>
      </c>
      <c r="K653" s="81"/>
      <c r="L653" s="274" t="str">
        <f t="shared" si="129"/>
        <v/>
      </c>
      <c r="M653" s="256">
        <f t="shared" si="130"/>
        <v>0</v>
      </c>
      <c r="N653" s="226" t="str">
        <f t="shared" si="131"/>
        <v/>
      </c>
    </row>
    <row r="654" spans="1:14" hidden="1" outlineLevel="1" x14ac:dyDescent="0.3">
      <c r="A654" s="159"/>
      <c r="B654" s="80"/>
      <c r="C654" s="80"/>
      <c r="D654" s="81"/>
      <c r="E654" s="81"/>
      <c r="F654" s="82"/>
      <c r="G654" s="273">
        <f t="shared" si="125"/>
        <v>0</v>
      </c>
      <c r="H654" s="273">
        <f t="shared" si="126"/>
        <v>0</v>
      </c>
      <c r="I654" s="273">
        <f t="shared" si="127"/>
        <v>0</v>
      </c>
      <c r="J654" s="273">
        <f t="shared" si="128"/>
        <v>0</v>
      </c>
      <c r="K654" s="81"/>
      <c r="L654" s="274" t="str">
        <f t="shared" si="129"/>
        <v/>
      </c>
      <c r="M654" s="256">
        <f t="shared" si="130"/>
        <v>0</v>
      </c>
      <c r="N654" s="226" t="str">
        <f t="shared" si="131"/>
        <v/>
      </c>
    </row>
    <row r="655" spans="1:14" hidden="1" outlineLevel="1" x14ac:dyDescent="0.3">
      <c r="A655" s="159"/>
      <c r="B655" s="80"/>
      <c r="C655" s="80"/>
      <c r="D655" s="81"/>
      <c r="E655" s="81"/>
      <c r="F655" s="82"/>
      <c r="G655" s="273">
        <f t="shared" si="125"/>
        <v>0</v>
      </c>
      <c r="H655" s="273">
        <f t="shared" si="126"/>
        <v>0</v>
      </c>
      <c r="I655" s="273">
        <f t="shared" si="127"/>
        <v>0</v>
      </c>
      <c r="J655" s="273">
        <f t="shared" si="128"/>
        <v>0</v>
      </c>
      <c r="K655" s="81"/>
      <c r="L655" s="274" t="str">
        <f t="shared" si="129"/>
        <v/>
      </c>
      <c r="M655" s="256">
        <f t="shared" si="130"/>
        <v>0</v>
      </c>
      <c r="N655" s="226" t="str">
        <f t="shared" si="131"/>
        <v/>
      </c>
    </row>
    <row r="656" spans="1:14" hidden="1" outlineLevel="1" x14ac:dyDescent="0.3">
      <c r="A656" s="159"/>
      <c r="B656" s="80"/>
      <c r="C656" s="80"/>
      <c r="D656" s="81"/>
      <c r="E656" s="81"/>
      <c r="F656" s="82"/>
      <c r="G656" s="273">
        <f t="shared" si="125"/>
        <v>0</v>
      </c>
      <c r="H656" s="273">
        <f t="shared" si="126"/>
        <v>0</v>
      </c>
      <c r="I656" s="273">
        <f t="shared" si="127"/>
        <v>0</v>
      </c>
      <c r="J656" s="273">
        <f t="shared" si="128"/>
        <v>0</v>
      </c>
      <c r="K656" s="81"/>
      <c r="L656" s="274" t="str">
        <f t="shared" si="129"/>
        <v/>
      </c>
      <c r="M656" s="256">
        <f t="shared" si="130"/>
        <v>0</v>
      </c>
      <c r="N656" s="226" t="str">
        <f t="shared" si="131"/>
        <v/>
      </c>
    </row>
    <row r="657" spans="1:14" hidden="1" outlineLevel="1" x14ac:dyDescent="0.3">
      <c r="A657" s="159"/>
      <c r="B657" s="80"/>
      <c r="C657" s="80"/>
      <c r="D657" s="81"/>
      <c r="E657" s="81"/>
      <c r="F657" s="82"/>
      <c r="G657" s="273">
        <f t="shared" si="125"/>
        <v>0</v>
      </c>
      <c r="H657" s="273">
        <f t="shared" si="126"/>
        <v>0</v>
      </c>
      <c r="I657" s="273">
        <f t="shared" si="127"/>
        <v>0</v>
      </c>
      <c r="J657" s="273">
        <f t="shared" si="128"/>
        <v>0</v>
      </c>
      <c r="K657" s="81"/>
      <c r="L657" s="274" t="str">
        <f t="shared" si="129"/>
        <v/>
      </c>
      <c r="M657" s="256">
        <f t="shared" si="130"/>
        <v>0</v>
      </c>
      <c r="N657" s="226" t="str">
        <f t="shared" si="131"/>
        <v/>
      </c>
    </row>
    <row r="658" spans="1:14" hidden="1" outlineLevel="1" x14ac:dyDescent="0.3">
      <c r="A658" s="159"/>
      <c r="B658" s="80"/>
      <c r="C658" s="80"/>
      <c r="D658" s="81"/>
      <c r="E658" s="81"/>
      <c r="F658" s="82"/>
      <c r="G658" s="273">
        <f t="shared" si="125"/>
        <v>0</v>
      </c>
      <c r="H658" s="273">
        <f t="shared" si="126"/>
        <v>0</v>
      </c>
      <c r="I658" s="273">
        <f t="shared" si="127"/>
        <v>0</v>
      </c>
      <c r="J658" s="273">
        <f t="shared" si="128"/>
        <v>0</v>
      </c>
      <c r="K658" s="81"/>
      <c r="L658" s="274" t="str">
        <f t="shared" si="129"/>
        <v/>
      </c>
      <c r="M658" s="256">
        <f t="shared" si="130"/>
        <v>0</v>
      </c>
      <c r="N658" s="226" t="str">
        <f t="shared" si="131"/>
        <v/>
      </c>
    </row>
    <row r="659" spans="1:14" hidden="1" outlineLevel="1" x14ac:dyDescent="0.3">
      <c r="A659" s="159"/>
      <c r="B659" s="80"/>
      <c r="C659" s="80"/>
      <c r="D659" s="81"/>
      <c r="E659" s="81"/>
      <c r="F659" s="82"/>
      <c r="G659" s="273">
        <f t="shared" si="125"/>
        <v>0</v>
      </c>
      <c r="H659" s="273">
        <f t="shared" si="126"/>
        <v>0</v>
      </c>
      <c r="I659" s="273">
        <f t="shared" si="127"/>
        <v>0</v>
      </c>
      <c r="J659" s="273">
        <f t="shared" si="128"/>
        <v>0</v>
      </c>
      <c r="K659" s="81"/>
      <c r="L659" s="274" t="str">
        <f t="shared" si="129"/>
        <v/>
      </c>
      <c r="M659" s="256">
        <f t="shared" si="130"/>
        <v>0</v>
      </c>
      <c r="N659" s="226" t="str">
        <f t="shared" si="131"/>
        <v/>
      </c>
    </row>
    <row r="660" spans="1:14" hidden="1" outlineLevel="1" x14ac:dyDescent="0.3">
      <c r="A660" s="159"/>
      <c r="B660" s="80"/>
      <c r="C660" s="80"/>
      <c r="D660" s="81"/>
      <c r="E660" s="81"/>
      <c r="F660" s="82"/>
      <c r="G660" s="273">
        <f t="shared" si="125"/>
        <v>0</v>
      </c>
      <c r="H660" s="273">
        <f t="shared" si="126"/>
        <v>0</v>
      </c>
      <c r="I660" s="273">
        <f t="shared" si="127"/>
        <v>0</v>
      </c>
      <c r="J660" s="273">
        <f t="shared" si="128"/>
        <v>0</v>
      </c>
      <c r="K660" s="81"/>
      <c r="L660" s="274" t="str">
        <f t="shared" si="129"/>
        <v/>
      </c>
      <c r="M660" s="256">
        <f t="shared" si="130"/>
        <v>0</v>
      </c>
      <c r="N660" s="226" t="str">
        <f t="shared" si="131"/>
        <v/>
      </c>
    </row>
    <row r="661" spans="1:14" hidden="1" outlineLevel="1" x14ac:dyDescent="0.3">
      <c r="A661" s="159"/>
      <c r="B661" s="80"/>
      <c r="C661" s="80"/>
      <c r="D661" s="81"/>
      <c r="E661" s="81"/>
      <c r="F661" s="82"/>
      <c r="G661" s="273">
        <f t="shared" si="125"/>
        <v>0</v>
      </c>
      <c r="H661" s="273">
        <f t="shared" si="126"/>
        <v>0</v>
      </c>
      <c r="I661" s="273">
        <f t="shared" si="127"/>
        <v>0</v>
      </c>
      <c r="J661" s="273">
        <f t="shared" si="128"/>
        <v>0</v>
      </c>
      <c r="K661" s="81"/>
      <c r="L661" s="274" t="str">
        <f t="shared" si="129"/>
        <v/>
      </c>
      <c r="M661" s="256">
        <f t="shared" si="130"/>
        <v>0</v>
      </c>
      <c r="N661" s="226" t="str">
        <f t="shared" si="131"/>
        <v/>
      </c>
    </row>
    <row r="662" spans="1:14" hidden="1" outlineLevel="1" x14ac:dyDescent="0.3">
      <c r="A662" s="159"/>
      <c r="B662" s="80"/>
      <c r="C662" s="80"/>
      <c r="D662" s="81"/>
      <c r="E662" s="81"/>
      <c r="F662" s="82"/>
      <c r="G662" s="273">
        <f t="shared" si="125"/>
        <v>0</v>
      </c>
      <c r="H662" s="273">
        <f t="shared" si="126"/>
        <v>0</v>
      </c>
      <c r="I662" s="273">
        <f t="shared" si="127"/>
        <v>0</v>
      </c>
      <c r="J662" s="273">
        <f t="shared" si="128"/>
        <v>0</v>
      </c>
      <c r="K662" s="81"/>
      <c r="L662" s="274" t="str">
        <f t="shared" si="129"/>
        <v/>
      </c>
      <c r="M662" s="256">
        <f t="shared" si="130"/>
        <v>0</v>
      </c>
      <c r="N662" s="226" t="str">
        <f t="shared" si="131"/>
        <v/>
      </c>
    </row>
    <row r="663" spans="1:14" hidden="1" outlineLevel="1" x14ac:dyDescent="0.3">
      <c r="A663" s="159"/>
      <c r="B663" s="80"/>
      <c r="C663" s="80"/>
      <c r="D663" s="81"/>
      <c r="E663" s="81"/>
      <c r="F663" s="82"/>
      <c r="G663" s="273">
        <f t="shared" si="125"/>
        <v>0</v>
      </c>
      <c r="H663" s="273">
        <f t="shared" si="126"/>
        <v>0</v>
      </c>
      <c r="I663" s="273">
        <f t="shared" si="127"/>
        <v>0</v>
      </c>
      <c r="J663" s="273">
        <f t="shared" si="128"/>
        <v>0</v>
      </c>
      <c r="K663" s="81"/>
      <c r="L663" s="274" t="str">
        <f t="shared" si="129"/>
        <v/>
      </c>
      <c r="M663" s="256">
        <f t="shared" si="130"/>
        <v>0</v>
      </c>
      <c r="N663" s="226" t="str">
        <f t="shared" si="131"/>
        <v/>
      </c>
    </row>
    <row r="664" spans="1:14" hidden="1" outlineLevel="1" x14ac:dyDescent="0.3">
      <c r="A664" s="159"/>
      <c r="B664" s="80"/>
      <c r="C664" s="80"/>
      <c r="D664" s="81"/>
      <c r="E664" s="81"/>
      <c r="F664" s="82"/>
      <c r="G664" s="273">
        <f t="shared" si="125"/>
        <v>0</v>
      </c>
      <c r="H664" s="273">
        <f t="shared" si="126"/>
        <v>0</v>
      </c>
      <c r="I664" s="273">
        <f t="shared" si="127"/>
        <v>0</v>
      </c>
      <c r="J664" s="273">
        <f t="shared" si="128"/>
        <v>0</v>
      </c>
      <c r="K664" s="81"/>
      <c r="L664" s="274" t="str">
        <f t="shared" si="129"/>
        <v/>
      </c>
      <c r="M664" s="256">
        <f t="shared" si="130"/>
        <v>0</v>
      </c>
      <c r="N664" s="226" t="str">
        <f t="shared" si="131"/>
        <v/>
      </c>
    </row>
    <row r="665" spans="1:14" hidden="1" outlineLevel="1" x14ac:dyDescent="0.3">
      <c r="A665" s="159"/>
      <c r="B665" s="80"/>
      <c r="C665" s="80"/>
      <c r="D665" s="81"/>
      <c r="E665" s="81"/>
      <c r="F665" s="82"/>
      <c r="G665" s="273">
        <f t="shared" si="125"/>
        <v>0</v>
      </c>
      <c r="H665" s="273">
        <f t="shared" si="126"/>
        <v>0</v>
      </c>
      <c r="I665" s="273">
        <f t="shared" si="127"/>
        <v>0</v>
      </c>
      <c r="J665" s="273">
        <f t="shared" si="128"/>
        <v>0</v>
      </c>
      <c r="K665" s="81"/>
      <c r="L665" s="274" t="str">
        <f t="shared" si="129"/>
        <v/>
      </c>
      <c r="M665" s="256">
        <f t="shared" si="130"/>
        <v>0</v>
      </c>
      <c r="N665" s="226" t="str">
        <f t="shared" si="131"/>
        <v/>
      </c>
    </row>
    <row r="666" spans="1:14" hidden="1" outlineLevel="1" x14ac:dyDescent="0.3">
      <c r="A666" s="159"/>
      <c r="B666" s="80"/>
      <c r="C666" s="80"/>
      <c r="D666" s="81"/>
      <c r="E666" s="81"/>
      <c r="F666" s="82"/>
      <c r="G666" s="273">
        <f t="shared" si="125"/>
        <v>0</v>
      </c>
      <c r="H666" s="273">
        <f t="shared" si="126"/>
        <v>0</v>
      </c>
      <c r="I666" s="273">
        <f t="shared" si="127"/>
        <v>0</v>
      </c>
      <c r="J666" s="273">
        <f t="shared" si="128"/>
        <v>0</v>
      </c>
      <c r="K666" s="81"/>
      <c r="L666" s="274" t="str">
        <f t="shared" si="129"/>
        <v/>
      </c>
      <c r="M666" s="256">
        <f t="shared" si="130"/>
        <v>0</v>
      </c>
      <c r="N666" s="226" t="str">
        <f t="shared" si="131"/>
        <v/>
      </c>
    </row>
    <row r="667" spans="1:14" hidden="1" outlineLevel="1" x14ac:dyDescent="0.3">
      <c r="A667" s="159"/>
      <c r="B667" s="80"/>
      <c r="C667" s="80"/>
      <c r="D667" s="81"/>
      <c r="E667" s="81"/>
      <c r="F667" s="82"/>
      <c r="G667" s="273">
        <f t="shared" si="125"/>
        <v>0</v>
      </c>
      <c r="H667" s="273">
        <f t="shared" si="126"/>
        <v>0</v>
      </c>
      <c r="I667" s="273">
        <f t="shared" si="127"/>
        <v>0</v>
      </c>
      <c r="J667" s="273">
        <f t="shared" si="128"/>
        <v>0</v>
      </c>
      <c r="K667" s="81"/>
      <c r="L667" s="274" t="str">
        <f t="shared" si="129"/>
        <v/>
      </c>
      <c r="M667" s="256">
        <f t="shared" si="130"/>
        <v>0</v>
      </c>
      <c r="N667" s="226" t="str">
        <f t="shared" si="131"/>
        <v/>
      </c>
    </row>
    <row r="668" spans="1:14" hidden="1" outlineLevel="1" x14ac:dyDescent="0.3">
      <c r="A668" s="159"/>
      <c r="B668" s="80"/>
      <c r="C668" s="80"/>
      <c r="D668" s="81"/>
      <c r="E668" s="81"/>
      <c r="F668" s="82"/>
      <c r="G668" s="273">
        <f t="shared" si="125"/>
        <v>0</v>
      </c>
      <c r="H668" s="273">
        <f t="shared" si="126"/>
        <v>0</v>
      </c>
      <c r="I668" s="273">
        <f t="shared" si="127"/>
        <v>0</v>
      </c>
      <c r="J668" s="273">
        <f t="shared" si="128"/>
        <v>0</v>
      </c>
      <c r="K668" s="81"/>
      <c r="L668" s="274" t="str">
        <f t="shared" si="129"/>
        <v/>
      </c>
      <c r="M668" s="256">
        <f t="shared" si="130"/>
        <v>0</v>
      </c>
      <c r="N668" s="226" t="str">
        <f t="shared" si="131"/>
        <v/>
      </c>
    </row>
    <row r="669" spans="1:14" hidden="1" outlineLevel="1" x14ac:dyDescent="0.3">
      <c r="A669" s="159"/>
      <c r="B669" s="80"/>
      <c r="C669" s="80"/>
      <c r="D669" s="81"/>
      <c r="E669" s="81"/>
      <c r="F669" s="82"/>
      <c r="G669" s="273">
        <f t="shared" si="125"/>
        <v>0</v>
      </c>
      <c r="H669" s="273">
        <f t="shared" si="126"/>
        <v>0</v>
      </c>
      <c r="I669" s="273">
        <f t="shared" si="127"/>
        <v>0</v>
      </c>
      <c r="J669" s="273">
        <f t="shared" si="128"/>
        <v>0</v>
      </c>
      <c r="K669" s="81"/>
      <c r="L669" s="274" t="str">
        <f t="shared" si="129"/>
        <v/>
      </c>
      <c r="M669" s="256">
        <f t="shared" si="130"/>
        <v>0</v>
      </c>
      <c r="N669" s="226" t="str">
        <f t="shared" si="131"/>
        <v/>
      </c>
    </row>
    <row r="670" spans="1:14" hidden="1" outlineLevel="1" x14ac:dyDescent="0.3">
      <c r="A670" s="159"/>
      <c r="B670" s="80"/>
      <c r="C670" s="80"/>
      <c r="D670" s="81"/>
      <c r="E670" s="81"/>
      <c r="F670" s="82"/>
      <c r="G670" s="273">
        <f t="shared" si="125"/>
        <v>0</v>
      </c>
      <c r="H670" s="273">
        <f t="shared" si="126"/>
        <v>0</v>
      </c>
      <c r="I670" s="273">
        <f t="shared" si="127"/>
        <v>0</v>
      </c>
      <c r="J670" s="273">
        <f t="shared" si="128"/>
        <v>0</v>
      </c>
      <c r="K670" s="81"/>
      <c r="L670" s="274" t="str">
        <f t="shared" si="129"/>
        <v/>
      </c>
      <c r="M670" s="256">
        <f t="shared" si="130"/>
        <v>0</v>
      </c>
      <c r="N670" s="226" t="str">
        <f t="shared" si="131"/>
        <v/>
      </c>
    </row>
    <row r="671" spans="1:14" hidden="1" outlineLevel="1" x14ac:dyDescent="0.3">
      <c r="A671" s="159"/>
      <c r="B671" s="80"/>
      <c r="C671" s="80"/>
      <c r="D671" s="81"/>
      <c r="E671" s="81"/>
      <c r="F671" s="82"/>
      <c r="G671" s="273">
        <f t="shared" si="125"/>
        <v>0</v>
      </c>
      <c r="H671" s="273">
        <f t="shared" si="126"/>
        <v>0</v>
      </c>
      <c r="I671" s="273">
        <f t="shared" si="127"/>
        <v>0</v>
      </c>
      <c r="J671" s="273">
        <f t="shared" si="128"/>
        <v>0</v>
      </c>
      <c r="K671" s="81"/>
      <c r="L671" s="274" t="str">
        <f t="shared" si="129"/>
        <v/>
      </c>
      <c r="M671" s="256">
        <f t="shared" si="130"/>
        <v>0</v>
      </c>
      <c r="N671" s="226" t="str">
        <f t="shared" si="131"/>
        <v/>
      </c>
    </row>
    <row r="672" spans="1:14" hidden="1" outlineLevel="1" x14ac:dyDescent="0.3">
      <c r="A672" s="159"/>
      <c r="B672" s="80"/>
      <c r="C672" s="80"/>
      <c r="D672" s="81"/>
      <c r="E672" s="81"/>
      <c r="F672" s="82"/>
      <c r="G672" s="273">
        <f t="shared" si="125"/>
        <v>0</v>
      </c>
      <c r="H672" s="273">
        <f t="shared" si="126"/>
        <v>0</v>
      </c>
      <c r="I672" s="273">
        <f t="shared" si="127"/>
        <v>0</v>
      </c>
      <c r="J672" s="273">
        <f t="shared" si="128"/>
        <v>0</v>
      </c>
      <c r="K672" s="81"/>
      <c r="L672" s="274" t="str">
        <f t="shared" si="129"/>
        <v/>
      </c>
      <c r="M672" s="256">
        <f t="shared" si="130"/>
        <v>0</v>
      </c>
      <c r="N672" s="226" t="str">
        <f t="shared" si="131"/>
        <v/>
      </c>
    </row>
    <row r="673" spans="1:14" hidden="1" outlineLevel="1" x14ac:dyDescent="0.3">
      <c r="A673" s="159"/>
      <c r="B673" s="80"/>
      <c r="C673" s="80"/>
      <c r="D673" s="81"/>
      <c r="E673" s="81"/>
      <c r="F673" s="82"/>
      <c r="G673" s="273">
        <f t="shared" si="125"/>
        <v>0</v>
      </c>
      <c r="H673" s="273">
        <f t="shared" si="126"/>
        <v>0</v>
      </c>
      <c r="I673" s="273">
        <f t="shared" si="127"/>
        <v>0</v>
      </c>
      <c r="J673" s="273">
        <f t="shared" si="128"/>
        <v>0</v>
      </c>
      <c r="K673" s="81"/>
      <c r="L673" s="274" t="str">
        <f t="shared" si="129"/>
        <v/>
      </c>
      <c r="M673" s="256">
        <f t="shared" si="130"/>
        <v>0</v>
      </c>
      <c r="N673" s="226" t="str">
        <f t="shared" si="131"/>
        <v/>
      </c>
    </row>
    <row r="674" spans="1:14" hidden="1" outlineLevel="1" x14ac:dyDescent="0.3">
      <c r="A674" s="159"/>
      <c r="B674" s="80"/>
      <c r="C674" s="80"/>
      <c r="D674" s="81"/>
      <c r="E674" s="81"/>
      <c r="F674" s="82"/>
      <c r="G674" s="273">
        <f t="shared" si="125"/>
        <v>0</v>
      </c>
      <c r="H674" s="273">
        <f t="shared" si="126"/>
        <v>0</v>
      </c>
      <c r="I674" s="273">
        <f t="shared" si="127"/>
        <v>0</v>
      </c>
      <c r="J674" s="273">
        <f t="shared" si="128"/>
        <v>0</v>
      </c>
      <c r="K674" s="81"/>
      <c r="L674" s="274" t="str">
        <f t="shared" si="129"/>
        <v/>
      </c>
      <c r="M674" s="256">
        <f t="shared" si="130"/>
        <v>0</v>
      </c>
      <c r="N674" s="226" t="str">
        <f t="shared" si="131"/>
        <v/>
      </c>
    </row>
    <row r="675" spans="1:14" hidden="1" outlineLevel="1" x14ac:dyDescent="0.3">
      <c r="A675" s="159"/>
      <c r="B675" s="80"/>
      <c r="C675" s="80"/>
      <c r="D675" s="81"/>
      <c r="E675" s="81"/>
      <c r="F675" s="82"/>
      <c r="G675" s="273">
        <f t="shared" si="125"/>
        <v>0</v>
      </c>
      <c r="H675" s="273">
        <f t="shared" si="126"/>
        <v>0</v>
      </c>
      <c r="I675" s="273">
        <f t="shared" si="127"/>
        <v>0</v>
      </c>
      <c r="J675" s="273">
        <f t="shared" si="128"/>
        <v>0</v>
      </c>
      <c r="K675" s="81"/>
      <c r="L675" s="274" t="str">
        <f t="shared" si="129"/>
        <v/>
      </c>
      <c r="M675" s="256">
        <f t="shared" si="130"/>
        <v>0</v>
      </c>
      <c r="N675" s="226" t="str">
        <f t="shared" si="131"/>
        <v/>
      </c>
    </row>
    <row r="676" spans="1:14" hidden="1" outlineLevel="1" x14ac:dyDescent="0.3">
      <c r="A676" s="159"/>
      <c r="B676" s="80"/>
      <c r="C676" s="80"/>
      <c r="D676" s="81"/>
      <c r="E676" s="81"/>
      <c r="F676" s="82"/>
      <c r="G676" s="273">
        <f t="shared" ref="G676:G694" si="132">IF(D676="",0,IF(D676&lt;15,15-D676,0))</f>
        <v>0</v>
      </c>
      <c r="H676" s="273">
        <f t="shared" ref="H676:H694" si="133">IF(E676="",0,IF(E676&lt;15.5,15.5-E676,0))</f>
        <v>0</v>
      </c>
      <c r="I676" s="273">
        <f t="shared" ref="I676:I694" si="134">G676*F676</f>
        <v>0</v>
      </c>
      <c r="J676" s="273">
        <f t="shared" ref="J676:J694" si="135">H676*F676</f>
        <v>0</v>
      </c>
      <c r="K676" s="81"/>
      <c r="L676" s="274" t="str">
        <f t="shared" ref="L676:L694" si="136">IFERROR((K676/(I676+J676)),"")</f>
        <v/>
      </c>
      <c r="M676" s="256">
        <f t="shared" ref="M676:M694" si="137">I676+J676+K676</f>
        <v>0</v>
      </c>
      <c r="N676" s="226" t="str">
        <f t="shared" ref="N676:N694" si="138">IF(K676="","",IF(L676&gt;17.5%,"Benefits should not be more than 17.5% ",""))</f>
        <v/>
      </c>
    </row>
    <row r="677" spans="1:14" hidden="1" outlineLevel="1" x14ac:dyDescent="0.3">
      <c r="A677" s="159"/>
      <c r="B677" s="80"/>
      <c r="C677" s="80"/>
      <c r="D677" s="81"/>
      <c r="E677" s="81"/>
      <c r="F677" s="82"/>
      <c r="G677" s="273">
        <f t="shared" si="132"/>
        <v>0</v>
      </c>
      <c r="H677" s="273">
        <f t="shared" si="133"/>
        <v>0</v>
      </c>
      <c r="I677" s="273">
        <f t="shared" si="134"/>
        <v>0</v>
      </c>
      <c r="J677" s="273">
        <f t="shared" si="135"/>
        <v>0</v>
      </c>
      <c r="K677" s="81"/>
      <c r="L677" s="274" t="str">
        <f t="shared" si="136"/>
        <v/>
      </c>
      <c r="M677" s="256">
        <f t="shared" si="137"/>
        <v>0</v>
      </c>
      <c r="N677" s="226" t="str">
        <f t="shared" si="138"/>
        <v/>
      </c>
    </row>
    <row r="678" spans="1:14" hidden="1" outlineLevel="1" x14ac:dyDescent="0.3">
      <c r="A678" s="159"/>
      <c r="B678" s="80"/>
      <c r="C678" s="80"/>
      <c r="D678" s="81"/>
      <c r="E678" s="81"/>
      <c r="F678" s="82"/>
      <c r="G678" s="273">
        <f t="shared" si="132"/>
        <v>0</v>
      </c>
      <c r="H678" s="273">
        <f t="shared" si="133"/>
        <v>0</v>
      </c>
      <c r="I678" s="273">
        <f t="shared" si="134"/>
        <v>0</v>
      </c>
      <c r="J678" s="273">
        <f t="shared" si="135"/>
        <v>0</v>
      </c>
      <c r="K678" s="81"/>
      <c r="L678" s="274" t="str">
        <f t="shared" si="136"/>
        <v/>
      </c>
      <c r="M678" s="256">
        <f t="shared" si="137"/>
        <v>0</v>
      </c>
      <c r="N678" s="226" t="str">
        <f t="shared" si="138"/>
        <v/>
      </c>
    </row>
    <row r="679" spans="1:14" hidden="1" outlineLevel="1" x14ac:dyDescent="0.3">
      <c r="A679" s="159"/>
      <c r="B679" s="80"/>
      <c r="C679" s="80"/>
      <c r="D679" s="81"/>
      <c r="E679" s="81"/>
      <c r="F679" s="82"/>
      <c r="G679" s="273">
        <f t="shared" si="132"/>
        <v>0</v>
      </c>
      <c r="H679" s="273">
        <f t="shared" si="133"/>
        <v>0</v>
      </c>
      <c r="I679" s="273">
        <f t="shared" si="134"/>
        <v>0</v>
      </c>
      <c r="J679" s="273">
        <f t="shared" si="135"/>
        <v>0</v>
      </c>
      <c r="K679" s="81"/>
      <c r="L679" s="274" t="str">
        <f t="shared" si="136"/>
        <v/>
      </c>
      <c r="M679" s="256">
        <f t="shared" si="137"/>
        <v>0</v>
      </c>
      <c r="N679" s="226" t="str">
        <f t="shared" si="138"/>
        <v/>
      </c>
    </row>
    <row r="680" spans="1:14" hidden="1" outlineLevel="1" x14ac:dyDescent="0.3">
      <c r="A680" s="159"/>
      <c r="B680" s="80"/>
      <c r="C680" s="80"/>
      <c r="D680" s="81"/>
      <c r="E680" s="81"/>
      <c r="F680" s="82"/>
      <c r="G680" s="273">
        <f t="shared" si="132"/>
        <v>0</v>
      </c>
      <c r="H680" s="273">
        <f t="shared" si="133"/>
        <v>0</v>
      </c>
      <c r="I680" s="273">
        <f t="shared" si="134"/>
        <v>0</v>
      </c>
      <c r="J680" s="273">
        <f t="shared" si="135"/>
        <v>0</v>
      </c>
      <c r="K680" s="81"/>
      <c r="L680" s="274" t="str">
        <f t="shared" si="136"/>
        <v/>
      </c>
      <c r="M680" s="256">
        <f t="shared" si="137"/>
        <v>0</v>
      </c>
      <c r="N680" s="226" t="str">
        <f t="shared" si="138"/>
        <v/>
      </c>
    </row>
    <row r="681" spans="1:14" hidden="1" outlineLevel="1" x14ac:dyDescent="0.3">
      <c r="A681" s="159"/>
      <c r="B681" s="80"/>
      <c r="C681" s="80"/>
      <c r="D681" s="81"/>
      <c r="E681" s="81"/>
      <c r="F681" s="82"/>
      <c r="G681" s="273">
        <f t="shared" si="132"/>
        <v>0</v>
      </c>
      <c r="H681" s="273">
        <f t="shared" si="133"/>
        <v>0</v>
      </c>
      <c r="I681" s="273">
        <f t="shared" si="134"/>
        <v>0</v>
      </c>
      <c r="J681" s="273">
        <f t="shared" si="135"/>
        <v>0</v>
      </c>
      <c r="K681" s="81"/>
      <c r="L681" s="274" t="str">
        <f t="shared" si="136"/>
        <v/>
      </c>
      <c r="M681" s="256">
        <f t="shared" si="137"/>
        <v>0</v>
      </c>
      <c r="N681" s="226" t="str">
        <f t="shared" si="138"/>
        <v/>
      </c>
    </row>
    <row r="682" spans="1:14" hidden="1" outlineLevel="1" x14ac:dyDescent="0.3">
      <c r="A682" s="159"/>
      <c r="B682" s="80"/>
      <c r="C682" s="80"/>
      <c r="D682" s="81"/>
      <c r="E682" s="81"/>
      <c r="F682" s="82"/>
      <c r="G682" s="273">
        <f t="shared" si="132"/>
        <v>0</v>
      </c>
      <c r="H682" s="273">
        <f t="shared" si="133"/>
        <v>0</v>
      </c>
      <c r="I682" s="273">
        <f t="shared" si="134"/>
        <v>0</v>
      </c>
      <c r="J682" s="273">
        <f t="shared" si="135"/>
        <v>0</v>
      </c>
      <c r="K682" s="81"/>
      <c r="L682" s="274" t="str">
        <f t="shared" si="136"/>
        <v/>
      </c>
      <c r="M682" s="256">
        <f t="shared" si="137"/>
        <v>0</v>
      </c>
      <c r="N682" s="226" t="str">
        <f t="shared" si="138"/>
        <v/>
      </c>
    </row>
    <row r="683" spans="1:14" hidden="1" outlineLevel="1" x14ac:dyDescent="0.3">
      <c r="A683" s="159"/>
      <c r="B683" s="80"/>
      <c r="C683" s="80"/>
      <c r="D683" s="81"/>
      <c r="E683" s="81"/>
      <c r="F683" s="82"/>
      <c r="G683" s="273">
        <f t="shared" si="132"/>
        <v>0</v>
      </c>
      <c r="H683" s="273">
        <f t="shared" si="133"/>
        <v>0</v>
      </c>
      <c r="I683" s="273">
        <f t="shared" si="134"/>
        <v>0</v>
      </c>
      <c r="J683" s="273">
        <f t="shared" si="135"/>
        <v>0</v>
      </c>
      <c r="K683" s="81"/>
      <c r="L683" s="274" t="str">
        <f t="shared" si="136"/>
        <v/>
      </c>
      <c r="M683" s="256">
        <f t="shared" si="137"/>
        <v>0</v>
      </c>
      <c r="N683" s="226" t="str">
        <f t="shared" si="138"/>
        <v/>
      </c>
    </row>
    <row r="684" spans="1:14" hidden="1" outlineLevel="1" x14ac:dyDescent="0.3">
      <c r="A684" s="159"/>
      <c r="B684" s="80"/>
      <c r="C684" s="80"/>
      <c r="D684" s="81"/>
      <c r="E684" s="81"/>
      <c r="F684" s="82"/>
      <c r="G684" s="273">
        <f t="shared" si="132"/>
        <v>0</v>
      </c>
      <c r="H684" s="273">
        <f t="shared" si="133"/>
        <v>0</v>
      </c>
      <c r="I684" s="273">
        <f t="shared" si="134"/>
        <v>0</v>
      </c>
      <c r="J684" s="273">
        <f t="shared" si="135"/>
        <v>0</v>
      </c>
      <c r="K684" s="81"/>
      <c r="L684" s="274" t="str">
        <f t="shared" si="136"/>
        <v/>
      </c>
      <c r="M684" s="256">
        <f t="shared" si="137"/>
        <v>0</v>
      </c>
      <c r="N684" s="226" t="str">
        <f t="shared" si="138"/>
        <v/>
      </c>
    </row>
    <row r="685" spans="1:14" hidden="1" outlineLevel="1" x14ac:dyDescent="0.3">
      <c r="A685" s="159"/>
      <c r="B685" s="80"/>
      <c r="C685" s="80"/>
      <c r="D685" s="81"/>
      <c r="E685" s="81"/>
      <c r="F685" s="82"/>
      <c r="G685" s="273">
        <f t="shared" si="132"/>
        <v>0</v>
      </c>
      <c r="H685" s="273">
        <f t="shared" si="133"/>
        <v>0</v>
      </c>
      <c r="I685" s="273">
        <f t="shared" si="134"/>
        <v>0</v>
      </c>
      <c r="J685" s="273">
        <f t="shared" si="135"/>
        <v>0</v>
      </c>
      <c r="K685" s="81"/>
      <c r="L685" s="274" t="str">
        <f t="shared" si="136"/>
        <v/>
      </c>
      <c r="M685" s="256">
        <f t="shared" si="137"/>
        <v>0</v>
      </c>
      <c r="N685" s="226" t="str">
        <f t="shared" si="138"/>
        <v/>
      </c>
    </row>
    <row r="686" spans="1:14" hidden="1" outlineLevel="1" x14ac:dyDescent="0.3">
      <c r="A686" s="159"/>
      <c r="B686" s="80"/>
      <c r="C686" s="80"/>
      <c r="D686" s="81"/>
      <c r="E686" s="81"/>
      <c r="F686" s="82"/>
      <c r="G686" s="273">
        <f t="shared" si="132"/>
        <v>0</v>
      </c>
      <c r="H686" s="273">
        <f t="shared" si="133"/>
        <v>0</v>
      </c>
      <c r="I686" s="273">
        <f t="shared" si="134"/>
        <v>0</v>
      </c>
      <c r="J686" s="273">
        <f t="shared" si="135"/>
        <v>0</v>
      </c>
      <c r="K686" s="81"/>
      <c r="L686" s="274" t="str">
        <f t="shared" si="136"/>
        <v/>
      </c>
      <c r="M686" s="256">
        <f t="shared" si="137"/>
        <v>0</v>
      </c>
      <c r="N686" s="226" t="str">
        <f t="shared" si="138"/>
        <v/>
      </c>
    </row>
    <row r="687" spans="1:14" hidden="1" outlineLevel="1" x14ac:dyDescent="0.3">
      <c r="A687" s="159"/>
      <c r="B687" s="80"/>
      <c r="C687" s="80"/>
      <c r="D687" s="81"/>
      <c r="E687" s="81"/>
      <c r="F687" s="82"/>
      <c r="G687" s="273">
        <f t="shared" si="132"/>
        <v>0</v>
      </c>
      <c r="H687" s="273">
        <f t="shared" si="133"/>
        <v>0</v>
      </c>
      <c r="I687" s="273">
        <f t="shared" si="134"/>
        <v>0</v>
      </c>
      <c r="J687" s="273">
        <f t="shared" si="135"/>
        <v>0</v>
      </c>
      <c r="K687" s="81"/>
      <c r="L687" s="274" t="str">
        <f t="shared" si="136"/>
        <v/>
      </c>
      <c r="M687" s="256">
        <f t="shared" si="137"/>
        <v>0</v>
      </c>
      <c r="N687" s="226" t="str">
        <f t="shared" si="138"/>
        <v/>
      </c>
    </row>
    <row r="688" spans="1:14" hidden="1" outlineLevel="1" x14ac:dyDescent="0.3">
      <c r="A688" s="159"/>
      <c r="B688" s="80"/>
      <c r="C688" s="80"/>
      <c r="D688" s="81"/>
      <c r="E688" s="81"/>
      <c r="F688" s="82"/>
      <c r="G688" s="273">
        <f t="shared" si="132"/>
        <v>0</v>
      </c>
      <c r="H688" s="273">
        <f t="shared" si="133"/>
        <v>0</v>
      </c>
      <c r="I688" s="273">
        <f t="shared" si="134"/>
        <v>0</v>
      </c>
      <c r="J688" s="273">
        <f t="shared" si="135"/>
        <v>0</v>
      </c>
      <c r="K688" s="81"/>
      <c r="L688" s="274" t="str">
        <f t="shared" si="136"/>
        <v/>
      </c>
      <c r="M688" s="256">
        <f t="shared" si="137"/>
        <v>0</v>
      </c>
      <c r="N688" s="226" t="str">
        <f t="shared" si="138"/>
        <v/>
      </c>
    </row>
    <row r="689" spans="1:14" hidden="1" outlineLevel="1" x14ac:dyDescent="0.3">
      <c r="A689" s="159"/>
      <c r="B689" s="80"/>
      <c r="C689" s="80"/>
      <c r="D689" s="81"/>
      <c r="E689" s="81"/>
      <c r="F689" s="82"/>
      <c r="G689" s="273">
        <f t="shared" si="132"/>
        <v>0</v>
      </c>
      <c r="H689" s="273">
        <f t="shared" si="133"/>
        <v>0</v>
      </c>
      <c r="I689" s="273">
        <f t="shared" si="134"/>
        <v>0</v>
      </c>
      <c r="J689" s="273">
        <f t="shared" si="135"/>
        <v>0</v>
      </c>
      <c r="K689" s="81"/>
      <c r="L689" s="274" t="str">
        <f t="shared" si="136"/>
        <v/>
      </c>
      <c r="M689" s="256">
        <f t="shared" si="137"/>
        <v>0</v>
      </c>
      <c r="N689" s="226" t="str">
        <f t="shared" si="138"/>
        <v/>
      </c>
    </row>
    <row r="690" spans="1:14" hidden="1" outlineLevel="1" x14ac:dyDescent="0.3">
      <c r="A690" s="159"/>
      <c r="B690" s="80"/>
      <c r="C690" s="80"/>
      <c r="D690" s="81"/>
      <c r="E690" s="81"/>
      <c r="F690" s="82"/>
      <c r="G690" s="273">
        <f t="shared" si="132"/>
        <v>0</v>
      </c>
      <c r="H690" s="273">
        <f t="shared" si="133"/>
        <v>0</v>
      </c>
      <c r="I690" s="273">
        <f t="shared" si="134"/>
        <v>0</v>
      </c>
      <c r="J690" s="273">
        <f t="shared" si="135"/>
        <v>0</v>
      </c>
      <c r="K690" s="81"/>
      <c r="L690" s="274" t="str">
        <f t="shared" si="136"/>
        <v/>
      </c>
      <c r="M690" s="256">
        <f t="shared" si="137"/>
        <v>0</v>
      </c>
      <c r="N690" s="226" t="str">
        <f t="shared" si="138"/>
        <v/>
      </c>
    </row>
    <row r="691" spans="1:14" hidden="1" outlineLevel="1" x14ac:dyDescent="0.3">
      <c r="A691" s="159"/>
      <c r="B691" s="80"/>
      <c r="C691" s="80"/>
      <c r="D691" s="81"/>
      <c r="E691" s="81"/>
      <c r="F691" s="82"/>
      <c r="G691" s="273">
        <f t="shared" si="132"/>
        <v>0</v>
      </c>
      <c r="H691" s="273">
        <f t="shared" si="133"/>
        <v>0</v>
      </c>
      <c r="I691" s="273">
        <f t="shared" si="134"/>
        <v>0</v>
      </c>
      <c r="J691" s="273">
        <f t="shared" si="135"/>
        <v>0</v>
      </c>
      <c r="K691" s="81"/>
      <c r="L691" s="274" t="str">
        <f t="shared" si="136"/>
        <v/>
      </c>
      <c r="M691" s="256">
        <f t="shared" si="137"/>
        <v>0</v>
      </c>
      <c r="N691" s="226" t="str">
        <f t="shared" si="138"/>
        <v/>
      </c>
    </row>
    <row r="692" spans="1:14" hidden="1" outlineLevel="1" x14ac:dyDescent="0.3">
      <c r="A692" s="159"/>
      <c r="B692" s="80"/>
      <c r="C692" s="80"/>
      <c r="D692" s="81"/>
      <c r="E692" s="81"/>
      <c r="F692" s="82"/>
      <c r="G692" s="273">
        <f t="shared" si="132"/>
        <v>0</v>
      </c>
      <c r="H692" s="273">
        <f t="shared" si="133"/>
        <v>0</v>
      </c>
      <c r="I692" s="273">
        <f t="shared" si="134"/>
        <v>0</v>
      </c>
      <c r="J692" s="273">
        <f t="shared" si="135"/>
        <v>0</v>
      </c>
      <c r="K692" s="81"/>
      <c r="L692" s="274" t="str">
        <f t="shared" si="136"/>
        <v/>
      </c>
      <c r="M692" s="256">
        <f t="shared" si="137"/>
        <v>0</v>
      </c>
      <c r="N692" s="226" t="str">
        <f t="shared" si="138"/>
        <v/>
      </c>
    </row>
    <row r="693" spans="1:14" hidden="1" outlineLevel="1" x14ac:dyDescent="0.3">
      <c r="A693" s="159"/>
      <c r="B693" s="80"/>
      <c r="C693" s="80"/>
      <c r="D693" s="81"/>
      <c r="E693" s="81"/>
      <c r="F693" s="82"/>
      <c r="G693" s="273">
        <f t="shared" si="132"/>
        <v>0</v>
      </c>
      <c r="H693" s="273">
        <f t="shared" si="133"/>
        <v>0</v>
      </c>
      <c r="I693" s="273">
        <f t="shared" si="134"/>
        <v>0</v>
      </c>
      <c r="J693" s="273">
        <f t="shared" si="135"/>
        <v>0</v>
      </c>
      <c r="K693" s="81"/>
      <c r="L693" s="274" t="str">
        <f t="shared" si="136"/>
        <v/>
      </c>
      <c r="M693" s="256">
        <f t="shared" si="137"/>
        <v>0</v>
      </c>
      <c r="N693" s="226" t="str">
        <f t="shared" si="138"/>
        <v/>
      </c>
    </row>
    <row r="694" spans="1:14" hidden="1" outlineLevel="1" x14ac:dyDescent="0.3">
      <c r="A694" s="159"/>
      <c r="B694" s="80"/>
      <c r="C694" s="80"/>
      <c r="D694" s="81"/>
      <c r="E694" s="81"/>
      <c r="F694" s="82"/>
      <c r="G694" s="273">
        <f t="shared" si="132"/>
        <v>0</v>
      </c>
      <c r="H694" s="273">
        <f t="shared" si="133"/>
        <v>0</v>
      </c>
      <c r="I694" s="273">
        <f t="shared" si="134"/>
        <v>0</v>
      </c>
      <c r="J694" s="273">
        <f t="shared" si="135"/>
        <v>0</v>
      </c>
      <c r="K694" s="81"/>
      <c r="L694" s="274" t="str">
        <f t="shared" si="136"/>
        <v/>
      </c>
      <c r="M694" s="256">
        <f t="shared" si="137"/>
        <v>0</v>
      </c>
      <c r="N694" s="226" t="str">
        <f t="shared" si="138"/>
        <v/>
      </c>
    </row>
    <row r="695" spans="1:14" hidden="1" outlineLevel="1" x14ac:dyDescent="0.3">
      <c r="A695" s="159"/>
      <c r="B695" s="80"/>
      <c r="C695" s="80"/>
      <c r="D695" s="81"/>
      <c r="E695" s="81"/>
      <c r="F695" s="82"/>
      <c r="G695" s="273">
        <f t="shared" si="111"/>
        <v>0</v>
      </c>
      <c r="H695" s="273">
        <f t="shared" si="112"/>
        <v>0</v>
      </c>
      <c r="I695" s="273">
        <f t="shared" si="113"/>
        <v>0</v>
      </c>
      <c r="J695" s="273">
        <f t="shared" si="114"/>
        <v>0</v>
      </c>
      <c r="K695" s="81"/>
      <c r="L695" s="274" t="str">
        <f t="shared" si="115"/>
        <v/>
      </c>
      <c r="M695" s="256">
        <f t="shared" si="116"/>
        <v>0</v>
      </c>
      <c r="N695" s="226" t="str">
        <f t="shared" si="117"/>
        <v/>
      </c>
    </row>
    <row r="696" spans="1:14" hidden="1" outlineLevel="1" x14ac:dyDescent="0.3">
      <c r="A696" s="159"/>
      <c r="B696" s="80"/>
      <c r="C696" s="80"/>
      <c r="D696" s="81"/>
      <c r="E696" s="81"/>
      <c r="F696" s="82"/>
      <c r="G696" s="273">
        <f t="shared" si="111"/>
        <v>0</v>
      </c>
      <c r="H696" s="273">
        <f t="shared" si="112"/>
        <v>0</v>
      </c>
      <c r="I696" s="273">
        <f t="shared" si="113"/>
        <v>0</v>
      </c>
      <c r="J696" s="273">
        <f t="shared" si="114"/>
        <v>0</v>
      </c>
      <c r="K696" s="81"/>
      <c r="L696" s="274" t="str">
        <f t="shared" si="115"/>
        <v/>
      </c>
      <c r="M696" s="256">
        <f t="shared" si="116"/>
        <v>0</v>
      </c>
      <c r="N696" s="226" t="str">
        <f t="shared" si="117"/>
        <v/>
      </c>
    </row>
    <row r="697" spans="1:14" hidden="1" outlineLevel="1" x14ac:dyDescent="0.3">
      <c r="A697" s="159"/>
      <c r="B697" s="80"/>
      <c r="C697" s="80"/>
      <c r="D697" s="81"/>
      <c r="E697" s="81"/>
      <c r="F697" s="82"/>
      <c r="G697" s="273">
        <f t="shared" si="111"/>
        <v>0</v>
      </c>
      <c r="H697" s="273">
        <f t="shared" si="112"/>
        <v>0</v>
      </c>
      <c r="I697" s="273">
        <f t="shared" si="113"/>
        <v>0</v>
      </c>
      <c r="J697" s="273">
        <f t="shared" si="114"/>
        <v>0</v>
      </c>
      <c r="K697" s="81"/>
      <c r="L697" s="274" t="str">
        <f t="shared" si="115"/>
        <v/>
      </c>
      <c r="M697" s="256">
        <f t="shared" si="116"/>
        <v>0</v>
      </c>
      <c r="N697" s="226" t="str">
        <f t="shared" si="117"/>
        <v/>
      </c>
    </row>
    <row r="698" spans="1:14" hidden="1" outlineLevel="1" x14ac:dyDescent="0.3">
      <c r="A698" s="159"/>
      <c r="B698" s="80"/>
      <c r="C698" s="80"/>
      <c r="D698" s="81"/>
      <c r="E698" s="81"/>
      <c r="F698" s="82"/>
      <c r="G698" s="273">
        <f t="shared" si="111"/>
        <v>0</v>
      </c>
      <c r="H698" s="273">
        <f t="shared" si="112"/>
        <v>0</v>
      </c>
      <c r="I698" s="273">
        <f t="shared" si="113"/>
        <v>0</v>
      </c>
      <c r="J698" s="273">
        <f t="shared" si="114"/>
        <v>0</v>
      </c>
      <c r="K698" s="81"/>
      <c r="L698" s="274" t="str">
        <f t="shared" si="115"/>
        <v/>
      </c>
      <c r="M698" s="256">
        <f t="shared" si="116"/>
        <v>0</v>
      </c>
      <c r="N698" s="226" t="str">
        <f t="shared" si="117"/>
        <v/>
      </c>
    </row>
    <row r="699" spans="1:14" hidden="1" outlineLevel="1" x14ac:dyDescent="0.3">
      <c r="A699" s="159"/>
      <c r="B699" s="80"/>
      <c r="C699" s="80"/>
      <c r="D699" s="81"/>
      <c r="E699" s="81"/>
      <c r="F699" s="82"/>
      <c r="G699" s="273">
        <f t="shared" si="111"/>
        <v>0</v>
      </c>
      <c r="H699" s="273">
        <f t="shared" si="112"/>
        <v>0</v>
      </c>
      <c r="I699" s="273">
        <f t="shared" si="113"/>
        <v>0</v>
      </c>
      <c r="J699" s="273">
        <f t="shared" si="114"/>
        <v>0</v>
      </c>
      <c r="K699" s="81"/>
      <c r="L699" s="274" t="str">
        <f t="shared" si="115"/>
        <v/>
      </c>
      <c r="M699" s="256">
        <f t="shared" si="116"/>
        <v>0</v>
      </c>
      <c r="N699" s="226" t="str">
        <f t="shared" si="117"/>
        <v/>
      </c>
    </row>
    <row r="700" spans="1:14" hidden="1" outlineLevel="1" x14ac:dyDescent="0.3">
      <c r="A700" s="159"/>
      <c r="B700" s="80"/>
      <c r="C700" s="80"/>
      <c r="D700" s="81"/>
      <c r="E700" s="81"/>
      <c r="F700" s="82"/>
      <c r="G700" s="273">
        <f t="shared" si="111"/>
        <v>0</v>
      </c>
      <c r="H700" s="273">
        <f t="shared" si="112"/>
        <v>0</v>
      </c>
      <c r="I700" s="273">
        <f t="shared" si="113"/>
        <v>0</v>
      </c>
      <c r="J700" s="273">
        <f t="shared" si="114"/>
        <v>0</v>
      </c>
      <c r="K700" s="81"/>
      <c r="L700" s="274" t="str">
        <f t="shared" si="115"/>
        <v/>
      </c>
      <c r="M700" s="256">
        <f t="shared" si="116"/>
        <v>0</v>
      </c>
      <c r="N700" s="226" t="str">
        <f t="shared" si="117"/>
        <v/>
      </c>
    </row>
    <row r="701" spans="1:14" collapsed="1" x14ac:dyDescent="0.3">
      <c r="A701" s="159"/>
      <c r="B701" s="80"/>
      <c r="C701" s="80"/>
      <c r="D701" s="81"/>
      <c r="E701" s="81"/>
      <c r="F701" s="82"/>
      <c r="G701" s="273">
        <f t="shared" si="111"/>
        <v>0</v>
      </c>
      <c r="H701" s="273">
        <f t="shared" si="112"/>
        <v>0</v>
      </c>
      <c r="I701" s="273">
        <f t="shared" si="113"/>
        <v>0</v>
      </c>
      <c r="J701" s="273">
        <f t="shared" si="114"/>
        <v>0</v>
      </c>
      <c r="K701" s="81"/>
      <c r="L701" s="274" t="str">
        <f t="shared" si="115"/>
        <v/>
      </c>
      <c r="M701" s="256">
        <f t="shared" si="116"/>
        <v>0</v>
      </c>
      <c r="N701" s="226" t="str">
        <f t="shared" si="117"/>
        <v/>
      </c>
    </row>
    <row r="702" spans="1:14" hidden="1" outlineLevel="1" x14ac:dyDescent="0.3">
      <c r="A702" s="159"/>
      <c r="B702" s="80"/>
      <c r="C702" s="80"/>
      <c r="D702" s="81"/>
      <c r="E702" s="81"/>
      <c r="F702" s="82"/>
      <c r="G702" s="273">
        <f t="shared" si="111"/>
        <v>0</v>
      </c>
      <c r="H702" s="273">
        <f t="shared" si="112"/>
        <v>0</v>
      </c>
      <c r="I702" s="273">
        <f t="shared" si="113"/>
        <v>0</v>
      </c>
      <c r="J702" s="273">
        <f t="shared" si="114"/>
        <v>0</v>
      </c>
      <c r="K702" s="316"/>
      <c r="L702" s="274" t="str">
        <f t="shared" si="115"/>
        <v/>
      </c>
      <c r="M702" s="256">
        <f t="shared" si="116"/>
        <v>0</v>
      </c>
      <c r="N702" s="226" t="str">
        <f t="shared" si="117"/>
        <v/>
      </c>
    </row>
    <row r="703" spans="1:14" hidden="1" outlineLevel="1" x14ac:dyDescent="0.3">
      <c r="A703" s="159"/>
      <c r="B703" s="80"/>
      <c r="C703" s="80"/>
      <c r="D703" s="81"/>
      <c r="E703" s="81"/>
      <c r="F703" s="82"/>
      <c r="G703" s="273">
        <f t="shared" si="111"/>
        <v>0</v>
      </c>
      <c r="H703" s="273">
        <f t="shared" si="112"/>
        <v>0</v>
      </c>
      <c r="I703" s="273">
        <f t="shared" si="113"/>
        <v>0</v>
      </c>
      <c r="J703" s="273">
        <f t="shared" si="114"/>
        <v>0</v>
      </c>
      <c r="K703" s="316"/>
      <c r="L703" s="274" t="str">
        <f t="shared" si="115"/>
        <v/>
      </c>
      <c r="M703" s="256">
        <f t="shared" si="116"/>
        <v>0</v>
      </c>
      <c r="N703" s="226" t="str">
        <f t="shared" si="117"/>
        <v/>
      </c>
    </row>
    <row r="704" spans="1:14" hidden="1" outlineLevel="1" x14ac:dyDescent="0.3">
      <c r="A704" s="159"/>
      <c r="B704" s="80"/>
      <c r="C704" s="80"/>
      <c r="D704" s="81"/>
      <c r="E704" s="81"/>
      <c r="F704" s="82"/>
      <c r="G704" s="273">
        <f t="shared" si="111"/>
        <v>0</v>
      </c>
      <c r="H704" s="273">
        <f t="shared" si="112"/>
        <v>0</v>
      </c>
      <c r="I704" s="273">
        <f t="shared" si="113"/>
        <v>0</v>
      </c>
      <c r="J704" s="273">
        <f t="shared" si="114"/>
        <v>0</v>
      </c>
      <c r="K704" s="316"/>
      <c r="L704" s="274" t="str">
        <f t="shared" si="115"/>
        <v/>
      </c>
      <c r="M704" s="256">
        <f t="shared" si="116"/>
        <v>0</v>
      </c>
      <c r="N704" s="226" t="str">
        <f t="shared" si="117"/>
        <v/>
      </c>
    </row>
    <row r="705" spans="1:14" hidden="1" outlineLevel="1" x14ac:dyDescent="0.3">
      <c r="A705" s="159"/>
      <c r="B705" s="80"/>
      <c r="C705" s="80"/>
      <c r="D705" s="81"/>
      <c r="E705" s="81"/>
      <c r="F705" s="82"/>
      <c r="G705" s="273">
        <f t="shared" si="111"/>
        <v>0</v>
      </c>
      <c r="H705" s="273">
        <f t="shared" si="112"/>
        <v>0</v>
      </c>
      <c r="I705" s="273">
        <f t="shared" si="113"/>
        <v>0</v>
      </c>
      <c r="J705" s="273">
        <f t="shared" si="114"/>
        <v>0</v>
      </c>
      <c r="K705" s="316"/>
      <c r="L705" s="274" t="str">
        <f t="shared" si="115"/>
        <v/>
      </c>
      <c r="M705" s="256">
        <f t="shared" si="116"/>
        <v>0</v>
      </c>
      <c r="N705" s="226" t="str">
        <f t="shared" si="117"/>
        <v/>
      </c>
    </row>
    <row r="706" spans="1:14" hidden="1" outlineLevel="1" x14ac:dyDescent="0.3">
      <c r="A706" s="159"/>
      <c r="B706" s="80"/>
      <c r="C706" s="80"/>
      <c r="D706" s="81"/>
      <c r="E706" s="81"/>
      <c r="F706" s="82"/>
      <c r="G706" s="273">
        <f t="shared" si="111"/>
        <v>0</v>
      </c>
      <c r="H706" s="273">
        <f t="shared" si="112"/>
        <v>0</v>
      </c>
      <c r="I706" s="273">
        <f t="shared" si="113"/>
        <v>0</v>
      </c>
      <c r="J706" s="273">
        <f t="shared" si="114"/>
        <v>0</v>
      </c>
      <c r="K706" s="316"/>
      <c r="L706" s="274" t="str">
        <f t="shared" si="115"/>
        <v/>
      </c>
      <c r="M706" s="256">
        <f t="shared" si="116"/>
        <v>0</v>
      </c>
      <c r="N706" s="226" t="str">
        <f t="shared" si="117"/>
        <v/>
      </c>
    </row>
    <row r="707" spans="1:14" hidden="1" outlineLevel="1" x14ac:dyDescent="0.3">
      <c r="A707" s="159"/>
      <c r="B707" s="80"/>
      <c r="C707" s="80"/>
      <c r="D707" s="81"/>
      <c r="E707" s="81"/>
      <c r="F707" s="82"/>
      <c r="G707" s="273">
        <f t="shared" si="111"/>
        <v>0</v>
      </c>
      <c r="H707" s="273">
        <f t="shared" si="112"/>
        <v>0</v>
      </c>
      <c r="I707" s="273">
        <f t="shared" si="113"/>
        <v>0</v>
      </c>
      <c r="J707" s="273">
        <f t="shared" si="114"/>
        <v>0</v>
      </c>
      <c r="K707" s="316"/>
      <c r="L707" s="274" t="str">
        <f t="shared" si="115"/>
        <v/>
      </c>
      <c r="M707" s="256">
        <f t="shared" si="116"/>
        <v>0</v>
      </c>
      <c r="N707" s="226" t="str">
        <f t="shared" si="117"/>
        <v/>
      </c>
    </row>
    <row r="708" spans="1:14" hidden="1" outlineLevel="1" x14ac:dyDescent="0.3">
      <c r="A708" s="159"/>
      <c r="B708" s="80"/>
      <c r="C708" s="80"/>
      <c r="D708" s="81"/>
      <c r="E708" s="81"/>
      <c r="F708" s="82"/>
      <c r="G708" s="273">
        <f t="shared" si="111"/>
        <v>0</v>
      </c>
      <c r="H708" s="273">
        <f t="shared" si="112"/>
        <v>0</v>
      </c>
      <c r="I708" s="273">
        <f t="shared" si="113"/>
        <v>0</v>
      </c>
      <c r="J708" s="273">
        <f t="shared" si="114"/>
        <v>0</v>
      </c>
      <c r="K708" s="316"/>
      <c r="L708" s="274" t="str">
        <f t="shared" si="115"/>
        <v/>
      </c>
      <c r="M708" s="256">
        <f t="shared" si="116"/>
        <v>0</v>
      </c>
      <c r="N708" s="226" t="str">
        <f t="shared" si="117"/>
        <v/>
      </c>
    </row>
    <row r="709" spans="1:14" hidden="1" outlineLevel="1" x14ac:dyDescent="0.3">
      <c r="A709" s="159"/>
      <c r="B709" s="80"/>
      <c r="C709" s="80"/>
      <c r="D709" s="81"/>
      <c r="E709" s="81"/>
      <c r="F709" s="82"/>
      <c r="G709" s="273">
        <f t="shared" si="111"/>
        <v>0</v>
      </c>
      <c r="H709" s="273">
        <f t="shared" si="112"/>
        <v>0</v>
      </c>
      <c r="I709" s="273">
        <f t="shared" si="113"/>
        <v>0</v>
      </c>
      <c r="J709" s="273">
        <f t="shared" si="114"/>
        <v>0</v>
      </c>
      <c r="K709" s="316"/>
      <c r="L709" s="274" t="str">
        <f t="shared" si="115"/>
        <v/>
      </c>
      <c r="M709" s="256">
        <f t="shared" si="116"/>
        <v>0</v>
      </c>
      <c r="N709" s="226" t="str">
        <f t="shared" si="117"/>
        <v/>
      </c>
    </row>
    <row r="710" spans="1:14" hidden="1" outlineLevel="1" x14ac:dyDescent="0.3">
      <c r="A710" s="159"/>
      <c r="B710" s="80"/>
      <c r="C710" s="80"/>
      <c r="D710" s="81"/>
      <c r="E710" s="81"/>
      <c r="F710" s="82"/>
      <c r="G710" s="273">
        <f t="shared" ref="G710:G727" si="139">IF(D710="",0,IF(D710&lt;15,15-D710,0))</f>
        <v>0</v>
      </c>
      <c r="H710" s="273">
        <f t="shared" ref="H710:H727" si="140">IF(E710="",0,IF(E710&lt;15.5,15.5-E710,0))</f>
        <v>0</v>
      </c>
      <c r="I710" s="273">
        <f t="shared" ref="I710:I727" si="141">G710*F710</f>
        <v>0</v>
      </c>
      <c r="J710" s="273">
        <f t="shared" ref="J710:J727" si="142">H710*F710</f>
        <v>0</v>
      </c>
      <c r="K710" s="316"/>
      <c r="L710" s="274" t="str">
        <f t="shared" ref="L710:L727" si="143">IFERROR((K710/(I710+J710)),"")</f>
        <v/>
      </c>
      <c r="M710" s="256">
        <f t="shared" ref="M710:M727" si="144">I710+J710+K710</f>
        <v>0</v>
      </c>
      <c r="N710" s="226" t="str">
        <f t="shared" ref="N710:N727" si="145">IF(K710="","",IF(L710&gt;17.5%,"Benefits should not be more than 17.5% ",""))</f>
        <v/>
      </c>
    </row>
    <row r="711" spans="1:14" hidden="1" outlineLevel="1" x14ac:dyDescent="0.3">
      <c r="A711" s="159"/>
      <c r="B711" s="80"/>
      <c r="C711" s="80"/>
      <c r="D711" s="81"/>
      <c r="E711" s="81"/>
      <c r="F711" s="82"/>
      <c r="G711" s="273">
        <f t="shared" si="139"/>
        <v>0</v>
      </c>
      <c r="H711" s="273">
        <f t="shared" si="140"/>
        <v>0</v>
      </c>
      <c r="I711" s="273">
        <f t="shared" si="141"/>
        <v>0</v>
      </c>
      <c r="J711" s="273">
        <f t="shared" si="142"/>
        <v>0</v>
      </c>
      <c r="K711" s="316"/>
      <c r="L711" s="274" t="str">
        <f t="shared" si="143"/>
        <v/>
      </c>
      <c r="M711" s="256">
        <f t="shared" si="144"/>
        <v>0</v>
      </c>
      <c r="N711" s="226" t="str">
        <f t="shared" si="145"/>
        <v/>
      </c>
    </row>
    <row r="712" spans="1:14" hidden="1" outlineLevel="1" x14ac:dyDescent="0.3">
      <c r="A712" s="159"/>
      <c r="B712" s="80"/>
      <c r="C712" s="80"/>
      <c r="D712" s="81"/>
      <c r="E712" s="81"/>
      <c r="F712" s="82"/>
      <c r="G712" s="273">
        <f t="shared" si="139"/>
        <v>0</v>
      </c>
      <c r="H712" s="273">
        <f t="shared" si="140"/>
        <v>0</v>
      </c>
      <c r="I712" s="273">
        <f t="shared" si="141"/>
        <v>0</v>
      </c>
      <c r="J712" s="273">
        <f t="shared" si="142"/>
        <v>0</v>
      </c>
      <c r="K712" s="316"/>
      <c r="L712" s="274" t="str">
        <f t="shared" si="143"/>
        <v/>
      </c>
      <c r="M712" s="256">
        <f t="shared" si="144"/>
        <v>0</v>
      </c>
      <c r="N712" s="226" t="str">
        <f t="shared" si="145"/>
        <v/>
      </c>
    </row>
    <row r="713" spans="1:14" hidden="1" outlineLevel="1" x14ac:dyDescent="0.3">
      <c r="A713" s="159"/>
      <c r="B713" s="80"/>
      <c r="C713" s="80"/>
      <c r="D713" s="81"/>
      <c r="E713" s="81"/>
      <c r="F713" s="82"/>
      <c r="G713" s="273">
        <f t="shared" si="139"/>
        <v>0</v>
      </c>
      <c r="H713" s="273">
        <f t="shared" si="140"/>
        <v>0</v>
      </c>
      <c r="I713" s="273">
        <f t="shared" si="141"/>
        <v>0</v>
      </c>
      <c r="J713" s="273">
        <f t="shared" si="142"/>
        <v>0</v>
      </c>
      <c r="K713" s="316"/>
      <c r="L713" s="274" t="str">
        <f t="shared" si="143"/>
        <v/>
      </c>
      <c r="M713" s="256">
        <f t="shared" si="144"/>
        <v>0</v>
      </c>
      <c r="N713" s="226" t="str">
        <f t="shared" si="145"/>
        <v/>
      </c>
    </row>
    <row r="714" spans="1:14" hidden="1" outlineLevel="1" x14ac:dyDescent="0.3">
      <c r="A714" s="159"/>
      <c r="B714" s="80"/>
      <c r="C714" s="80"/>
      <c r="D714" s="81"/>
      <c r="E714" s="81"/>
      <c r="F714" s="82"/>
      <c r="G714" s="273">
        <f t="shared" si="139"/>
        <v>0</v>
      </c>
      <c r="H714" s="273">
        <f t="shared" si="140"/>
        <v>0</v>
      </c>
      <c r="I714" s="273">
        <f t="shared" si="141"/>
        <v>0</v>
      </c>
      <c r="J714" s="273">
        <f t="shared" si="142"/>
        <v>0</v>
      </c>
      <c r="K714" s="316"/>
      <c r="L714" s="274" t="str">
        <f t="shared" si="143"/>
        <v/>
      </c>
      <c r="M714" s="256">
        <f t="shared" si="144"/>
        <v>0</v>
      </c>
      <c r="N714" s="226" t="str">
        <f t="shared" si="145"/>
        <v/>
      </c>
    </row>
    <row r="715" spans="1:14" hidden="1" outlineLevel="1" x14ac:dyDescent="0.3">
      <c r="A715" s="159"/>
      <c r="B715" s="80"/>
      <c r="C715" s="80"/>
      <c r="D715" s="81"/>
      <c r="E715" s="81"/>
      <c r="F715" s="82"/>
      <c r="G715" s="273">
        <f t="shared" si="139"/>
        <v>0</v>
      </c>
      <c r="H715" s="273">
        <f t="shared" si="140"/>
        <v>0</v>
      </c>
      <c r="I715" s="273">
        <f t="shared" si="141"/>
        <v>0</v>
      </c>
      <c r="J715" s="273">
        <f t="shared" si="142"/>
        <v>0</v>
      </c>
      <c r="K715" s="316"/>
      <c r="L715" s="274" t="str">
        <f t="shared" si="143"/>
        <v/>
      </c>
      <c r="M715" s="256">
        <f t="shared" si="144"/>
        <v>0</v>
      </c>
      <c r="N715" s="226" t="str">
        <f t="shared" si="145"/>
        <v/>
      </c>
    </row>
    <row r="716" spans="1:14" hidden="1" outlineLevel="1" x14ac:dyDescent="0.3">
      <c r="A716" s="159"/>
      <c r="B716" s="80"/>
      <c r="C716" s="80"/>
      <c r="D716" s="81"/>
      <c r="E716" s="81"/>
      <c r="F716" s="82"/>
      <c r="G716" s="273">
        <f t="shared" si="139"/>
        <v>0</v>
      </c>
      <c r="H716" s="273">
        <f t="shared" si="140"/>
        <v>0</v>
      </c>
      <c r="I716" s="273">
        <f t="shared" si="141"/>
        <v>0</v>
      </c>
      <c r="J716" s="273">
        <f t="shared" si="142"/>
        <v>0</v>
      </c>
      <c r="K716" s="316"/>
      <c r="L716" s="274" t="str">
        <f t="shared" si="143"/>
        <v/>
      </c>
      <c r="M716" s="256">
        <f t="shared" si="144"/>
        <v>0</v>
      </c>
      <c r="N716" s="226" t="str">
        <f t="shared" si="145"/>
        <v/>
      </c>
    </row>
    <row r="717" spans="1:14" hidden="1" outlineLevel="1" x14ac:dyDescent="0.3">
      <c r="A717" s="159"/>
      <c r="B717" s="80"/>
      <c r="C717" s="80"/>
      <c r="D717" s="81"/>
      <c r="E717" s="81"/>
      <c r="F717" s="82"/>
      <c r="G717" s="273">
        <f t="shared" si="139"/>
        <v>0</v>
      </c>
      <c r="H717" s="273">
        <f t="shared" si="140"/>
        <v>0</v>
      </c>
      <c r="I717" s="273">
        <f t="shared" si="141"/>
        <v>0</v>
      </c>
      <c r="J717" s="273">
        <f t="shared" si="142"/>
        <v>0</v>
      </c>
      <c r="K717" s="316"/>
      <c r="L717" s="274" t="str">
        <f t="shared" si="143"/>
        <v/>
      </c>
      <c r="M717" s="256">
        <f t="shared" si="144"/>
        <v>0</v>
      </c>
      <c r="N717" s="226" t="str">
        <f t="shared" si="145"/>
        <v/>
      </c>
    </row>
    <row r="718" spans="1:14" hidden="1" outlineLevel="1" x14ac:dyDescent="0.3">
      <c r="A718" s="159"/>
      <c r="B718" s="80"/>
      <c r="C718" s="80"/>
      <c r="D718" s="81"/>
      <c r="E718" s="81"/>
      <c r="F718" s="82"/>
      <c r="G718" s="273">
        <f t="shared" si="139"/>
        <v>0</v>
      </c>
      <c r="H718" s="273">
        <f t="shared" si="140"/>
        <v>0</v>
      </c>
      <c r="I718" s="273">
        <f t="shared" si="141"/>
        <v>0</v>
      </c>
      <c r="J718" s="273">
        <f t="shared" si="142"/>
        <v>0</v>
      </c>
      <c r="K718" s="316"/>
      <c r="L718" s="274" t="str">
        <f t="shared" si="143"/>
        <v/>
      </c>
      <c r="M718" s="256">
        <f t="shared" si="144"/>
        <v>0</v>
      </c>
      <c r="N718" s="226" t="str">
        <f t="shared" si="145"/>
        <v/>
      </c>
    </row>
    <row r="719" spans="1:14" hidden="1" outlineLevel="1" x14ac:dyDescent="0.3">
      <c r="A719" s="159"/>
      <c r="B719" s="80"/>
      <c r="C719" s="80"/>
      <c r="D719" s="81"/>
      <c r="E719" s="81"/>
      <c r="F719" s="82"/>
      <c r="G719" s="273">
        <f t="shared" si="139"/>
        <v>0</v>
      </c>
      <c r="H719" s="273">
        <f t="shared" si="140"/>
        <v>0</v>
      </c>
      <c r="I719" s="273">
        <f t="shared" si="141"/>
        <v>0</v>
      </c>
      <c r="J719" s="273">
        <f t="shared" si="142"/>
        <v>0</v>
      </c>
      <c r="K719" s="316"/>
      <c r="L719" s="274" t="str">
        <f t="shared" si="143"/>
        <v/>
      </c>
      <c r="M719" s="256">
        <f t="shared" si="144"/>
        <v>0</v>
      </c>
      <c r="N719" s="226" t="str">
        <f t="shared" si="145"/>
        <v/>
      </c>
    </row>
    <row r="720" spans="1:14" hidden="1" outlineLevel="1" x14ac:dyDescent="0.3">
      <c r="A720" s="159"/>
      <c r="B720" s="80"/>
      <c r="C720" s="80"/>
      <c r="D720" s="81"/>
      <c r="E720" s="81"/>
      <c r="F720" s="82"/>
      <c r="G720" s="273">
        <f t="shared" si="139"/>
        <v>0</v>
      </c>
      <c r="H720" s="273">
        <f t="shared" si="140"/>
        <v>0</v>
      </c>
      <c r="I720" s="273">
        <f t="shared" si="141"/>
        <v>0</v>
      </c>
      <c r="J720" s="273">
        <f t="shared" si="142"/>
        <v>0</v>
      </c>
      <c r="K720" s="316"/>
      <c r="L720" s="274" t="str">
        <f t="shared" si="143"/>
        <v/>
      </c>
      <c r="M720" s="256">
        <f t="shared" si="144"/>
        <v>0</v>
      </c>
      <c r="N720" s="226" t="str">
        <f t="shared" si="145"/>
        <v/>
      </c>
    </row>
    <row r="721" spans="1:14" hidden="1" outlineLevel="1" x14ac:dyDescent="0.3">
      <c r="A721" s="159"/>
      <c r="B721" s="80"/>
      <c r="C721" s="80"/>
      <c r="D721" s="81"/>
      <c r="E721" s="81"/>
      <c r="F721" s="82"/>
      <c r="G721" s="273">
        <f t="shared" si="139"/>
        <v>0</v>
      </c>
      <c r="H721" s="273">
        <f t="shared" si="140"/>
        <v>0</v>
      </c>
      <c r="I721" s="273">
        <f t="shared" si="141"/>
        <v>0</v>
      </c>
      <c r="J721" s="273">
        <f t="shared" si="142"/>
        <v>0</v>
      </c>
      <c r="K721" s="316"/>
      <c r="L721" s="274" t="str">
        <f t="shared" si="143"/>
        <v/>
      </c>
      <c r="M721" s="256">
        <f t="shared" si="144"/>
        <v>0</v>
      </c>
      <c r="N721" s="226" t="str">
        <f t="shared" si="145"/>
        <v/>
      </c>
    </row>
    <row r="722" spans="1:14" hidden="1" outlineLevel="1" x14ac:dyDescent="0.3">
      <c r="A722" s="159"/>
      <c r="B722" s="80"/>
      <c r="C722" s="80"/>
      <c r="D722" s="81"/>
      <c r="E722" s="81"/>
      <c r="F722" s="82"/>
      <c r="G722" s="273">
        <f t="shared" si="139"/>
        <v>0</v>
      </c>
      <c r="H722" s="273">
        <f t="shared" si="140"/>
        <v>0</v>
      </c>
      <c r="I722" s="273">
        <f t="shared" si="141"/>
        <v>0</v>
      </c>
      <c r="J722" s="273">
        <f t="shared" si="142"/>
        <v>0</v>
      </c>
      <c r="K722" s="316"/>
      <c r="L722" s="274" t="str">
        <f t="shared" si="143"/>
        <v/>
      </c>
      <c r="M722" s="256">
        <f t="shared" si="144"/>
        <v>0</v>
      </c>
      <c r="N722" s="226" t="str">
        <f t="shared" si="145"/>
        <v/>
      </c>
    </row>
    <row r="723" spans="1:14" hidden="1" outlineLevel="1" x14ac:dyDescent="0.3">
      <c r="A723" s="159"/>
      <c r="B723" s="80"/>
      <c r="C723" s="80"/>
      <c r="D723" s="81"/>
      <c r="E723" s="81"/>
      <c r="F723" s="82"/>
      <c r="G723" s="273">
        <f t="shared" si="139"/>
        <v>0</v>
      </c>
      <c r="H723" s="273">
        <f t="shared" si="140"/>
        <v>0</v>
      </c>
      <c r="I723" s="273">
        <f t="shared" si="141"/>
        <v>0</v>
      </c>
      <c r="J723" s="273">
        <f t="shared" si="142"/>
        <v>0</v>
      </c>
      <c r="K723" s="316"/>
      <c r="L723" s="274" t="str">
        <f t="shared" si="143"/>
        <v/>
      </c>
      <c r="M723" s="256">
        <f t="shared" si="144"/>
        <v>0</v>
      </c>
      <c r="N723" s="226" t="str">
        <f t="shared" si="145"/>
        <v/>
      </c>
    </row>
    <row r="724" spans="1:14" hidden="1" outlineLevel="1" x14ac:dyDescent="0.3">
      <c r="A724" s="159"/>
      <c r="B724" s="80"/>
      <c r="C724" s="80"/>
      <c r="D724" s="81"/>
      <c r="E724" s="81"/>
      <c r="F724" s="82"/>
      <c r="G724" s="273">
        <f t="shared" si="139"/>
        <v>0</v>
      </c>
      <c r="H724" s="273">
        <f t="shared" si="140"/>
        <v>0</v>
      </c>
      <c r="I724" s="273">
        <f t="shared" si="141"/>
        <v>0</v>
      </c>
      <c r="J724" s="273">
        <f t="shared" si="142"/>
        <v>0</v>
      </c>
      <c r="K724" s="316"/>
      <c r="L724" s="274" t="str">
        <f t="shared" si="143"/>
        <v/>
      </c>
      <c r="M724" s="256">
        <f t="shared" si="144"/>
        <v>0</v>
      </c>
      <c r="N724" s="226" t="str">
        <f t="shared" si="145"/>
        <v/>
      </c>
    </row>
    <row r="725" spans="1:14" hidden="1" outlineLevel="1" x14ac:dyDescent="0.3">
      <c r="A725" s="159"/>
      <c r="B725" s="80"/>
      <c r="C725" s="80"/>
      <c r="D725" s="81"/>
      <c r="E725" s="81"/>
      <c r="F725" s="82"/>
      <c r="G725" s="273">
        <f t="shared" si="139"/>
        <v>0</v>
      </c>
      <c r="H725" s="273">
        <f t="shared" si="140"/>
        <v>0</v>
      </c>
      <c r="I725" s="273">
        <f t="shared" si="141"/>
        <v>0</v>
      </c>
      <c r="J725" s="273">
        <f t="shared" si="142"/>
        <v>0</v>
      </c>
      <c r="K725" s="316"/>
      <c r="L725" s="274" t="str">
        <f t="shared" si="143"/>
        <v/>
      </c>
      <c r="M725" s="256">
        <f t="shared" si="144"/>
        <v>0</v>
      </c>
      <c r="N725" s="226" t="str">
        <f t="shared" si="145"/>
        <v/>
      </c>
    </row>
    <row r="726" spans="1:14" hidden="1" outlineLevel="1" x14ac:dyDescent="0.3">
      <c r="A726" s="159"/>
      <c r="B726" s="80"/>
      <c r="C726" s="80"/>
      <c r="D726" s="81"/>
      <c r="E726" s="81"/>
      <c r="F726" s="82"/>
      <c r="G726" s="273">
        <f t="shared" si="139"/>
        <v>0</v>
      </c>
      <c r="H726" s="273">
        <f t="shared" si="140"/>
        <v>0</v>
      </c>
      <c r="I726" s="273">
        <f t="shared" si="141"/>
        <v>0</v>
      </c>
      <c r="J726" s="273">
        <f t="shared" si="142"/>
        <v>0</v>
      </c>
      <c r="K726" s="316"/>
      <c r="L726" s="274" t="str">
        <f t="shared" si="143"/>
        <v/>
      </c>
      <c r="M726" s="256">
        <f t="shared" si="144"/>
        <v>0</v>
      </c>
      <c r="N726" s="226" t="str">
        <f t="shared" si="145"/>
        <v/>
      </c>
    </row>
    <row r="727" spans="1:14" hidden="1" outlineLevel="1" x14ac:dyDescent="0.3">
      <c r="A727" s="159"/>
      <c r="B727" s="80"/>
      <c r="C727" s="80"/>
      <c r="D727" s="81"/>
      <c r="E727" s="81"/>
      <c r="F727" s="82"/>
      <c r="G727" s="273">
        <f t="shared" si="139"/>
        <v>0</v>
      </c>
      <c r="H727" s="273">
        <f t="shared" si="140"/>
        <v>0</v>
      </c>
      <c r="I727" s="273">
        <f t="shared" si="141"/>
        <v>0</v>
      </c>
      <c r="J727" s="273">
        <f t="shared" si="142"/>
        <v>0</v>
      </c>
      <c r="K727" s="316"/>
      <c r="L727" s="274" t="str">
        <f t="shared" si="143"/>
        <v/>
      </c>
      <c r="M727" s="256">
        <f t="shared" si="144"/>
        <v>0</v>
      </c>
      <c r="N727" s="226" t="str">
        <f t="shared" si="145"/>
        <v/>
      </c>
    </row>
    <row r="728" spans="1:14" hidden="1" outlineLevel="1" x14ac:dyDescent="0.3">
      <c r="A728" s="159"/>
      <c r="B728" s="80"/>
      <c r="C728" s="80"/>
      <c r="D728" s="81"/>
      <c r="E728" s="81"/>
      <c r="F728" s="82"/>
      <c r="G728" s="273">
        <f t="shared" si="104"/>
        <v>0</v>
      </c>
      <c r="H728" s="273">
        <f t="shared" si="105"/>
        <v>0</v>
      </c>
      <c r="I728" s="273">
        <f t="shared" si="106"/>
        <v>0</v>
      </c>
      <c r="J728" s="273">
        <f t="shared" si="107"/>
        <v>0</v>
      </c>
      <c r="K728" s="316"/>
      <c r="L728" s="274" t="str">
        <f t="shared" si="108"/>
        <v/>
      </c>
      <c r="M728" s="256">
        <f t="shared" si="109"/>
        <v>0</v>
      </c>
      <c r="N728" s="226" t="str">
        <f t="shared" si="110"/>
        <v/>
      </c>
    </row>
    <row r="729" spans="1:14" hidden="1" outlineLevel="1" x14ac:dyDescent="0.3">
      <c r="A729" s="159"/>
      <c r="B729" s="80"/>
      <c r="C729" s="80"/>
      <c r="D729" s="81"/>
      <c r="E729" s="81"/>
      <c r="F729" s="82"/>
      <c r="G729" s="273">
        <f t="shared" si="104"/>
        <v>0</v>
      </c>
      <c r="H729" s="273">
        <f t="shared" si="105"/>
        <v>0</v>
      </c>
      <c r="I729" s="273">
        <f t="shared" si="106"/>
        <v>0</v>
      </c>
      <c r="J729" s="273">
        <f t="shared" si="107"/>
        <v>0</v>
      </c>
      <c r="K729" s="316"/>
      <c r="L729" s="274" t="str">
        <f t="shared" si="108"/>
        <v/>
      </c>
      <c r="M729" s="256">
        <f t="shared" si="109"/>
        <v>0</v>
      </c>
      <c r="N729" s="226" t="str">
        <f t="shared" si="110"/>
        <v/>
      </c>
    </row>
    <row r="730" spans="1:14" hidden="1" outlineLevel="1" x14ac:dyDescent="0.3">
      <c r="A730" s="159"/>
      <c r="B730" s="80"/>
      <c r="C730" s="80"/>
      <c r="D730" s="81"/>
      <c r="E730" s="81"/>
      <c r="F730" s="82"/>
      <c r="G730" s="273">
        <f t="shared" si="104"/>
        <v>0</v>
      </c>
      <c r="H730" s="273">
        <f t="shared" si="105"/>
        <v>0</v>
      </c>
      <c r="I730" s="273">
        <f t="shared" si="106"/>
        <v>0</v>
      </c>
      <c r="J730" s="273">
        <f t="shared" si="107"/>
        <v>0</v>
      </c>
      <c r="K730" s="316"/>
      <c r="L730" s="274" t="str">
        <f t="shared" si="108"/>
        <v/>
      </c>
      <c r="M730" s="256">
        <f t="shared" si="109"/>
        <v>0</v>
      </c>
      <c r="N730" s="226" t="str">
        <f t="shared" si="110"/>
        <v/>
      </c>
    </row>
    <row r="731" spans="1:14" hidden="1" outlineLevel="1" x14ac:dyDescent="0.3">
      <c r="A731" s="159"/>
      <c r="B731" s="80"/>
      <c r="C731" s="80"/>
      <c r="D731" s="81"/>
      <c r="E731" s="81"/>
      <c r="F731" s="82"/>
      <c r="G731" s="273">
        <f t="shared" si="104"/>
        <v>0</v>
      </c>
      <c r="H731" s="273">
        <f t="shared" si="105"/>
        <v>0</v>
      </c>
      <c r="I731" s="273">
        <f t="shared" si="106"/>
        <v>0</v>
      </c>
      <c r="J731" s="273">
        <f t="shared" si="107"/>
        <v>0</v>
      </c>
      <c r="K731" s="316"/>
      <c r="L731" s="274" t="str">
        <f t="shared" si="108"/>
        <v/>
      </c>
      <c r="M731" s="256">
        <f t="shared" si="109"/>
        <v>0</v>
      </c>
      <c r="N731" s="226" t="str">
        <f t="shared" si="110"/>
        <v/>
      </c>
    </row>
    <row r="732" spans="1:14" hidden="1" outlineLevel="1" x14ac:dyDescent="0.3">
      <c r="A732" s="159"/>
      <c r="B732" s="80"/>
      <c r="C732" s="80"/>
      <c r="D732" s="81"/>
      <c r="E732" s="81"/>
      <c r="F732" s="82"/>
      <c r="G732" s="273">
        <f t="shared" si="104"/>
        <v>0</v>
      </c>
      <c r="H732" s="273">
        <f t="shared" si="105"/>
        <v>0</v>
      </c>
      <c r="I732" s="273">
        <f t="shared" si="106"/>
        <v>0</v>
      </c>
      <c r="J732" s="273">
        <f t="shared" si="107"/>
        <v>0</v>
      </c>
      <c r="K732" s="316"/>
      <c r="L732" s="274" t="str">
        <f t="shared" si="108"/>
        <v/>
      </c>
      <c r="M732" s="256">
        <f t="shared" si="109"/>
        <v>0</v>
      </c>
      <c r="N732" s="226" t="str">
        <f t="shared" si="110"/>
        <v/>
      </c>
    </row>
    <row r="733" spans="1:14" hidden="1" outlineLevel="1" x14ac:dyDescent="0.3">
      <c r="A733" s="159"/>
      <c r="B733" s="80"/>
      <c r="C733" s="80"/>
      <c r="D733" s="81"/>
      <c r="E733" s="81"/>
      <c r="F733" s="82"/>
      <c r="G733" s="273">
        <f t="shared" si="104"/>
        <v>0</v>
      </c>
      <c r="H733" s="273">
        <f t="shared" si="105"/>
        <v>0</v>
      </c>
      <c r="I733" s="273">
        <f t="shared" si="106"/>
        <v>0</v>
      </c>
      <c r="J733" s="273">
        <f t="shared" si="107"/>
        <v>0</v>
      </c>
      <c r="K733" s="316"/>
      <c r="L733" s="274" t="str">
        <f t="shared" si="108"/>
        <v/>
      </c>
      <c r="M733" s="256">
        <f t="shared" si="109"/>
        <v>0</v>
      </c>
      <c r="N733" s="226" t="str">
        <f t="shared" si="110"/>
        <v/>
      </c>
    </row>
    <row r="734" spans="1:14" hidden="1" outlineLevel="1" x14ac:dyDescent="0.3">
      <c r="A734" s="159"/>
      <c r="B734" s="80"/>
      <c r="C734" s="80"/>
      <c r="D734" s="81"/>
      <c r="E734" s="81"/>
      <c r="F734" s="82"/>
      <c r="G734" s="273">
        <f t="shared" si="104"/>
        <v>0</v>
      </c>
      <c r="H734" s="273">
        <f t="shared" si="105"/>
        <v>0</v>
      </c>
      <c r="I734" s="273">
        <f t="shared" si="106"/>
        <v>0</v>
      </c>
      <c r="J734" s="273">
        <f t="shared" si="107"/>
        <v>0</v>
      </c>
      <c r="K734" s="316"/>
      <c r="L734" s="274" t="str">
        <f t="shared" si="108"/>
        <v/>
      </c>
      <c r="M734" s="256">
        <f t="shared" si="109"/>
        <v>0</v>
      </c>
      <c r="N734" s="226" t="str">
        <f t="shared" si="110"/>
        <v/>
      </c>
    </row>
    <row r="735" spans="1:14" hidden="1" outlineLevel="1" x14ac:dyDescent="0.3">
      <c r="A735" s="159"/>
      <c r="B735" s="80"/>
      <c r="C735" s="80"/>
      <c r="D735" s="81"/>
      <c r="E735" s="81"/>
      <c r="F735" s="82"/>
      <c r="G735" s="273">
        <f t="shared" si="104"/>
        <v>0</v>
      </c>
      <c r="H735" s="273">
        <f t="shared" si="105"/>
        <v>0</v>
      </c>
      <c r="I735" s="273">
        <f t="shared" si="106"/>
        <v>0</v>
      </c>
      <c r="J735" s="273">
        <f t="shared" si="107"/>
        <v>0</v>
      </c>
      <c r="K735" s="316"/>
      <c r="L735" s="274" t="str">
        <f t="shared" si="108"/>
        <v/>
      </c>
      <c r="M735" s="256">
        <f t="shared" si="109"/>
        <v>0</v>
      </c>
      <c r="N735" s="226" t="str">
        <f t="shared" si="110"/>
        <v/>
      </c>
    </row>
    <row r="736" spans="1:14" hidden="1" outlineLevel="1" x14ac:dyDescent="0.3">
      <c r="A736" s="159"/>
      <c r="B736" s="80"/>
      <c r="C736" s="80"/>
      <c r="D736" s="81"/>
      <c r="E736" s="81"/>
      <c r="F736" s="82"/>
      <c r="G736" s="273">
        <f t="shared" si="104"/>
        <v>0</v>
      </c>
      <c r="H736" s="273">
        <f t="shared" si="105"/>
        <v>0</v>
      </c>
      <c r="I736" s="273">
        <f t="shared" si="106"/>
        <v>0</v>
      </c>
      <c r="J736" s="273">
        <f t="shared" si="107"/>
        <v>0</v>
      </c>
      <c r="K736" s="316"/>
      <c r="L736" s="274" t="str">
        <f t="shared" si="108"/>
        <v/>
      </c>
      <c r="M736" s="256">
        <f t="shared" si="109"/>
        <v>0</v>
      </c>
      <c r="N736" s="226" t="str">
        <f t="shared" si="110"/>
        <v/>
      </c>
    </row>
    <row r="737" spans="1:14" hidden="1" outlineLevel="1" x14ac:dyDescent="0.3">
      <c r="A737" s="159"/>
      <c r="B737" s="80"/>
      <c r="C737" s="80"/>
      <c r="D737" s="81"/>
      <c r="E737" s="81"/>
      <c r="F737" s="82"/>
      <c r="G737" s="273">
        <f t="shared" si="104"/>
        <v>0</v>
      </c>
      <c r="H737" s="273">
        <f t="shared" si="105"/>
        <v>0</v>
      </c>
      <c r="I737" s="273">
        <f t="shared" si="106"/>
        <v>0</v>
      </c>
      <c r="J737" s="273">
        <f t="shared" si="107"/>
        <v>0</v>
      </c>
      <c r="K737" s="316"/>
      <c r="L737" s="274" t="str">
        <f t="shared" si="108"/>
        <v/>
      </c>
      <c r="M737" s="256">
        <f t="shared" si="109"/>
        <v>0</v>
      </c>
      <c r="N737" s="226" t="str">
        <f t="shared" si="110"/>
        <v/>
      </c>
    </row>
    <row r="738" spans="1:14" hidden="1" outlineLevel="1" x14ac:dyDescent="0.3">
      <c r="A738" s="159"/>
      <c r="B738" s="80"/>
      <c r="C738" s="80"/>
      <c r="D738" s="81"/>
      <c r="E738" s="81"/>
      <c r="F738" s="82"/>
      <c r="G738" s="273">
        <f t="shared" si="104"/>
        <v>0</v>
      </c>
      <c r="H738" s="273">
        <f t="shared" si="105"/>
        <v>0</v>
      </c>
      <c r="I738" s="273">
        <f t="shared" si="106"/>
        <v>0</v>
      </c>
      <c r="J738" s="273">
        <f t="shared" si="107"/>
        <v>0</v>
      </c>
      <c r="K738" s="316"/>
      <c r="L738" s="274" t="str">
        <f t="shared" si="108"/>
        <v/>
      </c>
      <c r="M738" s="256">
        <f t="shared" si="109"/>
        <v>0</v>
      </c>
      <c r="N738" s="226" t="str">
        <f t="shared" si="110"/>
        <v/>
      </c>
    </row>
    <row r="739" spans="1:14" hidden="1" outlineLevel="1" x14ac:dyDescent="0.3">
      <c r="A739" s="159"/>
      <c r="B739" s="80"/>
      <c r="C739" s="80"/>
      <c r="D739" s="81"/>
      <c r="E739" s="81"/>
      <c r="F739" s="82"/>
      <c r="G739" s="273">
        <f t="shared" si="104"/>
        <v>0</v>
      </c>
      <c r="H739" s="273">
        <f t="shared" si="105"/>
        <v>0</v>
      </c>
      <c r="I739" s="273">
        <f t="shared" si="106"/>
        <v>0</v>
      </c>
      <c r="J739" s="273">
        <f t="shared" si="107"/>
        <v>0</v>
      </c>
      <c r="K739" s="316"/>
      <c r="L739" s="274" t="str">
        <f t="shared" si="108"/>
        <v/>
      </c>
      <c r="M739" s="256">
        <f t="shared" si="109"/>
        <v>0</v>
      </c>
      <c r="N739" s="226" t="str">
        <f t="shared" si="110"/>
        <v/>
      </c>
    </row>
    <row r="740" spans="1:14" hidden="1" outlineLevel="1" x14ac:dyDescent="0.3">
      <c r="A740" s="159"/>
      <c r="B740" s="80"/>
      <c r="C740" s="80"/>
      <c r="D740" s="81"/>
      <c r="E740" s="81"/>
      <c r="F740" s="82"/>
      <c r="G740" s="273">
        <f t="shared" si="104"/>
        <v>0</v>
      </c>
      <c r="H740" s="273">
        <f t="shared" si="105"/>
        <v>0</v>
      </c>
      <c r="I740" s="273">
        <f t="shared" si="106"/>
        <v>0</v>
      </c>
      <c r="J740" s="273">
        <f t="shared" si="107"/>
        <v>0</v>
      </c>
      <c r="K740" s="316"/>
      <c r="L740" s="274" t="str">
        <f t="shared" si="108"/>
        <v/>
      </c>
      <c r="M740" s="256">
        <f t="shared" si="109"/>
        <v>0</v>
      </c>
      <c r="N740" s="226" t="str">
        <f t="shared" si="110"/>
        <v/>
      </c>
    </row>
    <row r="741" spans="1:14" hidden="1" outlineLevel="1" x14ac:dyDescent="0.3">
      <c r="A741" s="159"/>
      <c r="B741" s="80"/>
      <c r="C741" s="80"/>
      <c r="D741" s="81"/>
      <c r="E741" s="81"/>
      <c r="F741" s="82"/>
      <c r="G741" s="273">
        <f t="shared" si="104"/>
        <v>0</v>
      </c>
      <c r="H741" s="273">
        <f t="shared" si="105"/>
        <v>0</v>
      </c>
      <c r="I741" s="273">
        <f t="shared" si="106"/>
        <v>0</v>
      </c>
      <c r="J741" s="273">
        <f t="shared" si="107"/>
        <v>0</v>
      </c>
      <c r="K741" s="316"/>
      <c r="L741" s="274" t="str">
        <f t="shared" si="108"/>
        <v/>
      </c>
      <c r="M741" s="256">
        <f t="shared" si="109"/>
        <v>0</v>
      </c>
      <c r="N741" s="226" t="str">
        <f t="shared" si="110"/>
        <v/>
      </c>
    </row>
    <row r="742" spans="1:14" hidden="1" outlineLevel="1" x14ac:dyDescent="0.3">
      <c r="A742" s="159"/>
      <c r="B742" s="80"/>
      <c r="C742" s="80"/>
      <c r="D742" s="81"/>
      <c r="E742" s="81"/>
      <c r="F742" s="82"/>
      <c r="G742" s="273">
        <f t="shared" si="104"/>
        <v>0</v>
      </c>
      <c r="H742" s="273">
        <f t="shared" si="105"/>
        <v>0</v>
      </c>
      <c r="I742" s="273">
        <f t="shared" si="106"/>
        <v>0</v>
      </c>
      <c r="J742" s="273">
        <f t="shared" si="107"/>
        <v>0</v>
      </c>
      <c r="K742" s="316"/>
      <c r="L742" s="274" t="str">
        <f t="shared" si="108"/>
        <v/>
      </c>
      <c r="M742" s="256">
        <f t="shared" si="109"/>
        <v>0</v>
      </c>
      <c r="N742" s="226" t="str">
        <f t="shared" si="110"/>
        <v/>
      </c>
    </row>
    <row r="743" spans="1:14" hidden="1" outlineLevel="1" x14ac:dyDescent="0.3">
      <c r="A743" s="159"/>
      <c r="B743" s="80"/>
      <c r="C743" s="80"/>
      <c r="D743" s="81"/>
      <c r="E743" s="81"/>
      <c r="F743" s="82"/>
      <c r="G743" s="273">
        <f t="shared" si="104"/>
        <v>0</v>
      </c>
      <c r="H743" s="273">
        <f t="shared" si="105"/>
        <v>0</v>
      </c>
      <c r="I743" s="273">
        <f t="shared" si="106"/>
        <v>0</v>
      </c>
      <c r="J743" s="273">
        <f t="shared" si="107"/>
        <v>0</v>
      </c>
      <c r="K743" s="316"/>
      <c r="L743" s="274" t="str">
        <f t="shared" si="108"/>
        <v/>
      </c>
      <c r="M743" s="256">
        <f t="shared" si="109"/>
        <v>0</v>
      </c>
      <c r="N743" s="226" t="str">
        <f t="shared" si="110"/>
        <v/>
      </c>
    </row>
    <row r="744" spans="1:14" hidden="1" outlineLevel="1" x14ac:dyDescent="0.3">
      <c r="A744" s="159"/>
      <c r="B744" s="80"/>
      <c r="C744" s="80"/>
      <c r="D744" s="81"/>
      <c r="E744" s="81"/>
      <c r="F744" s="82"/>
      <c r="G744" s="273">
        <f t="shared" si="104"/>
        <v>0</v>
      </c>
      <c r="H744" s="273">
        <f t="shared" si="105"/>
        <v>0</v>
      </c>
      <c r="I744" s="273">
        <f t="shared" si="106"/>
        <v>0</v>
      </c>
      <c r="J744" s="273">
        <f t="shared" si="107"/>
        <v>0</v>
      </c>
      <c r="K744" s="316"/>
      <c r="L744" s="274" t="str">
        <f t="shared" si="108"/>
        <v/>
      </c>
      <c r="M744" s="256">
        <f t="shared" si="109"/>
        <v>0</v>
      </c>
      <c r="N744" s="226" t="str">
        <f t="shared" si="110"/>
        <v/>
      </c>
    </row>
    <row r="745" spans="1:14" hidden="1" outlineLevel="1" x14ac:dyDescent="0.3">
      <c r="A745" s="159"/>
      <c r="B745" s="80"/>
      <c r="C745" s="80"/>
      <c r="D745" s="81"/>
      <c r="E745" s="81"/>
      <c r="F745" s="82"/>
      <c r="G745" s="273">
        <f t="shared" si="104"/>
        <v>0</v>
      </c>
      <c r="H745" s="273">
        <f t="shared" si="105"/>
        <v>0</v>
      </c>
      <c r="I745" s="273">
        <f t="shared" si="106"/>
        <v>0</v>
      </c>
      <c r="J745" s="273">
        <f t="shared" si="107"/>
        <v>0</v>
      </c>
      <c r="K745" s="316"/>
      <c r="L745" s="274" t="str">
        <f t="shared" si="108"/>
        <v/>
      </c>
      <c r="M745" s="256">
        <f t="shared" si="109"/>
        <v>0</v>
      </c>
      <c r="N745" s="226" t="str">
        <f t="shared" si="110"/>
        <v/>
      </c>
    </row>
    <row r="746" spans="1:14" hidden="1" outlineLevel="1" x14ac:dyDescent="0.3">
      <c r="A746" s="159"/>
      <c r="B746" s="80"/>
      <c r="C746" s="80"/>
      <c r="D746" s="81"/>
      <c r="E746" s="81"/>
      <c r="F746" s="82"/>
      <c r="G746" s="273">
        <f t="shared" si="104"/>
        <v>0</v>
      </c>
      <c r="H746" s="273">
        <f t="shared" si="105"/>
        <v>0</v>
      </c>
      <c r="I746" s="273">
        <f t="shared" si="106"/>
        <v>0</v>
      </c>
      <c r="J746" s="273">
        <f t="shared" si="107"/>
        <v>0</v>
      </c>
      <c r="K746" s="316"/>
      <c r="L746" s="274" t="str">
        <f t="shared" si="108"/>
        <v/>
      </c>
      <c r="M746" s="256">
        <f t="shared" si="109"/>
        <v>0</v>
      </c>
      <c r="N746" s="226" t="str">
        <f t="shared" si="110"/>
        <v/>
      </c>
    </row>
    <row r="747" spans="1:14" hidden="1" outlineLevel="1" x14ac:dyDescent="0.3">
      <c r="A747" s="159"/>
      <c r="B747" s="80"/>
      <c r="C747" s="80"/>
      <c r="D747" s="81"/>
      <c r="E747" s="81"/>
      <c r="F747" s="82"/>
      <c r="G747" s="273">
        <f t="shared" si="104"/>
        <v>0</v>
      </c>
      <c r="H747" s="273">
        <f t="shared" si="105"/>
        <v>0</v>
      </c>
      <c r="I747" s="273">
        <f t="shared" si="106"/>
        <v>0</v>
      </c>
      <c r="J747" s="273">
        <f t="shared" si="107"/>
        <v>0</v>
      </c>
      <c r="K747" s="316"/>
      <c r="L747" s="274" t="str">
        <f t="shared" si="108"/>
        <v/>
      </c>
      <c r="M747" s="256">
        <f t="shared" si="109"/>
        <v>0</v>
      </c>
      <c r="N747" s="226" t="str">
        <f t="shared" si="110"/>
        <v/>
      </c>
    </row>
    <row r="748" spans="1:14" hidden="1" outlineLevel="1" x14ac:dyDescent="0.3">
      <c r="A748" s="159"/>
      <c r="B748" s="80"/>
      <c r="C748" s="80"/>
      <c r="D748" s="81"/>
      <c r="E748" s="81"/>
      <c r="F748" s="82"/>
      <c r="G748" s="273">
        <f t="shared" si="104"/>
        <v>0</v>
      </c>
      <c r="H748" s="273">
        <f t="shared" si="105"/>
        <v>0</v>
      </c>
      <c r="I748" s="273">
        <f t="shared" si="106"/>
        <v>0</v>
      </c>
      <c r="J748" s="273">
        <f t="shared" si="107"/>
        <v>0</v>
      </c>
      <c r="K748" s="316"/>
      <c r="L748" s="274" t="str">
        <f t="shared" si="108"/>
        <v/>
      </c>
      <c r="M748" s="256">
        <f t="shared" si="109"/>
        <v>0</v>
      </c>
      <c r="N748" s="226" t="str">
        <f t="shared" si="110"/>
        <v/>
      </c>
    </row>
    <row r="749" spans="1:14" hidden="1" outlineLevel="1" x14ac:dyDescent="0.3">
      <c r="A749" s="159"/>
      <c r="B749" s="80"/>
      <c r="C749" s="80"/>
      <c r="D749" s="81"/>
      <c r="E749" s="81"/>
      <c r="F749" s="82"/>
      <c r="G749" s="273">
        <f t="shared" si="104"/>
        <v>0</v>
      </c>
      <c r="H749" s="273">
        <f t="shared" si="105"/>
        <v>0</v>
      </c>
      <c r="I749" s="273">
        <f t="shared" si="106"/>
        <v>0</v>
      </c>
      <c r="J749" s="273">
        <f t="shared" si="107"/>
        <v>0</v>
      </c>
      <c r="K749" s="316"/>
      <c r="L749" s="274" t="str">
        <f t="shared" si="108"/>
        <v/>
      </c>
      <c r="M749" s="256">
        <f t="shared" si="109"/>
        <v>0</v>
      </c>
      <c r="N749" s="226" t="str">
        <f t="shared" si="110"/>
        <v/>
      </c>
    </row>
    <row r="750" spans="1:14" hidden="1" outlineLevel="1" x14ac:dyDescent="0.3">
      <c r="A750" s="159"/>
      <c r="B750" s="80"/>
      <c r="C750" s="80"/>
      <c r="D750" s="81"/>
      <c r="E750" s="81"/>
      <c r="F750" s="82"/>
      <c r="G750" s="273">
        <f t="shared" si="104"/>
        <v>0</v>
      </c>
      <c r="H750" s="273">
        <f t="shared" si="105"/>
        <v>0</v>
      </c>
      <c r="I750" s="273">
        <f t="shared" si="106"/>
        <v>0</v>
      </c>
      <c r="J750" s="273">
        <f t="shared" si="107"/>
        <v>0</v>
      </c>
      <c r="K750" s="316"/>
      <c r="L750" s="274" t="str">
        <f t="shared" si="108"/>
        <v/>
      </c>
      <c r="M750" s="256">
        <f t="shared" si="109"/>
        <v>0</v>
      </c>
      <c r="N750" s="226" t="str">
        <f t="shared" si="110"/>
        <v/>
      </c>
    </row>
    <row r="751" spans="1:14" hidden="1" outlineLevel="1" x14ac:dyDescent="0.3">
      <c r="A751" s="159"/>
      <c r="B751" s="80"/>
      <c r="C751" s="80"/>
      <c r="D751" s="81"/>
      <c r="E751" s="81"/>
      <c r="F751" s="82"/>
      <c r="G751" s="273">
        <f t="shared" si="104"/>
        <v>0</v>
      </c>
      <c r="H751" s="273">
        <f t="shared" si="105"/>
        <v>0</v>
      </c>
      <c r="I751" s="273">
        <f t="shared" si="106"/>
        <v>0</v>
      </c>
      <c r="J751" s="273">
        <f t="shared" si="107"/>
        <v>0</v>
      </c>
      <c r="K751" s="316"/>
      <c r="L751" s="274" t="str">
        <f t="shared" si="108"/>
        <v/>
      </c>
      <c r="M751" s="256">
        <f t="shared" si="109"/>
        <v>0</v>
      </c>
      <c r="N751" s="226" t="str">
        <f t="shared" si="110"/>
        <v/>
      </c>
    </row>
    <row r="752" spans="1:14" hidden="1" outlineLevel="1" x14ac:dyDescent="0.3">
      <c r="A752" s="79"/>
      <c r="B752" s="80"/>
      <c r="C752" s="80"/>
      <c r="D752" s="81"/>
      <c r="E752" s="81"/>
      <c r="F752" s="82"/>
      <c r="G752" s="273">
        <f t="shared" si="0"/>
        <v>0</v>
      </c>
      <c r="H752" s="273">
        <f t="shared" si="1"/>
        <v>0</v>
      </c>
      <c r="I752" s="273">
        <f t="shared" si="3"/>
        <v>0</v>
      </c>
      <c r="J752" s="273">
        <f t="shared" si="2"/>
        <v>0</v>
      </c>
      <c r="K752" s="81"/>
      <c r="L752" s="274" t="str">
        <f t="shared" si="4"/>
        <v/>
      </c>
      <c r="M752" s="256">
        <f>I752+J752+K752</f>
        <v>0</v>
      </c>
      <c r="N752" s="275" t="str">
        <f t="shared" si="5"/>
        <v/>
      </c>
    </row>
    <row r="753" spans="1:14" hidden="1" outlineLevel="1" x14ac:dyDescent="0.3">
      <c r="A753" s="79"/>
      <c r="B753" s="80"/>
      <c r="C753" s="80"/>
      <c r="D753" s="81"/>
      <c r="E753" s="81"/>
      <c r="F753" s="82"/>
      <c r="G753" s="273">
        <f t="shared" si="0"/>
        <v>0</v>
      </c>
      <c r="H753" s="273">
        <f t="shared" si="1"/>
        <v>0</v>
      </c>
      <c r="I753" s="273">
        <f t="shared" si="3"/>
        <v>0</v>
      </c>
      <c r="J753" s="273">
        <f t="shared" si="2"/>
        <v>0</v>
      </c>
      <c r="K753" s="81"/>
      <c r="L753" s="274" t="str">
        <f t="shared" si="4"/>
        <v/>
      </c>
      <c r="M753" s="256">
        <f t="shared" ref="M753:M804" si="146">I753+J753+K753</f>
        <v>0</v>
      </c>
      <c r="N753" s="275" t="str">
        <f t="shared" si="5"/>
        <v/>
      </c>
    </row>
    <row r="754" spans="1:14" hidden="1" outlineLevel="1" x14ac:dyDescent="0.3">
      <c r="A754" s="79"/>
      <c r="B754" s="80"/>
      <c r="C754" s="80"/>
      <c r="D754" s="81"/>
      <c r="E754" s="81"/>
      <c r="F754" s="82"/>
      <c r="G754" s="273">
        <f t="shared" si="0"/>
        <v>0</v>
      </c>
      <c r="H754" s="273">
        <f t="shared" si="1"/>
        <v>0</v>
      </c>
      <c r="I754" s="273">
        <f t="shared" si="3"/>
        <v>0</v>
      </c>
      <c r="J754" s="273">
        <f t="shared" si="2"/>
        <v>0</v>
      </c>
      <c r="K754" s="81"/>
      <c r="L754" s="274" t="str">
        <f t="shared" si="4"/>
        <v/>
      </c>
      <c r="M754" s="256">
        <f t="shared" si="146"/>
        <v>0</v>
      </c>
      <c r="N754" s="275" t="str">
        <f t="shared" si="5"/>
        <v/>
      </c>
    </row>
    <row r="755" spans="1:14" hidden="1" outlineLevel="1" x14ac:dyDescent="0.3">
      <c r="A755" s="79"/>
      <c r="B755" s="80"/>
      <c r="C755" s="80"/>
      <c r="D755" s="81"/>
      <c r="E755" s="81"/>
      <c r="F755" s="82"/>
      <c r="G755" s="273">
        <f t="shared" si="0"/>
        <v>0</v>
      </c>
      <c r="H755" s="273">
        <f t="shared" si="1"/>
        <v>0</v>
      </c>
      <c r="I755" s="273">
        <f t="shared" si="3"/>
        <v>0</v>
      </c>
      <c r="J755" s="273">
        <f t="shared" si="2"/>
        <v>0</v>
      </c>
      <c r="K755" s="81"/>
      <c r="L755" s="274" t="str">
        <f t="shared" si="4"/>
        <v/>
      </c>
      <c r="M755" s="256">
        <f t="shared" si="146"/>
        <v>0</v>
      </c>
      <c r="N755" s="275" t="str">
        <f t="shared" si="5"/>
        <v/>
      </c>
    </row>
    <row r="756" spans="1:14" hidden="1" outlineLevel="1" x14ac:dyDescent="0.3">
      <c r="A756" s="79"/>
      <c r="B756" s="80"/>
      <c r="C756" s="80"/>
      <c r="D756" s="81"/>
      <c r="E756" s="81"/>
      <c r="F756" s="82"/>
      <c r="G756" s="273">
        <f t="shared" si="0"/>
        <v>0</v>
      </c>
      <c r="H756" s="273">
        <f t="shared" si="1"/>
        <v>0</v>
      </c>
      <c r="I756" s="273">
        <f t="shared" si="3"/>
        <v>0</v>
      </c>
      <c r="J756" s="273">
        <f t="shared" si="2"/>
        <v>0</v>
      </c>
      <c r="K756" s="81"/>
      <c r="L756" s="274" t="str">
        <f t="shared" si="4"/>
        <v/>
      </c>
      <c r="M756" s="256">
        <f t="shared" si="146"/>
        <v>0</v>
      </c>
      <c r="N756" s="275" t="str">
        <f t="shared" si="5"/>
        <v/>
      </c>
    </row>
    <row r="757" spans="1:14" hidden="1" outlineLevel="1" x14ac:dyDescent="0.3">
      <c r="A757" s="79"/>
      <c r="B757" s="80"/>
      <c r="C757" s="80"/>
      <c r="D757" s="81"/>
      <c r="E757" s="81"/>
      <c r="F757" s="82"/>
      <c r="G757" s="273">
        <f t="shared" si="0"/>
        <v>0</v>
      </c>
      <c r="H757" s="273">
        <f t="shared" si="1"/>
        <v>0</v>
      </c>
      <c r="I757" s="273">
        <f t="shared" si="3"/>
        <v>0</v>
      </c>
      <c r="J757" s="273">
        <f t="shared" si="2"/>
        <v>0</v>
      </c>
      <c r="K757" s="81"/>
      <c r="L757" s="274" t="str">
        <f t="shared" si="4"/>
        <v/>
      </c>
      <c r="M757" s="256">
        <f t="shared" si="146"/>
        <v>0</v>
      </c>
      <c r="N757" s="275" t="str">
        <f t="shared" si="5"/>
        <v/>
      </c>
    </row>
    <row r="758" spans="1:14" hidden="1" outlineLevel="1" x14ac:dyDescent="0.3">
      <c r="A758" s="79"/>
      <c r="B758" s="80"/>
      <c r="C758" s="80"/>
      <c r="D758" s="81"/>
      <c r="E758" s="81"/>
      <c r="F758" s="82"/>
      <c r="G758" s="273">
        <f t="shared" si="0"/>
        <v>0</v>
      </c>
      <c r="H758" s="273">
        <f t="shared" si="1"/>
        <v>0</v>
      </c>
      <c r="I758" s="273">
        <f t="shared" si="3"/>
        <v>0</v>
      </c>
      <c r="J758" s="273">
        <f t="shared" si="2"/>
        <v>0</v>
      </c>
      <c r="K758" s="81"/>
      <c r="L758" s="274" t="str">
        <f t="shared" si="4"/>
        <v/>
      </c>
      <c r="M758" s="256">
        <f t="shared" si="146"/>
        <v>0</v>
      </c>
      <c r="N758" s="275" t="str">
        <f t="shared" si="5"/>
        <v/>
      </c>
    </row>
    <row r="759" spans="1:14" hidden="1" outlineLevel="1" x14ac:dyDescent="0.3">
      <c r="A759" s="159"/>
      <c r="B759" s="80"/>
      <c r="C759" s="80"/>
      <c r="D759" s="81"/>
      <c r="E759" s="81"/>
      <c r="F759" s="82"/>
      <c r="G759" s="273">
        <f t="shared" ref="G759:G777" si="147">IF(D759="",0,IF(D759&lt;15,15-D759,0))</f>
        <v>0</v>
      </c>
      <c r="H759" s="273">
        <f t="shared" ref="H759:H777" si="148">IF(E759="",0,IF(E759&lt;15.5,15.5-E759,0))</f>
        <v>0</v>
      </c>
      <c r="I759" s="273">
        <f t="shared" ref="I759:I777" si="149">G759*F759</f>
        <v>0</v>
      </c>
      <c r="J759" s="273">
        <f t="shared" ref="J759:J777" si="150">H759*F759</f>
        <v>0</v>
      </c>
      <c r="K759" s="316"/>
      <c r="L759" s="274" t="str">
        <f t="shared" ref="L759:L777" si="151">IFERROR((K759/(I759+J759)),"")</f>
        <v/>
      </c>
      <c r="M759" s="256">
        <f t="shared" ref="M759:M777" si="152">I759+J759+K759</f>
        <v>0</v>
      </c>
      <c r="N759" s="226" t="str">
        <f t="shared" ref="N759:N777" si="153">IF(K759="","",IF(L759&gt;17.5%,"Benefits should not be more than 17.5% ",""))</f>
        <v/>
      </c>
    </row>
    <row r="760" spans="1:14" hidden="1" outlineLevel="1" x14ac:dyDescent="0.3">
      <c r="A760" s="159"/>
      <c r="B760" s="80"/>
      <c r="C760" s="80"/>
      <c r="D760" s="81"/>
      <c r="E760" s="81"/>
      <c r="F760" s="82"/>
      <c r="G760" s="273">
        <f t="shared" si="147"/>
        <v>0</v>
      </c>
      <c r="H760" s="273">
        <f t="shared" si="148"/>
        <v>0</v>
      </c>
      <c r="I760" s="273">
        <f t="shared" si="149"/>
        <v>0</v>
      </c>
      <c r="J760" s="273">
        <f t="shared" si="150"/>
        <v>0</v>
      </c>
      <c r="K760" s="316"/>
      <c r="L760" s="274" t="str">
        <f t="shared" si="151"/>
        <v/>
      </c>
      <c r="M760" s="256">
        <f t="shared" si="152"/>
        <v>0</v>
      </c>
      <c r="N760" s="226" t="str">
        <f t="shared" si="153"/>
        <v/>
      </c>
    </row>
    <row r="761" spans="1:14" hidden="1" outlineLevel="1" x14ac:dyDescent="0.3">
      <c r="A761" s="159"/>
      <c r="B761" s="80"/>
      <c r="C761" s="80"/>
      <c r="D761" s="81"/>
      <c r="E761" s="81"/>
      <c r="F761" s="82"/>
      <c r="G761" s="273">
        <f t="shared" si="147"/>
        <v>0</v>
      </c>
      <c r="H761" s="273">
        <f t="shared" si="148"/>
        <v>0</v>
      </c>
      <c r="I761" s="273">
        <f t="shared" si="149"/>
        <v>0</v>
      </c>
      <c r="J761" s="273">
        <f t="shared" si="150"/>
        <v>0</v>
      </c>
      <c r="K761" s="316"/>
      <c r="L761" s="274" t="str">
        <f t="shared" si="151"/>
        <v/>
      </c>
      <c r="M761" s="256">
        <f t="shared" si="152"/>
        <v>0</v>
      </c>
      <c r="N761" s="226" t="str">
        <f t="shared" si="153"/>
        <v/>
      </c>
    </row>
    <row r="762" spans="1:14" hidden="1" outlineLevel="1" x14ac:dyDescent="0.3">
      <c r="A762" s="159"/>
      <c r="B762" s="80"/>
      <c r="C762" s="80"/>
      <c r="D762" s="81"/>
      <c r="E762" s="81"/>
      <c r="F762" s="82"/>
      <c r="G762" s="273">
        <f t="shared" si="147"/>
        <v>0</v>
      </c>
      <c r="H762" s="273">
        <f t="shared" si="148"/>
        <v>0</v>
      </c>
      <c r="I762" s="273">
        <f t="shared" si="149"/>
        <v>0</v>
      </c>
      <c r="J762" s="273">
        <f t="shared" si="150"/>
        <v>0</v>
      </c>
      <c r="K762" s="316"/>
      <c r="L762" s="274" t="str">
        <f t="shared" si="151"/>
        <v/>
      </c>
      <c r="M762" s="256">
        <f t="shared" si="152"/>
        <v>0</v>
      </c>
      <c r="N762" s="226" t="str">
        <f t="shared" si="153"/>
        <v/>
      </c>
    </row>
    <row r="763" spans="1:14" hidden="1" outlineLevel="1" x14ac:dyDescent="0.3">
      <c r="A763" s="159"/>
      <c r="B763" s="80"/>
      <c r="C763" s="80"/>
      <c r="D763" s="81"/>
      <c r="E763" s="81"/>
      <c r="F763" s="82"/>
      <c r="G763" s="273">
        <f t="shared" si="147"/>
        <v>0</v>
      </c>
      <c r="H763" s="273">
        <f t="shared" si="148"/>
        <v>0</v>
      </c>
      <c r="I763" s="273">
        <f t="shared" si="149"/>
        <v>0</v>
      </c>
      <c r="J763" s="273">
        <f t="shared" si="150"/>
        <v>0</v>
      </c>
      <c r="K763" s="316"/>
      <c r="L763" s="274" t="str">
        <f t="shared" si="151"/>
        <v/>
      </c>
      <c r="M763" s="256">
        <f t="shared" si="152"/>
        <v>0</v>
      </c>
      <c r="N763" s="226" t="str">
        <f t="shared" si="153"/>
        <v/>
      </c>
    </row>
    <row r="764" spans="1:14" hidden="1" outlineLevel="1" x14ac:dyDescent="0.3">
      <c r="A764" s="159"/>
      <c r="B764" s="80"/>
      <c r="C764" s="80"/>
      <c r="D764" s="81"/>
      <c r="E764" s="81"/>
      <c r="F764" s="82"/>
      <c r="G764" s="273">
        <f t="shared" si="147"/>
        <v>0</v>
      </c>
      <c r="H764" s="273">
        <f t="shared" si="148"/>
        <v>0</v>
      </c>
      <c r="I764" s="273">
        <f t="shared" si="149"/>
        <v>0</v>
      </c>
      <c r="J764" s="273">
        <f t="shared" si="150"/>
        <v>0</v>
      </c>
      <c r="K764" s="316"/>
      <c r="L764" s="274" t="str">
        <f t="shared" si="151"/>
        <v/>
      </c>
      <c r="M764" s="256">
        <f t="shared" si="152"/>
        <v>0</v>
      </c>
      <c r="N764" s="226" t="str">
        <f t="shared" si="153"/>
        <v/>
      </c>
    </row>
    <row r="765" spans="1:14" hidden="1" outlineLevel="1" x14ac:dyDescent="0.3">
      <c r="A765" s="159"/>
      <c r="B765" s="80"/>
      <c r="C765" s="80"/>
      <c r="D765" s="81"/>
      <c r="E765" s="81"/>
      <c r="F765" s="82"/>
      <c r="G765" s="273">
        <f t="shared" si="147"/>
        <v>0</v>
      </c>
      <c r="H765" s="273">
        <f t="shared" si="148"/>
        <v>0</v>
      </c>
      <c r="I765" s="273">
        <f t="shared" si="149"/>
        <v>0</v>
      </c>
      <c r="J765" s="273">
        <f t="shared" si="150"/>
        <v>0</v>
      </c>
      <c r="K765" s="316"/>
      <c r="L765" s="274" t="str">
        <f t="shared" si="151"/>
        <v/>
      </c>
      <c r="M765" s="256">
        <f t="shared" si="152"/>
        <v>0</v>
      </c>
      <c r="N765" s="226" t="str">
        <f t="shared" si="153"/>
        <v/>
      </c>
    </row>
    <row r="766" spans="1:14" hidden="1" outlineLevel="1" x14ac:dyDescent="0.3">
      <c r="A766" s="159"/>
      <c r="B766" s="80"/>
      <c r="C766" s="80"/>
      <c r="D766" s="81"/>
      <c r="E766" s="81"/>
      <c r="F766" s="82"/>
      <c r="G766" s="273">
        <f t="shared" si="147"/>
        <v>0</v>
      </c>
      <c r="H766" s="273">
        <f t="shared" si="148"/>
        <v>0</v>
      </c>
      <c r="I766" s="273">
        <f t="shared" si="149"/>
        <v>0</v>
      </c>
      <c r="J766" s="273">
        <f t="shared" si="150"/>
        <v>0</v>
      </c>
      <c r="K766" s="316"/>
      <c r="L766" s="274" t="str">
        <f t="shared" si="151"/>
        <v/>
      </c>
      <c r="M766" s="256">
        <f t="shared" si="152"/>
        <v>0</v>
      </c>
      <c r="N766" s="226" t="str">
        <f t="shared" si="153"/>
        <v/>
      </c>
    </row>
    <row r="767" spans="1:14" hidden="1" outlineLevel="1" x14ac:dyDescent="0.3">
      <c r="A767" s="159"/>
      <c r="B767" s="80"/>
      <c r="C767" s="80"/>
      <c r="D767" s="81"/>
      <c r="E767" s="81"/>
      <c r="F767" s="82"/>
      <c r="G767" s="273">
        <f t="shared" si="147"/>
        <v>0</v>
      </c>
      <c r="H767" s="273">
        <f t="shared" si="148"/>
        <v>0</v>
      </c>
      <c r="I767" s="273">
        <f t="shared" si="149"/>
        <v>0</v>
      </c>
      <c r="J767" s="273">
        <f t="shared" si="150"/>
        <v>0</v>
      </c>
      <c r="K767" s="316"/>
      <c r="L767" s="274" t="str">
        <f t="shared" si="151"/>
        <v/>
      </c>
      <c r="M767" s="256">
        <f t="shared" si="152"/>
        <v>0</v>
      </c>
      <c r="N767" s="226" t="str">
        <f t="shared" si="153"/>
        <v/>
      </c>
    </row>
    <row r="768" spans="1:14" hidden="1" outlineLevel="1" x14ac:dyDescent="0.3">
      <c r="A768" s="159"/>
      <c r="B768" s="80"/>
      <c r="C768" s="80"/>
      <c r="D768" s="81"/>
      <c r="E768" s="81"/>
      <c r="F768" s="82"/>
      <c r="G768" s="273">
        <f t="shared" si="147"/>
        <v>0</v>
      </c>
      <c r="H768" s="273">
        <f t="shared" si="148"/>
        <v>0</v>
      </c>
      <c r="I768" s="273">
        <f t="shared" si="149"/>
        <v>0</v>
      </c>
      <c r="J768" s="273">
        <f t="shared" si="150"/>
        <v>0</v>
      </c>
      <c r="K768" s="316"/>
      <c r="L768" s="274" t="str">
        <f t="shared" si="151"/>
        <v/>
      </c>
      <c r="M768" s="256">
        <f t="shared" si="152"/>
        <v>0</v>
      </c>
      <c r="N768" s="226" t="str">
        <f t="shared" si="153"/>
        <v/>
      </c>
    </row>
    <row r="769" spans="1:14" hidden="1" outlineLevel="1" x14ac:dyDescent="0.3">
      <c r="A769" s="159"/>
      <c r="B769" s="80"/>
      <c r="C769" s="80"/>
      <c r="D769" s="81"/>
      <c r="E769" s="81"/>
      <c r="F769" s="82"/>
      <c r="G769" s="273">
        <f t="shared" si="147"/>
        <v>0</v>
      </c>
      <c r="H769" s="273">
        <f t="shared" si="148"/>
        <v>0</v>
      </c>
      <c r="I769" s="273">
        <f t="shared" si="149"/>
        <v>0</v>
      </c>
      <c r="J769" s="273">
        <f t="shared" si="150"/>
        <v>0</v>
      </c>
      <c r="K769" s="316"/>
      <c r="L769" s="274" t="str">
        <f t="shared" si="151"/>
        <v/>
      </c>
      <c r="M769" s="256">
        <f t="shared" si="152"/>
        <v>0</v>
      </c>
      <c r="N769" s="226" t="str">
        <f t="shared" si="153"/>
        <v/>
      </c>
    </row>
    <row r="770" spans="1:14" hidden="1" outlineLevel="1" x14ac:dyDescent="0.3">
      <c r="A770" s="159"/>
      <c r="B770" s="80"/>
      <c r="C770" s="80"/>
      <c r="D770" s="81"/>
      <c r="E770" s="81"/>
      <c r="F770" s="82"/>
      <c r="G770" s="273">
        <f t="shared" si="147"/>
        <v>0</v>
      </c>
      <c r="H770" s="273">
        <f t="shared" si="148"/>
        <v>0</v>
      </c>
      <c r="I770" s="273">
        <f t="shared" si="149"/>
        <v>0</v>
      </c>
      <c r="J770" s="273">
        <f t="shared" si="150"/>
        <v>0</v>
      </c>
      <c r="K770" s="316"/>
      <c r="L770" s="274" t="str">
        <f t="shared" si="151"/>
        <v/>
      </c>
      <c r="M770" s="256">
        <f t="shared" si="152"/>
        <v>0</v>
      </c>
      <c r="N770" s="226" t="str">
        <f t="shared" si="153"/>
        <v/>
      </c>
    </row>
    <row r="771" spans="1:14" hidden="1" outlineLevel="1" x14ac:dyDescent="0.3">
      <c r="A771" s="159"/>
      <c r="B771" s="80"/>
      <c r="C771" s="80"/>
      <c r="D771" s="81"/>
      <c r="E771" s="81"/>
      <c r="F771" s="82"/>
      <c r="G771" s="273">
        <f t="shared" si="147"/>
        <v>0</v>
      </c>
      <c r="H771" s="273">
        <f t="shared" si="148"/>
        <v>0</v>
      </c>
      <c r="I771" s="273">
        <f t="shared" si="149"/>
        <v>0</v>
      </c>
      <c r="J771" s="273">
        <f t="shared" si="150"/>
        <v>0</v>
      </c>
      <c r="K771" s="316"/>
      <c r="L771" s="274" t="str">
        <f t="shared" si="151"/>
        <v/>
      </c>
      <c r="M771" s="256">
        <f t="shared" si="152"/>
        <v>0</v>
      </c>
      <c r="N771" s="226" t="str">
        <f t="shared" si="153"/>
        <v/>
      </c>
    </row>
    <row r="772" spans="1:14" hidden="1" outlineLevel="1" x14ac:dyDescent="0.3">
      <c r="A772" s="159"/>
      <c r="B772" s="80"/>
      <c r="C772" s="80"/>
      <c r="D772" s="81"/>
      <c r="E772" s="81"/>
      <c r="F772" s="82"/>
      <c r="G772" s="273">
        <f t="shared" si="147"/>
        <v>0</v>
      </c>
      <c r="H772" s="273">
        <f t="shared" si="148"/>
        <v>0</v>
      </c>
      <c r="I772" s="273">
        <f t="shared" si="149"/>
        <v>0</v>
      </c>
      <c r="J772" s="273">
        <f t="shared" si="150"/>
        <v>0</v>
      </c>
      <c r="K772" s="316"/>
      <c r="L772" s="274" t="str">
        <f t="shared" si="151"/>
        <v/>
      </c>
      <c r="M772" s="256">
        <f t="shared" si="152"/>
        <v>0</v>
      </c>
      <c r="N772" s="226" t="str">
        <f t="shared" si="153"/>
        <v/>
      </c>
    </row>
    <row r="773" spans="1:14" hidden="1" outlineLevel="1" x14ac:dyDescent="0.3">
      <c r="A773" s="159"/>
      <c r="B773" s="80"/>
      <c r="C773" s="80"/>
      <c r="D773" s="81"/>
      <c r="E773" s="81"/>
      <c r="F773" s="82"/>
      <c r="G773" s="273">
        <f t="shared" si="147"/>
        <v>0</v>
      </c>
      <c r="H773" s="273">
        <f t="shared" si="148"/>
        <v>0</v>
      </c>
      <c r="I773" s="273">
        <f t="shared" si="149"/>
        <v>0</v>
      </c>
      <c r="J773" s="273">
        <f t="shared" si="150"/>
        <v>0</v>
      </c>
      <c r="K773" s="316"/>
      <c r="L773" s="274" t="str">
        <f t="shared" si="151"/>
        <v/>
      </c>
      <c r="M773" s="256">
        <f t="shared" si="152"/>
        <v>0</v>
      </c>
      <c r="N773" s="226" t="str">
        <f t="shared" si="153"/>
        <v/>
      </c>
    </row>
    <row r="774" spans="1:14" hidden="1" outlineLevel="1" x14ac:dyDescent="0.3">
      <c r="A774" s="159"/>
      <c r="B774" s="80"/>
      <c r="C774" s="80"/>
      <c r="D774" s="81"/>
      <c r="E774" s="81"/>
      <c r="F774" s="82"/>
      <c r="G774" s="273">
        <f t="shared" si="147"/>
        <v>0</v>
      </c>
      <c r="H774" s="273">
        <f t="shared" si="148"/>
        <v>0</v>
      </c>
      <c r="I774" s="273">
        <f t="shared" si="149"/>
        <v>0</v>
      </c>
      <c r="J774" s="273">
        <f t="shared" si="150"/>
        <v>0</v>
      </c>
      <c r="K774" s="316"/>
      <c r="L774" s="274" t="str">
        <f t="shared" si="151"/>
        <v/>
      </c>
      <c r="M774" s="256">
        <f t="shared" si="152"/>
        <v>0</v>
      </c>
      <c r="N774" s="226" t="str">
        <f t="shared" si="153"/>
        <v/>
      </c>
    </row>
    <row r="775" spans="1:14" hidden="1" outlineLevel="1" x14ac:dyDescent="0.3">
      <c r="A775" s="159"/>
      <c r="B775" s="80"/>
      <c r="C775" s="80"/>
      <c r="D775" s="81"/>
      <c r="E775" s="81"/>
      <c r="F775" s="82"/>
      <c r="G775" s="273">
        <f t="shared" si="147"/>
        <v>0</v>
      </c>
      <c r="H775" s="273">
        <f t="shared" si="148"/>
        <v>0</v>
      </c>
      <c r="I775" s="273">
        <f t="shared" si="149"/>
        <v>0</v>
      </c>
      <c r="J775" s="273">
        <f t="shared" si="150"/>
        <v>0</v>
      </c>
      <c r="K775" s="316"/>
      <c r="L775" s="274" t="str">
        <f t="shared" si="151"/>
        <v/>
      </c>
      <c r="M775" s="256">
        <f t="shared" si="152"/>
        <v>0</v>
      </c>
      <c r="N775" s="226" t="str">
        <f t="shared" si="153"/>
        <v/>
      </c>
    </row>
    <row r="776" spans="1:14" hidden="1" outlineLevel="1" x14ac:dyDescent="0.3">
      <c r="A776" s="159"/>
      <c r="B776" s="80"/>
      <c r="C776" s="80"/>
      <c r="D776" s="81"/>
      <c r="E776" s="81"/>
      <c r="F776" s="82"/>
      <c r="G776" s="273">
        <f t="shared" si="147"/>
        <v>0</v>
      </c>
      <c r="H776" s="273">
        <f t="shared" si="148"/>
        <v>0</v>
      </c>
      <c r="I776" s="273">
        <f t="shared" si="149"/>
        <v>0</v>
      </c>
      <c r="J776" s="273">
        <f t="shared" si="150"/>
        <v>0</v>
      </c>
      <c r="K776" s="316"/>
      <c r="L776" s="274" t="str">
        <f t="shared" si="151"/>
        <v/>
      </c>
      <c r="M776" s="256">
        <f t="shared" si="152"/>
        <v>0</v>
      </c>
      <c r="N776" s="226" t="str">
        <f t="shared" si="153"/>
        <v/>
      </c>
    </row>
    <row r="777" spans="1:14" hidden="1" outlineLevel="1" x14ac:dyDescent="0.3">
      <c r="A777" s="159"/>
      <c r="B777" s="80"/>
      <c r="C777" s="80"/>
      <c r="D777" s="81"/>
      <c r="E777" s="81"/>
      <c r="F777" s="82"/>
      <c r="G777" s="273">
        <f t="shared" si="147"/>
        <v>0</v>
      </c>
      <c r="H777" s="273">
        <f t="shared" si="148"/>
        <v>0</v>
      </c>
      <c r="I777" s="273">
        <f t="shared" si="149"/>
        <v>0</v>
      </c>
      <c r="J777" s="273">
        <f t="shared" si="150"/>
        <v>0</v>
      </c>
      <c r="K777" s="316"/>
      <c r="L777" s="274" t="str">
        <f t="shared" si="151"/>
        <v/>
      </c>
      <c r="M777" s="256">
        <f t="shared" si="152"/>
        <v>0</v>
      </c>
      <c r="N777" s="226" t="str">
        <f t="shared" si="153"/>
        <v/>
      </c>
    </row>
    <row r="778" spans="1:14" hidden="1" outlineLevel="1" x14ac:dyDescent="0.3">
      <c r="A778" s="79"/>
      <c r="B778" s="80"/>
      <c r="C778" s="80"/>
      <c r="D778" s="81"/>
      <c r="E778" s="81"/>
      <c r="F778" s="82"/>
      <c r="G778" s="273">
        <f t="shared" si="0"/>
        <v>0</v>
      </c>
      <c r="H778" s="273">
        <f t="shared" si="1"/>
        <v>0</v>
      </c>
      <c r="I778" s="273">
        <f t="shared" si="3"/>
        <v>0</v>
      </c>
      <c r="J778" s="273">
        <f t="shared" si="2"/>
        <v>0</v>
      </c>
      <c r="K778" s="81"/>
      <c r="L778" s="274" t="str">
        <f t="shared" si="4"/>
        <v/>
      </c>
      <c r="M778" s="256">
        <f t="shared" si="146"/>
        <v>0</v>
      </c>
      <c r="N778" s="275" t="str">
        <f t="shared" si="5"/>
        <v/>
      </c>
    </row>
    <row r="779" spans="1:14" hidden="1" outlineLevel="1" x14ac:dyDescent="0.3">
      <c r="A779" s="79"/>
      <c r="B779" s="80"/>
      <c r="C779" s="80"/>
      <c r="D779" s="81"/>
      <c r="E779" s="81"/>
      <c r="F779" s="82"/>
      <c r="G779" s="273">
        <f t="shared" si="0"/>
        <v>0</v>
      </c>
      <c r="H779" s="273">
        <f t="shared" si="1"/>
        <v>0</v>
      </c>
      <c r="I779" s="273">
        <f t="shared" si="3"/>
        <v>0</v>
      </c>
      <c r="J779" s="273">
        <f t="shared" si="2"/>
        <v>0</v>
      </c>
      <c r="K779" s="81"/>
      <c r="L779" s="274" t="str">
        <f t="shared" si="4"/>
        <v/>
      </c>
      <c r="M779" s="256">
        <f t="shared" si="146"/>
        <v>0</v>
      </c>
      <c r="N779" s="275" t="str">
        <f t="shared" si="5"/>
        <v/>
      </c>
    </row>
    <row r="780" spans="1:14" hidden="1" outlineLevel="1" x14ac:dyDescent="0.3">
      <c r="A780" s="79"/>
      <c r="B780" s="80"/>
      <c r="C780" s="80"/>
      <c r="D780" s="81"/>
      <c r="E780" s="81"/>
      <c r="F780" s="82"/>
      <c r="G780" s="273">
        <f t="shared" si="0"/>
        <v>0</v>
      </c>
      <c r="H780" s="273">
        <f t="shared" si="1"/>
        <v>0</v>
      </c>
      <c r="I780" s="273">
        <f t="shared" si="3"/>
        <v>0</v>
      </c>
      <c r="J780" s="273">
        <f t="shared" si="2"/>
        <v>0</v>
      </c>
      <c r="K780" s="81"/>
      <c r="L780" s="274" t="str">
        <f t="shared" si="4"/>
        <v/>
      </c>
      <c r="M780" s="256">
        <f t="shared" si="146"/>
        <v>0</v>
      </c>
      <c r="N780" s="275" t="str">
        <f t="shared" si="5"/>
        <v/>
      </c>
    </row>
    <row r="781" spans="1:14" hidden="1" outlineLevel="1" x14ac:dyDescent="0.3">
      <c r="A781" s="79"/>
      <c r="B781" s="80"/>
      <c r="C781" s="80"/>
      <c r="D781" s="81"/>
      <c r="E781" s="81"/>
      <c r="F781" s="82"/>
      <c r="G781" s="273">
        <f t="shared" si="0"/>
        <v>0</v>
      </c>
      <c r="H781" s="273">
        <f t="shared" si="1"/>
        <v>0</v>
      </c>
      <c r="I781" s="273">
        <f t="shared" si="3"/>
        <v>0</v>
      </c>
      <c r="J781" s="273">
        <f t="shared" si="2"/>
        <v>0</v>
      </c>
      <c r="K781" s="81"/>
      <c r="L781" s="274" t="str">
        <f t="shared" si="4"/>
        <v/>
      </c>
      <c r="M781" s="256">
        <f t="shared" si="146"/>
        <v>0</v>
      </c>
      <c r="N781" s="275" t="str">
        <f t="shared" si="5"/>
        <v/>
      </c>
    </row>
    <row r="782" spans="1:14" hidden="1" outlineLevel="1" x14ac:dyDescent="0.3">
      <c r="A782" s="79"/>
      <c r="B782" s="80"/>
      <c r="C782" s="80"/>
      <c r="D782" s="81"/>
      <c r="E782" s="81"/>
      <c r="F782" s="82"/>
      <c r="G782" s="273">
        <f t="shared" si="0"/>
        <v>0</v>
      </c>
      <c r="H782" s="273">
        <f t="shared" si="1"/>
        <v>0</v>
      </c>
      <c r="I782" s="273">
        <f t="shared" si="3"/>
        <v>0</v>
      </c>
      <c r="J782" s="273">
        <f t="shared" si="2"/>
        <v>0</v>
      </c>
      <c r="K782" s="81"/>
      <c r="L782" s="274" t="str">
        <f t="shared" si="4"/>
        <v/>
      </c>
      <c r="M782" s="256">
        <f t="shared" si="146"/>
        <v>0</v>
      </c>
      <c r="N782" s="275" t="str">
        <f t="shared" si="5"/>
        <v/>
      </c>
    </row>
    <row r="783" spans="1:14" hidden="1" outlineLevel="1" x14ac:dyDescent="0.3">
      <c r="A783" s="79"/>
      <c r="B783" s="80"/>
      <c r="C783" s="80"/>
      <c r="D783" s="81"/>
      <c r="E783" s="81"/>
      <c r="F783" s="82"/>
      <c r="G783" s="273">
        <f t="shared" si="0"/>
        <v>0</v>
      </c>
      <c r="H783" s="273">
        <f t="shared" si="1"/>
        <v>0</v>
      </c>
      <c r="I783" s="273">
        <f t="shared" si="3"/>
        <v>0</v>
      </c>
      <c r="J783" s="273">
        <f t="shared" si="2"/>
        <v>0</v>
      </c>
      <c r="K783" s="81"/>
      <c r="L783" s="274" t="str">
        <f t="shared" si="4"/>
        <v/>
      </c>
      <c r="M783" s="256">
        <f t="shared" si="146"/>
        <v>0</v>
      </c>
      <c r="N783" s="275" t="str">
        <f t="shared" si="5"/>
        <v/>
      </c>
    </row>
    <row r="784" spans="1:14" hidden="1" outlineLevel="1" x14ac:dyDescent="0.3">
      <c r="A784" s="79"/>
      <c r="B784" s="80"/>
      <c r="C784" s="80"/>
      <c r="D784" s="81"/>
      <c r="E784" s="81"/>
      <c r="F784" s="82"/>
      <c r="G784" s="273">
        <f t="shared" si="0"/>
        <v>0</v>
      </c>
      <c r="H784" s="273">
        <f t="shared" si="1"/>
        <v>0</v>
      </c>
      <c r="I784" s="273">
        <f t="shared" si="3"/>
        <v>0</v>
      </c>
      <c r="J784" s="273">
        <f t="shared" si="2"/>
        <v>0</v>
      </c>
      <c r="K784" s="81"/>
      <c r="L784" s="274" t="str">
        <f t="shared" si="4"/>
        <v/>
      </c>
      <c r="M784" s="256">
        <f t="shared" si="146"/>
        <v>0</v>
      </c>
      <c r="N784" s="275" t="str">
        <f t="shared" si="5"/>
        <v/>
      </c>
    </row>
    <row r="785" spans="1:14" hidden="1" outlineLevel="1" x14ac:dyDescent="0.3">
      <c r="A785" s="79"/>
      <c r="B785" s="80"/>
      <c r="C785" s="80"/>
      <c r="D785" s="81"/>
      <c r="E785" s="81"/>
      <c r="F785" s="82"/>
      <c r="G785" s="273">
        <f t="shared" si="0"/>
        <v>0</v>
      </c>
      <c r="H785" s="273">
        <f t="shared" si="1"/>
        <v>0</v>
      </c>
      <c r="I785" s="273">
        <f t="shared" si="3"/>
        <v>0</v>
      </c>
      <c r="J785" s="273">
        <f t="shared" si="2"/>
        <v>0</v>
      </c>
      <c r="K785" s="81"/>
      <c r="L785" s="274" t="str">
        <f t="shared" si="4"/>
        <v/>
      </c>
      <c r="M785" s="256">
        <f t="shared" si="146"/>
        <v>0</v>
      </c>
      <c r="N785" s="275" t="str">
        <f t="shared" si="5"/>
        <v/>
      </c>
    </row>
    <row r="786" spans="1:14" hidden="1" outlineLevel="1" x14ac:dyDescent="0.3">
      <c r="A786" s="79"/>
      <c r="B786" s="80"/>
      <c r="C786" s="80"/>
      <c r="D786" s="81"/>
      <c r="E786" s="81"/>
      <c r="F786" s="82"/>
      <c r="G786" s="273">
        <f t="shared" si="0"/>
        <v>0</v>
      </c>
      <c r="H786" s="273">
        <f t="shared" si="1"/>
        <v>0</v>
      </c>
      <c r="I786" s="273">
        <f t="shared" si="3"/>
        <v>0</v>
      </c>
      <c r="J786" s="273">
        <f t="shared" si="2"/>
        <v>0</v>
      </c>
      <c r="K786" s="81"/>
      <c r="L786" s="274" t="str">
        <f t="shared" si="4"/>
        <v/>
      </c>
      <c r="M786" s="256">
        <f t="shared" si="146"/>
        <v>0</v>
      </c>
      <c r="N786" s="275" t="str">
        <f t="shared" si="5"/>
        <v/>
      </c>
    </row>
    <row r="787" spans="1:14" hidden="1" outlineLevel="1" x14ac:dyDescent="0.3">
      <c r="A787" s="79"/>
      <c r="B787" s="80"/>
      <c r="C787" s="80"/>
      <c r="D787" s="81"/>
      <c r="E787" s="81"/>
      <c r="F787" s="82"/>
      <c r="G787" s="273">
        <f t="shared" si="0"/>
        <v>0</v>
      </c>
      <c r="H787" s="273">
        <f t="shared" si="1"/>
        <v>0</v>
      </c>
      <c r="I787" s="273">
        <f t="shared" si="3"/>
        <v>0</v>
      </c>
      <c r="J787" s="273">
        <f t="shared" si="2"/>
        <v>0</v>
      </c>
      <c r="K787" s="81"/>
      <c r="L787" s="274" t="str">
        <f t="shared" si="4"/>
        <v/>
      </c>
      <c r="M787" s="256">
        <f t="shared" si="146"/>
        <v>0</v>
      </c>
      <c r="N787" s="275" t="str">
        <f t="shared" si="5"/>
        <v/>
      </c>
    </row>
    <row r="788" spans="1:14" hidden="1" outlineLevel="1" x14ac:dyDescent="0.3">
      <c r="A788" s="79"/>
      <c r="B788" s="80"/>
      <c r="C788" s="80"/>
      <c r="D788" s="81"/>
      <c r="E788" s="81"/>
      <c r="F788" s="82"/>
      <c r="G788" s="273">
        <f t="shared" si="0"/>
        <v>0</v>
      </c>
      <c r="H788" s="273">
        <f t="shared" si="1"/>
        <v>0</v>
      </c>
      <c r="I788" s="273">
        <f t="shared" si="3"/>
        <v>0</v>
      </c>
      <c r="J788" s="273">
        <f t="shared" si="2"/>
        <v>0</v>
      </c>
      <c r="K788" s="81"/>
      <c r="L788" s="274" t="str">
        <f t="shared" si="4"/>
        <v/>
      </c>
      <c r="M788" s="256">
        <f t="shared" si="146"/>
        <v>0</v>
      </c>
      <c r="N788" s="275" t="str">
        <f t="shared" si="5"/>
        <v/>
      </c>
    </row>
    <row r="789" spans="1:14" hidden="1" outlineLevel="1" x14ac:dyDescent="0.3">
      <c r="A789" s="159"/>
      <c r="B789" s="80"/>
      <c r="C789" s="80"/>
      <c r="D789" s="81"/>
      <c r="E789" s="81"/>
      <c r="F789" s="82"/>
      <c r="G789" s="273">
        <f t="shared" ref="G789:G796" si="154">IF(D789="",0,IF(D789&lt;15,15-D789,0))</f>
        <v>0</v>
      </c>
      <c r="H789" s="273">
        <f t="shared" ref="H789:H796" si="155">IF(E789="",0,IF(E789&lt;15.5,15.5-E789,0))</f>
        <v>0</v>
      </c>
      <c r="I789" s="273">
        <f t="shared" ref="I789:I796" si="156">G789*F789</f>
        <v>0</v>
      </c>
      <c r="J789" s="273">
        <f t="shared" ref="J789:J796" si="157">H789*F789</f>
        <v>0</v>
      </c>
      <c r="K789" s="316"/>
      <c r="L789" s="274" t="str">
        <f t="shared" ref="L789:L796" si="158">IFERROR((K789/(I789+J789)),"")</f>
        <v/>
      </c>
      <c r="M789" s="256">
        <f t="shared" ref="M789:M796" si="159">I789+J789+K789</f>
        <v>0</v>
      </c>
      <c r="N789" s="226" t="str">
        <f t="shared" ref="N789:N796" si="160">IF(K789="","",IF(L789&gt;17.5%,"Benefits should not be more than 17.5% ",""))</f>
        <v/>
      </c>
    </row>
    <row r="790" spans="1:14" hidden="1" outlineLevel="1" x14ac:dyDescent="0.3">
      <c r="A790" s="159"/>
      <c r="B790" s="80"/>
      <c r="C790" s="80"/>
      <c r="D790" s="81"/>
      <c r="E790" s="81"/>
      <c r="F790" s="82"/>
      <c r="G790" s="273">
        <f t="shared" si="154"/>
        <v>0</v>
      </c>
      <c r="H790" s="273">
        <f t="shared" si="155"/>
        <v>0</v>
      </c>
      <c r="I790" s="273">
        <f t="shared" si="156"/>
        <v>0</v>
      </c>
      <c r="J790" s="273">
        <f t="shared" si="157"/>
        <v>0</v>
      </c>
      <c r="K790" s="316"/>
      <c r="L790" s="274" t="str">
        <f t="shared" si="158"/>
        <v/>
      </c>
      <c r="M790" s="256">
        <f t="shared" si="159"/>
        <v>0</v>
      </c>
      <c r="N790" s="226" t="str">
        <f t="shared" si="160"/>
        <v/>
      </c>
    </row>
    <row r="791" spans="1:14" hidden="1" outlineLevel="1" x14ac:dyDescent="0.3">
      <c r="A791" s="159"/>
      <c r="B791" s="80"/>
      <c r="C791" s="80"/>
      <c r="D791" s="81"/>
      <c r="E791" s="81"/>
      <c r="F791" s="82"/>
      <c r="G791" s="273">
        <f t="shared" si="154"/>
        <v>0</v>
      </c>
      <c r="H791" s="273">
        <f t="shared" si="155"/>
        <v>0</v>
      </c>
      <c r="I791" s="273">
        <f t="shared" si="156"/>
        <v>0</v>
      </c>
      <c r="J791" s="273">
        <f t="shared" si="157"/>
        <v>0</v>
      </c>
      <c r="K791" s="316"/>
      <c r="L791" s="274" t="str">
        <f t="shared" si="158"/>
        <v/>
      </c>
      <c r="M791" s="256">
        <f t="shared" si="159"/>
        <v>0</v>
      </c>
      <c r="N791" s="226" t="str">
        <f t="shared" si="160"/>
        <v/>
      </c>
    </row>
    <row r="792" spans="1:14" hidden="1" outlineLevel="1" x14ac:dyDescent="0.3">
      <c r="A792" s="159"/>
      <c r="B792" s="80"/>
      <c r="C792" s="80"/>
      <c r="D792" s="81"/>
      <c r="E792" s="81"/>
      <c r="F792" s="82"/>
      <c r="G792" s="273">
        <f t="shared" si="154"/>
        <v>0</v>
      </c>
      <c r="H792" s="273">
        <f t="shared" si="155"/>
        <v>0</v>
      </c>
      <c r="I792" s="273">
        <f t="shared" si="156"/>
        <v>0</v>
      </c>
      <c r="J792" s="273">
        <f t="shared" si="157"/>
        <v>0</v>
      </c>
      <c r="K792" s="316"/>
      <c r="L792" s="274" t="str">
        <f t="shared" si="158"/>
        <v/>
      </c>
      <c r="M792" s="256">
        <f t="shared" si="159"/>
        <v>0</v>
      </c>
      <c r="N792" s="226" t="str">
        <f t="shared" si="160"/>
        <v/>
      </c>
    </row>
    <row r="793" spans="1:14" hidden="1" outlineLevel="1" x14ac:dyDescent="0.3">
      <c r="A793" s="159"/>
      <c r="B793" s="80"/>
      <c r="C793" s="80"/>
      <c r="D793" s="81"/>
      <c r="E793" s="81"/>
      <c r="F793" s="82"/>
      <c r="G793" s="273">
        <f t="shared" si="154"/>
        <v>0</v>
      </c>
      <c r="H793" s="273">
        <f t="shared" si="155"/>
        <v>0</v>
      </c>
      <c r="I793" s="273">
        <f t="shared" si="156"/>
        <v>0</v>
      </c>
      <c r="J793" s="273">
        <f t="shared" si="157"/>
        <v>0</v>
      </c>
      <c r="K793" s="316"/>
      <c r="L793" s="274" t="str">
        <f t="shared" si="158"/>
        <v/>
      </c>
      <c r="M793" s="256">
        <f t="shared" si="159"/>
        <v>0</v>
      </c>
      <c r="N793" s="226" t="str">
        <f t="shared" si="160"/>
        <v/>
      </c>
    </row>
    <row r="794" spans="1:14" hidden="1" outlineLevel="1" x14ac:dyDescent="0.3">
      <c r="A794" s="159"/>
      <c r="B794" s="80"/>
      <c r="C794" s="80"/>
      <c r="D794" s="81"/>
      <c r="E794" s="81"/>
      <c r="F794" s="82"/>
      <c r="G794" s="273">
        <f t="shared" si="154"/>
        <v>0</v>
      </c>
      <c r="H794" s="273">
        <f t="shared" si="155"/>
        <v>0</v>
      </c>
      <c r="I794" s="273">
        <f t="shared" si="156"/>
        <v>0</v>
      </c>
      <c r="J794" s="273">
        <f t="shared" si="157"/>
        <v>0</v>
      </c>
      <c r="K794" s="316"/>
      <c r="L794" s="274" t="str">
        <f t="shared" si="158"/>
        <v/>
      </c>
      <c r="M794" s="256">
        <f t="shared" si="159"/>
        <v>0</v>
      </c>
      <c r="N794" s="226" t="str">
        <f t="shared" si="160"/>
        <v/>
      </c>
    </row>
    <row r="795" spans="1:14" hidden="1" outlineLevel="1" x14ac:dyDescent="0.3">
      <c r="A795" s="159"/>
      <c r="B795" s="80"/>
      <c r="C795" s="80"/>
      <c r="D795" s="81"/>
      <c r="E795" s="81"/>
      <c r="F795" s="82"/>
      <c r="G795" s="273">
        <f t="shared" si="154"/>
        <v>0</v>
      </c>
      <c r="H795" s="273">
        <f t="shared" si="155"/>
        <v>0</v>
      </c>
      <c r="I795" s="273">
        <f t="shared" si="156"/>
        <v>0</v>
      </c>
      <c r="J795" s="273">
        <f t="shared" si="157"/>
        <v>0</v>
      </c>
      <c r="K795" s="316"/>
      <c r="L795" s="274" t="str">
        <f t="shared" si="158"/>
        <v/>
      </c>
      <c r="M795" s="256">
        <f t="shared" si="159"/>
        <v>0</v>
      </c>
      <c r="N795" s="226" t="str">
        <f t="shared" si="160"/>
        <v/>
      </c>
    </row>
    <row r="796" spans="1:14" hidden="1" outlineLevel="1" x14ac:dyDescent="0.3">
      <c r="A796" s="159"/>
      <c r="B796" s="80"/>
      <c r="C796" s="80"/>
      <c r="D796" s="81"/>
      <c r="E796" s="81"/>
      <c r="F796" s="82"/>
      <c r="G796" s="273">
        <f t="shared" si="154"/>
        <v>0</v>
      </c>
      <c r="H796" s="273">
        <f t="shared" si="155"/>
        <v>0</v>
      </c>
      <c r="I796" s="273">
        <f t="shared" si="156"/>
        <v>0</v>
      </c>
      <c r="J796" s="273">
        <f t="shared" si="157"/>
        <v>0</v>
      </c>
      <c r="K796" s="316"/>
      <c r="L796" s="274" t="str">
        <f t="shared" si="158"/>
        <v/>
      </c>
      <c r="M796" s="256">
        <f t="shared" si="159"/>
        <v>0</v>
      </c>
      <c r="N796" s="226" t="str">
        <f t="shared" si="160"/>
        <v/>
      </c>
    </row>
    <row r="797" spans="1:14" hidden="1" outlineLevel="1" x14ac:dyDescent="0.3">
      <c r="A797" s="79"/>
      <c r="B797" s="80"/>
      <c r="C797" s="80"/>
      <c r="D797" s="81"/>
      <c r="E797" s="81"/>
      <c r="F797" s="82"/>
      <c r="G797" s="273">
        <f t="shared" si="0"/>
        <v>0</v>
      </c>
      <c r="H797" s="273">
        <f t="shared" si="1"/>
        <v>0</v>
      </c>
      <c r="I797" s="273">
        <f t="shared" si="3"/>
        <v>0</v>
      </c>
      <c r="J797" s="273">
        <f t="shared" si="2"/>
        <v>0</v>
      </c>
      <c r="K797" s="81"/>
      <c r="L797" s="274" t="str">
        <f t="shared" si="4"/>
        <v/>
      </c>
      <c r="M797" s="256">
        <f t="shared" si="146"/>
        <v>0</v>
      </c>
      <c r="N797" s="275" t="str">
        <f t="shared" si="5"/>
        <v/>
      </c>
    </row>
    <row r="798" spans="1:14" hidden="1" outlineLevel="1" x14ac:dyDescent="0.3">
      <c r="A798" s="79"/>
      <c r="B798" s="80"/>
      <c r="C798" s="80"/>
      <c r="D798" s="81"/>
      <c r="E798" s="81"/>
      <c r="F798" s="82"/>
      <c r="G798" s="273">
        <f t="shared" si="0"/>
        <v>0</v>
      </c>
      <c r="H798" s="273">
        <f t="shared" si="1"/>
        <v>0</v>
      </c>
      <c r="I798" s="273">
        <f t="shared" si="3"/>
        <v>0</v>
      </c>
      <c r="J798" s="273">
        <f t="shared" si="2"/>
        <v>0</v>
      </c>
      <c r="K798" s="81"/>
      <c r="L798" s="274" t="str">
        <f t="shared" si="4"/>
        <v/>
      </c>
      <c r="M798" s="256">
        <f t="shared" si="146"/>
        <v>0</v>
      </c>
      <c r="N798" s="275" t="str">
        <f t="shared" si="5"/>
        <v/>
      </c>
    </row>
    <row r="799" spans="1:14" hidden="1" outlineLevel="1" x14ac:dyDescent="0.3">
      <c r="A799" s="79"/>
      <c r="B799" s="80"/>
      <c r="C799" s="80"/>
      <c r="D799" s="81"/>
      <c r="E799" s="81"/>
      <c r="F799" s="82"/>
      <c r="G799" s="273">
        <f t="shared" si="0"/>
        <v>0</v>
      </c>
      <c r="H799" s="273">
        <f t="shared" si="1"/>
        <v>0</v>
      </c>
      <c r="I799" s="273">
        <f t="shared" si="3"/>
        <v>0</v>
      </c>
      <c r="J799" s="273">
        <f t="shared" si="2"/>
        <v>0</v>
      </c>
      <c r="K799" s="81"/>
      <c r="L799" s="274" t="str">
        <f t="shared" si="4"/>
        <v/>
      </c>
      <c r="M799" s="256">
        <f t="shared" si="146"/>
        <v>0</v>
      </c>
      <c r="N799" s="275" t="str">
        <f t="shared" si="5"/>
        <v/>
      </c>
    </row>
    <row r="800" spans="1:14" hidden="1" outlineLevel="1" x14ac:dyDescent="0.3">
      <c r="A800" s="79"/>
      <c r="B800" s="80"/>
      <c r="C800" s="80"/>
      <c r="D800" s="81"/>
      <c r="E800" s="81"/>
      <c r="F800" s="82"/>
      <c r="G800" s="273">
        <f t="shared" si="0"/>
        <v>0</v>
      </c>
      <c r="H800" s="273">
        <f t="shared" si="1"/>
        <v>0</v>
      </c>
      <c r="I800" s="273">
        <f t="shared" si="3"/>
        <v>0</v>
      </c>
      <c r="J800" s="273">
        <f t="shared" si="2"/>
        <v>0</v>
      </c>
      <c r="K800" s="81"/>
      <c r="L800" s="274" t="str">
        <f t="shared" si="4"/>
        <v/>
      </c>
      <c r="M800" s="256">
        <f t="shared" si="146"/>
        <v>0</v>
      </c>
      <c r="N800" s="275" t="str">
        <f t="shared" si="5"/>
        <v/>
      </c>
    </row>
    <row r="801" spans="1:14" hidden="1" outlineLevel="1" x14ac:dyDescent="0.3">
      <c r="A801" s="79"/>
      <c r="B801" s="80"/>
      <c r="C801" s="80"/>
      <c r="D801" s="81"/>
      <c r="E801" s="81"/>
      <c r="F801" s="82"/>
      <c r="G801" s="273">
        <f t="shared" si="0"/>
        <v>0</v>
      </c>
      <c r="H801" s="273">
        <f t="shared" si="1"/>
        <v>0</v>
      </c>
      <c r="I801" s="273">
        <f t="shared" si="3"/>
        <v>0</v>
      </c>
      <c r="J801" s="273">
        <f t="shared" si="2"/>
        <v>0</v>
      </c>
      <c r="K801" s="81"/>
      <c r="L801" s="274" t="str">
        <f t="shared" si="4"/>
        <v/>
      </c>
      <c r="M801" s="256">
        <f t="shared" si="146"/>
        <v>0</v>
      </c>
      <c r="N801" s="275" t="str">
        <f t="shared" si="5"/>
        <v/>
      </c>
    </row>
    <row r="802" spans="1:14" hidden="1" outlineLevel="1" x14ac:dyDescent="0.3">
      <c r="A802" s="79"/>
      <c r="B802" s="80"/>
      <c r="C802" s="80"/>
      <c r="D802" s="81"/>
      <c r="E802" s="81"/>
      <c r="F802" s="82"/>
      <c r="G802" s="273">
        <f t="shared" si="0"/>
        <v>0</v>
      </c>
      <c r="H802" s="273">
        <f t="shared" si="1"/>
        <v>0</v>
      </c>
      <c r="I802" s="273">
        <f t="shared" si="3"/>
        <v>0</v>
      </c>
      <c r="J802" s="273">
        <f t="shared" si="2"/>
        <v>0</v>
      </c>
      <c r="K802" s="81"/>
      <c r="L802" s="274" t="str">
        <f t="shared" si="4"/>
        <v/>
      </c>
      <c r="M802" s="256">
        <f t="shared" si="146"/>
        <v>0</v>
      </c>
      <c r="N802" s="275" t="str">
        <f t="shared" si="5"/>
        <v/>
      </c>
    </row>
    <row r="803" spans="1:14" hidden="1" outlineLevel="1" x14ac:dyDescent="0.3">
      <c r="A803" s="79"/>
      <c r="B803" s="80"/>
      <c r="C803" s="80"/>
      <c r="D803" s="81"/>
      <c r="E803" s="81"/>
      <c r="F803" s="82"/>
      <c r="G803" s="273">
        <f t="shared" si="0"/>
        <v>0</v>
      </c>
      <c r="H803" s="273">
        <f t="shared" si="1"/>
        <v>0</v>
      </c>
      <c r="I803" s="273">
        <f t="shared" si="3"/>
        <v>0</v>
      </c>
      <c r="J803" s="273">
        <f t="shared" si="2"/>
        <v>0</v>
      </c>
      <c r="K803" s="81"/>
      <c r="L803" s="274" t="str">
        <f t="shared" si="4"/>
        <v/>
      </c>
      <c r="M803" s="256">
        <f t="shared" si="146"/>
        <v>0</v>
      </c>
      <c r="N803" s="275" t="str">
        <f t="shared" si="5"/>
        <v/>
      </c>
    </row>
    <row r="804" spans="1:14" ht="15" hidden="1" outlineLevel="1" thickBot="1" x14ac:dyDescent="0.35">
      <c r="A804" s="83"/>
      <c r="B804" s="84"/>
      <c r="C804" s="84"/>
      <c r="D804" s="85"/>
      <c r="E804" s="85"/>
      <c r="F804" s="86"/>
      <c r="G804" s="276">
        <f t="shared" si="0"/>
        <v>0</v>
      </c>
      <c r="H804" s="276">
        <f t="shared" si="1"/>
        <v>0</v>
      </c>
      <c r="I804" s="276">
        <f t="shared" si="3"/>
        <v>0</v>
      </c>
      <c r="J804" s="276">
        <f t="shared" si="2"/>
        <v>0</v>
      </c>
      <c r="K804" s="85"/>
      <c r="L804" s="277" t="str">
        <f t="shared" si="4"/>
        <v/>
      </c>
      <c r="M804" s="257">
        <f t="shared" si="146"/>
        <v>0</v>
      </c>
      <c r="N804" s="278" t="str">
        <f t="shared" si="5"/>
        <v/>
      </c>
    </row>
    <row r="805" spans="1:14" collapsed="1" x14ac:dyDescent="0.3"/>
  </sheetData>
  <sheetProtection sheet="1" objects="1" scenarios="1" formatRows="0"/>
  <mergeCells count="6">
    <mergeCell ref="A1:N4"/>
    <mergeCell ref="B6:C6"/>
    <mergeCell ref="A8:F8"/>
    <mergeCell ref="I8:M9"/>
    <mergeCell ref="N8:N9"/>
    <mergeCell ref="A9:H9"/>
  </mergeCells>
  <phoneticPr fontId="17" type="noConversion"/>
  <conditionalFormatting sqref="K12:K797">
    <cfRule type="expression" dxfId="49" priority="1">
      <formula>L12&gt;17.5%</formula>
    </cfRule>
  </conditionalFormatting>
  <dataValidations count="4">
    <dataValidation type="decimal" allowBlank="1" showInputMessage="1" showErrorMessage="1" errorTitle="Base Wage as of Sept 30, 202" error="Base Wage should be between $15 and $15.5 to be eligible" sqref="E12:E783" xr:uid="{9E374B64-B43A-451B-AB9D-7911E2532919}">
      <formula1>15</formula1>
      <formula2>15.5</formula2>
    </dataValidation>
    <dataValidation type="decimal" allowBlank="1" showInputMessage="1" showErrorMessage="1" errorTitle="Base Wage as of Dec 31, 2022 " error="Base Wage should be between $14.35 and $14.99 to be eligible" sqref="D12:D783" xr:uid="{694AD022-4E38-40D7-A98A-B9C62C68AE8B}">
      <formula1>14.35</formula1>
      <formula2>14.99</formula2>
    </dataValidation>
    <dataValidation type="list" allowBlank="1" showInputMessage="1" showErrorMessage="1" sqref="B12:B804" xr:uid="{D0584547-84FE-4FB9-8B31-66240BF28840}">
      <formula1>"CWELCC eligible children,Children not eligible for CWELCC"</formula1>
    </dataValidation>
    <dataValidation type="list" allowBlank="1" showInputMessage="1" showErrorMessage="1" sqref="C12:C804" xr:uid="{A9CDEE83-CF3C-4700-8DD5-8FFCD5A8F052}">
      <formula1>"Non-RECE Program Staff,Non-RECE Child Care Supervisor,Non-RECE Home Child Care Visitor,*Non Program Staff"</formula1>
    </dataValidation>
  </dataValidations>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5D224-DDE8-4D84-ADAC-D70FF33AD69B}">
  <sheetPr>
    <tabColor rgb="FF0070C0"/>
    <pageSetUpPr fitToPage="1"/>
  </sheetPr>
  <dimension ref="A1:F1412"/>
  <sheetViews>
    <sheetView showGridLines="0" showZeros="0" zoomScale="85" zoomScaleNormal="85" zoomScaleSheetLayoutView="100" workbookViewId="0">
      <selection activeCell="H19" sqref="H19"/>
    </sheetView>
  </sheetViews>
  <sheetFormatPr defaultColWidth="8.88671875" defaultRowHeight="14.4" x14ac:dyDescent="0.3"/>
  <cols>
    <col min="1" max="1" width="1.5546875" style="8" customWidth="1"/>
    <col min="2" max="3" width="50.5546875" style="8" customWidth="1"/>
    <col min="4" max="4" width="50" style="8" customWidth="1"/>
    <col min="5" max="16384" width="8.88671875" style="8"/>
  </cols>
  <sheetData>
    <row r="1" spans="1:6" ht="14.4" customHeight="1" x14ac:dyDescent="0.3">
      <c r="A1" s="349" t="s">
        <v>164</v>
      </c>
      <c r="B1" s="367"/>
      <c r="C1" s="367"/>
      <c r="D1" s="367"/>
    </row>
    <row r="2" spans="1:6" ht="14.4" customHeight="1" x14ac:dyDescent="0.3">
      <c r="A2" s="349"/>
      <c r="B2" s="367"/>
      <c r="C2" s="367"/>
      <c r="D2" s="367"/>
    </row>
    <row r="3" spans="1:6" ht="95.4" customHeight="1" x14ac:dyDescent="0.3">
      <c r="A3" s="349"/>
      <c r="B3" s="367"/>
      <c r="C3" s="367"/>
      <c r="D3" s="367"/>
    </row>
    <row r="4" spans="1:6" ht="23.4" thickBot="1" x14ac:dyDescent="0.45">
      <c r="B4" s="2"/>
      <c r="C4" s="2"/>
      <c r="D4" s="2"/>
      <c r="F4" s="191"/>
    </row>
    <row r="5" spans="1:6" ht="40.200000000000003" customHeight="1" thickBot="1" x14ac:dyDescent="0.35">
      <c r="B5" s="391" t="s">
        <v>76</v>
      </c>
      <c r="C5" s="392"/>
      <c r="D5" s="393"/>
    </row>
    <row r="6" spans="1:6" ht="23.4" thickBot="1" x14ac:dyDescent="0.45">
      <c r="B6" s="2"/>
      <c r="C6" s="2"/>
      <c r="D6" s="2"/>
    </row>
    <row r="7" spans="1:6" ht="58.35" customHeight="1" x14ac:dyDescent="0.3">
      <c r="A7" s="13"/>
      <c r="B7" s="353" t="s">
        <v>79</v>
      </c>
      <c r="C7" s="353" t="s">
        <v>85</v>
      </c>
      <c r="D7" s="353" t="s">
        <v>113</v>
      </c>
    </row>
    <row r="8" spans="1:6" ht="29.4" customHeight="1" thickBot="1" x14ac:dyDescent="0.35">
      <c r="B8" s="354"/>
      <c r="C8" s="354"/>
      <c r="D8" s="354"/>
    </row>
    <row r="9" spans="1:6" ht="30" hidden="1" customHeight="1" thickBot="1" x14ac:dyDescent="0.35">
      <c r="A9" s="13" t="s">
        <v>1</v>
      </c>
      <c r="B9" s="26" t="s">
        <v>4</v>
      </c>
      <c r="C9" s="42" t="s">
        <v>5</v>
      </c>
      <c r="D9" s="43" t="s">
        <v>7</v>
      </c>
    </row>
    <row r="10" spans="1:6" x14ac:dyDescent="0.3">
      <c r="A10" s="13"/>
      <c r="B10" s="40"/>
      <c r="C10" s="70"/>
      <c r="D10" s="44"/>
    </row>
    <row r="11" spans="1:6" x14ac:dyDescent="0.3">
      <c r="A11" s="13"/>
      <c r="B11" s="40"/>
      <c r="C11" s="71"/>
      <c r="D11" s="45"/>
    </row>
    <row r="12" spans="1:6" x14ac:dyDescent="0.3">
      <c r="A12" s="27"/>
      <c r="B12" s="40"/>
      <c r="C12" s="71"/>
      <c r="D12" s="45"/>
    </row>
    <row r="13" spans="1:6" x14ac:dyDescent="0.3">
      <c r="A13" s="27"/>
      <c r="B13" s="40"/>
      <c r="C13" s="71"/>
      <c r="D13" s="45"/>
    </row>
    <row r="14" spans="1:6" x14ac:dyDescent="0.3">
      <c r="A14" s="27"/>
      <c r="B14" s="40"/>
      <c r="C14" s="71"/>
      <c r="D14" s="45"/>
    </row>
    <row r="15" spans="1:6" x14ac:dyDescent="0.3">
      <c r="A15" s="27"/>
      <c r="B15" s="40"/>
      <c r="C15" s="71"/>
      <c r="D15" s="45"/>
    </row>
    <row r="16" spans="1:6" x14ac:dyDescent="0.3">
      <c r="A16" s="27"/>
      <c r="B16" s="40"/>
      <c r="C16" s="71"/>
      <c r="D16" s="45"/>
    </row>
    <row r="17" spans="1:4" x14ac:dyDescent="0.3">
      <c r="A17" s="27"/>
      <c r="B17" s="40"/>
      <c r="C17" s="71"/>
      <c r="D17" s="45"/>
    </row>
    <row r="18" spans="1:4" x14ac:dyDescent="0.3">
      <c r="A18" s="27"/>
      <c r="B18" s="40"/>
      <c r="C18" s="71"/>
      <c r="D18" s="45"/>
    </row>
    <row r="19" spans="1:4" x14ac:dyDescent="0.3">
      <c r="A19" s="27"/>
      <c r="B19" s="40"/>
      <c r="C19" s="71"/>
      <c r="D19" s="45"/>
    </row>
    <row r="20" spans="1:4" ht="15" thickBot="1" x14ac:dyDescent="0.35">
      <c r="A20" s="27"/>
      <c r="B20" s="41"/>
      <c r="C20" s="72"/>
      <c r="D20" s="46"/>
    </row>
    <row r="21" spans="1:4" x14ac:dyDescent="0.3">
      <c r="B21" s="9"/>
      <c r="C21" s="9"/>
    </row>
    <row r="63" spans="4:4" x14ac:dyDescent="0.3">
      <c r="D63" s="8" t="s">
        <v>77</v>
      </c>
    </row>
    <row r="64" spans="4:4" x14ac:dyDescent="0.3">
      <c r="D64" s="8" t="s">
        <v>78</v>
      </c>
    </row>
    <row r="1403" spans="2:2" x14ac:dyDescent="0.3">
      <c r="B1403" s="8" t="s">
        <v>9</v>
      </c>
    </row>
    <row r="1404" spans="2:2" x14ac:dyDescent="0.3">
      <c r="B1404" s="8" t="s">
        <v>10</v>
      </c>
    </row>
    <row r="1405" spans="2:2" x14ac:dyDescent="0.3">
      <c r="B1405" s="8" t="s">
        <v>11</v>
      </c>
    </row>
    <row r="1406" spans="2:2" x14ac:dyDescent="0.3">
      <c r="B1406" s="8" t="s">
        <v>12</v>
      </c>
    </row>
    <row r="1407" spans="2:2" x14ac:dyDescent="0.3">
      <c r="B1407" s="8" t="s">
        <v>32</v>
      </c>
    </row>
    <row r="1408" spans="2:2" x14ac:dyDescent="0.3">
      <c r="B1408" s="8" t="s">
        <v>33</v>
      </c>
    </row>
    <row r="1409" spans="2:2" x14ac:dyDescent="0.3">
      <c r="B1409" s="8" t="s">
        <v>34</v>
      </c>
    </row>
    <row r="1410" spans="2:2" x14ac:dyDescent="0.3">
      <c r="B1410" s="8" t="s">
        <v>35</v>
      </c>
    </row>
    <row r="1411" spans="2:2" x14ac:dyDescent="0.3">
      <c r="B1411" s="8" t="s">
        <v>36</v>
      </c>
    </row>
    <row r="1412" spans="2:2" x14ac:dyDescent="0.3">
      <c r="B1412" s="8" t="s">
        <v>13</v>
      </c>
    </row>
  </sheetData>
  <sheetProtection algorithmName="SHA-512" hashValue="AMvSUjja4jmE1zVKom4hY/Me7npkQ/AwAN4AF2OSCmlZuG84VzwZ66+BD0cgEqVuMKd7UWGlJ6HizYqviBtPYQ==" saltValue="S40BgSBcRxPlH2J5Jt8Whg==" spinCount="100000" sheet="1" insertRows="0" sort="0" autoFilter="0"/>
  <mergeCells count="5">
    <mergeCell ref="A1:D3"/>
    <mergeCell ref="B7:B8"/>
    <mergeCell ref="D7:D8"/>
    <mergeCell ref="B5:D5"/>
    <mergeCell ref="C7:C8"/>
  </mergeCells>
  <phoneticPr fontId="17" type="noConversion"/>
  <dataValidations count="1">
    <dataValidation type="list" allowBlank="1" showInputMessage="1" showErrorMessage="1" sqref="D10:D20" xr:uid="{1DA53F43-3BA2-4F2E-92BC-6D7B679E86E4}">
      <formula1>$D$63:$D$64</formula1>
    </dataValidation>
  </dataValidations>
  <pageMargins left="0.7" right="0.7" top="0.75" bottom="0.75" header="0.3" footer="0.3"/>
  <pageSetup scale="80" orientation="landscape" horizontalDpi="1200" verticalDpi="12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618D5-733D-4AB9-B3CE-41AA1F4DA038}">
  <sheetPr>
    <tabColor rgb="FF0070C0"/>
  </sheetPr>
  <dimension ref="A1:T19"/>
  <sheetViews>
    <sheetView showGridLines="0" zoomScale="82" workbookViewId="0">
      <selection activeCell="J14" sqref="J14"/>
    </sheetView>
  </sheetViews>
  <sheetFormatPr defaultRowHeight="14.4" x14ac:dyDescent="0.3"/>
  <cols>
    <col min="1" max="1" width="8.88671875" style="8"/>
    <col min="2" max="2" width="24.33203125" style="8" customWidth="1"/>
    <col min="3" max="3" width="13.33203125" style="8" customWidth="1"/>
    <col min="4" max="4" width="18.109375" style="8" customWidth="1"/>
    <col min="5" max="5" width="14.21875" style="8" customWidth="1"/>
    <col min="6" max="6" width="15.77734375" style="8" customWidth="1"/>
    <col min="7" max="7" width="8.88671875" style="8"/>
    <col min="8" max="8" width="14.5546875" style="8" customWidth="1"/>
    <col min="9" max="16384" width="8.88671875" style="8"/>
  </cols>
  <sheetData>
    <row r="1" spans="1:20" ht="53.4" customHeight="1" x14ac:dyDescent="0.3">
      <c r="A1" s="397" t="s">
        <v>165</v>
      </c>
      <c r="B1" s="340"/>
      <c r="C1" s="340"/>
      <c r="D1" s="340"/>
      <c r="E1" s="340"/>
      <c r="F1" s="340"/>
      <c r="G1" s="340"/>
      <c r="H1" s="340"/>
      <c r="I1" s="340"/>
      <c r="J1" s="340"/>
    </row>
    <row r="2" spans="1:20" ht="38.4" customHeight="1" x14ac:dyDescent="0.3">
      <c r="A2" s="397"/>
      <c r="B2" s="340"/>
      <c r="C2" s="340"/>
      <c r="D2" s="340"/>
      <c r="E2" s="340"/>
      <c r="F2" s="340"/>
      <c r="G2" s="340"/>
      <c r="H2" s="340"/>
      <c r="I2" s="340"/>
      <c r="J2" s="340"/>
    </row>
    <row r="3" spans="1:20" ht="38.4" customHeight="1" x14ac:dyDescent="0.3">
      <c r="A3" s="397"/>
      <c r="B3" s="340"/>
      <c r="C3" s="340"/>
      <c r="D3" s="340"/>
      <c r="E3" s="340"/>
      <c r="F3" s="340"/>
      <c r="G3" s="340"/>
      <c r="H3" s="340"/>
      <c r="I3" s="340"/>
      <c r="J3" s="340"/>
    </row>
    <row r="4" spans="1:20" s="73" customFormat="1" ht="19.2" customHeight="1" x14ac:dyDescent="0.3">
      <c r="A4" s="122"/>
      <c r="B4" s="123"/>
      <c r="C4" s="123"/>
      <c r="D4" s="123"/>
    </row>
    <row r="5" spans="1:20" ht="28.2" customHeight="1" x14ac:dyDescent="0.3">
      <c r="A5" s="398" t="s">
        <v>166</v>
      </c>
      <c r="B5" s="399"/>
      <c r="C5" s="399"/>
      <c r="D5" s="399"/>
      <c r="E5" s="399"/>
      <c r="F5" s="399"/>
      <c r="G5" s="399"/>
      <c r="H5" s="399"/>
      <c r="I5" s="399"/>
      <c r="J5" s="399"/>
    </row>
    <row r="7" spans="1:20" x14ac:dyDescent="0.3">
      <c r="A7" s="9" t="s">
        <v>681</v>
      </c>
    </row>
    <row r="9" spans="1:20" x14ac:dyDescent="0.3">
      <c r="A9" s="9" t="s">
        <v>167</v>
      </c>
      <c r="G9" s="80"/>
      <c r="H9" s="279" t="str">
        <f>IF(G9="","",IF(G9="Yes","Please Complete the chart below. Ensure parents were charged the full-fee rate.","Please Ignore the chart below"))</f>
        <v/>
      </c>
      <c r="I9" s="73"/>
      <c r="J9" s="73"/>
      <c r="K9" s="73"/>
      <c r="L9" s="73"/>
      <c r="M9" s="73"/>
      <c r="N9" s="73"/>
      <c r="O9" s="73"/>
      <c r="P9" s="73"/>
      <c r="Q9" s="73"/>
      <c r="R9" s="73"/>
      <c r="S9" s="73"/>
      <c r="T9" s="73"/>
    </row>
    <row r="10" spans="1:20" x14ac:dyDescent="0.3">
      <c r="J10" s="73"/>
      <c r="K10" s="73"/>
      <c r="L10" s="73"/>
      <c r="M10" s="73"/>
      <c r="N10" s="73"/>
      <c r="O10" s="73"/>
      <c r="P10" s="73"/>
      <c r="Q10" s="73"/>
      <c r="R10" s="73"/>
      <c r="S10" s="73"/>
      <c r="T10" s="73"/>
    </row>
    <row r="12" spans="1:20" x14ac:dyDescent="0.3">
      <c r="A12" s="280" t="s">
        <v>169</v>
      </c>
      <c r="B12" s="280"/>
      <c r="C12" s="281" t="s">
        <v>141</v>
      </c>
      <c r="D12" s="281" t="s">
        <v>140</v>
      </c>
      <c r="E12" s="281" t="s">
        <v>11</v>
      </c>
      <c r="F12" s="281" t="s">
        <v>170</v>
      </c>
      <c r="L12" s="73"/>
      <c r="M12" s="73"/>
    </row>
    <row r="13" spans="1:20" ht="39" customHeight="1" x14ac:dyDescent="0.3">
      <c r="A13" s="396" t="s">
        <v>635</v>
      </c>
      <c r="B13" s="396"/>
      <c r="C13" s="80"/>
      <c r="D13" s="80"/>
      <c r="E13" s="80"/>
      <c r="F13" s="80"/>
      <c r="I13" s="73"/>
      <c r="J13" s="73"/>
      <c r="K13" s="73"/>
      <c r="L13" s="73"/>
      <c r="M13" s="73"/>
      <c r="N13" s="73"/>
      <c r="O13" s="73"/>
    </row>
    <row r="14" spans="1:20" ht="49.8" customHeight="1" x14ac:dyDescent="0.3">
      <c r="A14" s="396" t="s">
        <v>694</v>
      </c>
      <c r="B14" s="396"/>
      <c r="C14" s="80"/>
      <c r="D14" s="80"/>
      <c r="E14" s="80"/>
      <c r="F14" s="80"/>
      <c r="L14" s="73"/>
      <c r="M14" s="73"/>
    </row>
    <row r="15" spans="1:20" ht="49.8" customHeight="1" thickBot="1" x14ac:dyDescent="0.35">
      <c r="A15" s="394" t="s">
        <v>738</v>
      </c>
      <c r="B15" s="395"/>
      <c r="C15" s="183"/>
      <c r="D15" s="183"/>
      <c r="E15" s="183"/>
      <c r="F15" s="183"/>
    </row>
    <row r="16" spans="1:20" ht="49.8" customHeight="1" x14ac:dyDescent="0.3">
      <c r="A16" s="394" t="s">
        <v>682</v>
      </c>
      <c r="B16" s="395"/>
      <c r="C16" s="282">
        <f>C14*C15</f>
        <v>0</v>
      </c>
      <c r="D16" s="282">
        <f t="shared" ref="D16:F16" si="0">D14*D15</f>
        <v>0</v>
      </c>
      <c r="E16" s="282">
        <f t="shared" si="0"/>
        <v>0</v>
      </c>
      <c r="F16" s="282">
        <f t="shared" si="0"/>
        <v>0</v>
      </c>
      <c r="H16" s="181">
        <f>SUM(C16:F16)*0.5275</f>
        <v>0</v>
      </c>
      <c r="I16" s="283" t="s">
        <v>684</v>
      </c>
    </row>
    <row r="18" spans="1:10" x14ac:dyDescent="0.3">
      <c r="A18" s="110" t="s">
        <v>168</v>
      </c>
    </row>
    <row r="19" spans="1:10" x14ac:dyDescent="0.3">
      <c r="F19" s="73"/>
      <c r="G19" s="73"/>
      <c r="H19" s="73"/>
      <c r="I19" s="73"/>
      <c r="J19" s="73"/>
    </row>
  </sheetData>
  <sheetProtection algorithmName="SHA-512" hashValue="T8BFyC7IOYDuZ/1SaGmwpIxOpwiuCTLuD1fduHoWOsUkiZR5xWCNw02GMee93gV5pjAd7IRxuCZAm/WkGJedgg==" saltValue="S1o0WBb6LXKNgbboU4xm0g==" spinCount="100000" sheet="1" objects="1" scenarios="1"/>
  <mergeCells count="6">
    <mergeCell ref="A16:B16"/>
    <mergeCell ref="A13:B13"/>
    <mergeCell ref="A1:J3"/>
    <mergeCell ref="A5:J5"/>
    <mergeCell ref="A14:B14"/>
    <mergeCell ref="A15:B15"/>
  </mergeCells>
  <dataValidations count="1">
    <dataValidation type="list" allowBlank="1" showInputMessage="1" showErrorMessage="1" sqref="G9" xr:uid="{B7E024C4-1B04-4F84-832B-F54F3770129B}">
      <formula1>"YES,NO"</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37B0B-E513-4321-BE6F-E8A1E7371A3B}">
  <sheetPr>
    <tabColor rgb="FF0070C0"/>
    <pageSetUpPr fitToPage="1"/>
  </sheetPr>
  <dimension ref="A1:J23"/>
  <sheetViews>
    <sheetView showGridLines="0" zoomScaleNormal="100" workbookViewId="0">
      <selection activeCell="C23" sqref="C23"/>
    </sheetView>
  </sheetViews>
  <sheetFormatPr defaultColWidth="8.88671875" defaultRowHeight="14.4" x14ac:dyDescent="0.3"/>
  <cols>
    <col min="1" max="1" width="32.21875" style="8" customWidth="1"/>
    <col min="2" max="2" width="31.21875" style="8" customWidth="1"/>
    <col min="3" max="3" width="32.5546875" style="8" customWidth="1"/>
    <col min="4" max="5" width="30.77734375" style="8" customWidth="1"/>
    <col min="6" max="6" width="34.44140625" style="8" bestFit="1" customWidth="1"/>
    <col min="7" max="16384" width="8.88671875" style="8"/>
  </cols>
  <sheetData>
    <row r="1" spans="1:10" ht="14.4" customHeight="1" x14ac:dyDescent="0.3">
      <c r="A1" s="367" t="s">
        <v>677</v>
      </c>
      <c r="B1" s="367"/>
      <c r="C1" s="367"/>
      <c r="D1" s="367"/>
      <c r="E1" s="367"/>
      <c r="F1" s="367"/>
    </row>
    <row r="2" spans="1:10" ht="14.4" customHeight="1" x14ac:dyDescent="0.3">
      <c r="A2" s="367"/>
      <c r="B2" s="367"/>
      <c r="C2" s="367"/>
      <c r="D2" s="367"/>
      <c r="E2" s="367"/>
      <c r="F2" s="367"/>
    </row>
    <row r="3" spans="1:10" ht="73.2" customHeight="1" x14ac:dyDescent="0.3">
      <c r="A3" s="367"/>
      <c r="B3" s="367"/>
      <c r="C3" s="367"/>
      <c r="D3" s="367"/>
      <c r="E3" s="367"/>
      <c r="F3" s="367"/>
    </row>
    <row r="4" spans="1:10" ht="23.4" x14ac:dyDescent="0.45">
      <c r="A4" s="17"/>
      <c r="B4" s="18"/>
      <c r="C4" s="17"/>
    </row>
    <row r="5" spans="1:10" x14ac:dyDescent="0.3">
      <c r="A5" s="88" t="s">
        <v>136</v>
      </c>
      <c r="B5" s="88"/>
      <c r="C5" s="89">
        <f>'1 - Provider Information'!D8</f>
        <v>0</v>
      </c>
      <c r="E5" s="191"/>
      <c r="F5" s="73"/>
      <c r="G5" s="73"/>
    </row>
    <row r="6" spans="1:10" x14ac:dyDescent="0.3">
      <c r="A6" s="48"/>
      <c r="B6" s="48"/>
    </row>
    <row r="7" spans="1:10" ht="33" customHeight="1" thickBot="1" x14ac:dyDescent="0.35">
      <c r="A7" s="400" t="s">
        <v>735</v>
      </c>
      <c r="B7" s="400"/>
      <c r="C7" s="400"/>
      <c r="D7" s="400"/>
      <c r="E7" s="400"/>
    </row>
    <row r="8" spans="1:10" ht="30" customHeight="1" thickBot="1" x14ac:dyDescent="0.35">
      <c r="A8" s="284" t="s">
        <v>705</v>
      </c>
      <c r="B8" s="284" t="s">
        <v>714</v>
      </c>
      <c r="C8" s="285" t="s">
        <v>713</v>
      </c>
      <c r="D8" s="286" t="s">
        <v>686</v>
      </c>
      <c r="E8" s="287" t="s">
        <v>97</v>
      </c>
      <c r="F8" s="288" t="s">
        <v>137</v>
      </c>
    </row>
    <row r="9" spans="1:10" x14ac:dyDescent="0.3">
      <c r="A9" s="289" t="s">
        <v>706</v>
      </c>
      <c r="B9" s="289"/>
      <c r="C9" s="290"/>
      <c r="D9" s="291">
        <f>'2 - Base Fees Reimbursement'!F7</f>
        <v>0</v>
      </c>
      <c r="E9" s="292"/>
      <c r="F9" s="242" t="s">
        <v>138</v>
      </c>
    </row>
    <row r="10" spans="1:10" x14ac:dyDescent="0.3">
      <c r="A10" s="289" t="s">
        <v>707</v>
      </c>
      <c r="B10" s="289"/>
      <c r="C10" s="290"/>
      <c r="D10" s="291">
        <f>'3 - Reg. Fees Reimbursement'!R19</f>
        <v>0</v>
      </c>
      <c r="E10" s="292"/>
      <c r="F10" s="242" t="s">
        <v>139</v>
      </c>
      <c r="G10" s="73"/>
      <c r="H10" s="73"/>
      <c r="I10" s="73"/>
      <c r="J10" s="73"/>
    </row>
    <row r="11" spans="1:10" ht="19.95" customHeight="1" x14ac:dyDescent="0.3">
      <c r="A11" s="293" t="s">
        <v>708</v>
      </c>
      <c r="B11" s="293" t="s">
        <v>144</v>
      </c>
      <c r="C11" s="182"/>
      <c r="D11" s="294">
        <f>SUM(D9:D10)</f>
        <v>0</v>
      </c>
      <c r="E11" s="295">
        <f>C11-D11</f>
        <v>0</v>
      </c>
      <c r="F11" s="275"/>
      <c r="G11" s="73"/>
      <c r="H11" s="73"/>
      <c r="I11" s="73"/>
      <c r="J11" s="73"/>
    </row>
    <row r="12" spans="1:10" ht="19.95" customHeight="1" x14ac:dyDescent="0.3">
      <c r="A12" s="296" t="s">
        <v>715</v>
      </c>
      <c r="B12" s="296" t="s">
        <v>709</v>
      </c>
      <c r="C12" s="111"/>
      <c r="D12" s="297">
        <f>IF(('4 - Transition Operating Grant'!B34-'9 - Summary'!D13)&lt;C12,C12,'4 - Transition Operating Grant'!B34-'9 - Summary'!D13)</f>
        <v>0</v>
      </c>
      <c r="E12" s="298">
        <f>C12-D12</f>
        <v>0</v>
      </c>
      <c r="F12" s="242" t="s">
        <v>642</v>
      </c>
      <c r="G12" s="73"/>
      <c r="H12" s="73"/>
      <c r="I12" s="73"/>
      <c r="J12" s="73"/>
    </row>
    <row r="13" spans="1:10" ht="19.95" customHeight="1" x14ac:dyDescent="0.3">
      <c r="A13" s="299" t="s">
        <v>716</v>
      </c>
      <c r="B13" s="299" t="s">
        <v>710</v>
      </c>
      <c r="C13" s="111"/>
      <c r="D13" s="186">
        <f>IF('4 - Transition Operating Grant'!B34&gt;='9 - Summary'!C13,'9 - Summary'!C13,'4 - Transition Operating Grant'!B34)</f>
        <v>0</v>
      </c>
      <c r="E13" s="295">
        <f>C13-D13</f>
        <v>0</v>
      </c>
      <c r="F13" s="242" t="s">
        <v>642</v>
      </c>
    </row>
    <row r="14" spans="1:10" ht="19.95" customHeight="1" x14ac:dyDescent="0.3">
      <c r="A14" s="300" t="s">
        <v>109</v>
      </c>
      <c r="B14" s="300"/>
      <c r="C14" s="290"/>
      <c r="D14" s="188">
        <f>'5 - RECE Wage Floor (RWF)'!T11</f>
        <v>0</v>
      </c>
      <c r="E14" s="301"/>
      <c r="F14" s="95" t="s">
        <v>679</v>
      </c>
    </row>
    <row r="15" spans="1:10" ht="19.95" customHeight="1" x14ac:dyDescent="0.3">
      <c r="A15" s="300" t="s">
        <v>99</v>
      </c>
      <c r="B15" s="300"/>
      <c r="C15" s="290"/>
      <c r="D15" s="188">
        <f>'6 - Min Wage Offset (MWO)'!P12</f>
        <v>0</v>
      </c>
      <c r="E15" s="292"/>
      <c r="F15" s="95" t="s">
        <v>680</v>
      </c>
    </row>
    <row r="16" spans="1:10" ht="19.95" customHeight="1" x14ac:dyDescent="0.3">
      <c r="A16" s="299" t="s">
        <v>102</v>
      </c>
      <c r="B16" s="299" t="s">
        <v>711</v>
      </c>
      <c r="C16" s="164"/>
      <c r="D16" s="167">
        <f>SUM(D14:D15)</f>
        <v>0</v>
      </c>
      <c r="E16" s="295">
        <f>C16-D16</f>
        <v>0</v>
      </c>
      <c r="F16" s="95"/>
    </row>
    <row r="17" spans="1:6" ht="19.95" customHeight="1" x14ac:dyDescent="0.3">
      <c r="A17" s="299" t="s">
        <v>683</v>
      </c>
      <c r="B17" s="300"/>
      <c r="C17" s="302"/>
      <c r="D17" s="167">
        <f>'8 - Allowable absent days'!H16</f>
        <v>0</v>
      </c>
      <c r="E17" s="303">
        <f>IF((C17-D17)&gt;0,0,C17-D17)</f>
        <v>0</v>
      </c>
      <c r="F17" s="95" t="s">
        <v>685</v>
      </c>
    </row>
    <row r="18" spans="1:6" ht="19.95" customHeight="1" x14ac:dyDescent="0.3">
      <c r="A18" s="241" t="s">
        <v>687</v>
      </c>
      <c r="B18" s="241" t="s">
        <v>712</v>
      </c>
      <c r="C18" s="111"/>
      <c r="D18" s="309"/>
      <c r="E18" s="256">
        <f>IF((C18-D18)&lt;0,0,(C18-D18))</f>
        <v>0</v>
      </c>
      <c r="F18" s="95"/>
    </row>
    <row r="19" spans="1:6" ht="19.95" customHeight="1" thickBot="1" x14ac:dyDescent="0.35">
      <c r="A19" s="304" t="s">
        <v>733</v>
      </c>
      <c r="B19" s="304" t="s">
        <v>734</v>
      </c>
      <c r="C19" s="192"/>
      <c r="D19" s="310"/>
      <c r="E19" s="257">
        <f>IF((C19-D19)&lt;0,0,C19-D19)</f>
        <v>0</v>
      </c>
      <c r="F19" s="193"/>
    </row>
    <row r="20" spans="1:6" ht="15" thickBot="1" x14ac:dyDescent="0.35">
      <c r="A20" s="305" t="s">
        <v>150</v>
      </c>
      <c r="B20" s="305"/>
      <c r="C20" s="306">
        <f>C11+C12+C13+C16+C18+C19</f>
        <v>0</v>
      </c>
      <c r="D20" s="306">
        <f>D11+D12+D13+D16+D17+D18+D19</f>
        <v>0</v>
      </c>
      <c r="E20" s="307">
        <f>E11+E13+E16+E17+E18+E19</f>
        <v>0</v>
      </c>
      <c r="F20" s="308"/>
    </row>
    <row r="23" spans="1:6" ht="15.6" x14ac:dyDescent="0.3">
      <c r="A23" s="187" t="s">
        <v>717</v>
      </c>
      <c r="B23" s="9"/>
      <c r="C23" s="9"/>
    </row>
  </sheetData>
  <sheetProtection algorithmName="SHA-512" hashValue="CwVV7FI8SI1s9FzX6p0sUxvr4VS3D1N+io2onY+mK177MGx/peKZ8O0O1X8S2AcoQgZviqAUhk+2cjQ9TssaWg==" saltValue="PqcZep6SNEP+JLStegjTfA==" spinCount="100000" sheet="1" objects="1" scenarios="1"/>
  <mergeCells count="2">
    <mergeCell ref="A1:F3"/>
    <mergeCell ref="A7:E7"/>
  </mergeCells>
  <pageMargins left="0.7" right="0.7" top="0.75" bottom="0.75" header="0.3" footer="0.3"/>
  <pageSetup scale="79" orientation="landscape" r:id="rId1"/>
  <ignoredErrors>
    <ignoredError sqref="E18" 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F73FA-31E3-4F4B-AFC2-D313A55C2ECB}">
  <sheetPr>
    <tabColor rgb="FFFF0000"/>
  </sheetPr>
  <dimension ref="A1:E43"/>
  <sheetViews>
    <sheetView showGridLines="0" showZeros="0" workbookViewId="0">
      <selection activeCell="D21" sqref="D21"/>
    </sheetView>
  </sheetViews>
  <sheetFormatPr defaultColWidth="8.88671875" defaultRowHeight="14.4" x14ac:dyDescent="0.3"/>
  <cols>
    <col min="1" max="1" width="1.5546875" style="8" customWidth="1"/>
    <col min="2" max="2" width="47.44140625" style="8" customWidth="1"/>
    <col min="3" max="3" width="35.77734375" style="9" customWidth="1"/>
    <col min="4" max="4" width="35.77734375" style="8" customWidth="1"/>
    <col min="5" max="5" width="48.5546875" style="8" customWidth="1"/>
    <col min="6" max="16384" width="8.88671875" style="8"/>
  </cols>
  <sheetData>
    <row r="1" spans="1:5" ht="14.4" customHeight="1" x14ac:dyDescent="0.3">
      <c r="A1" s="349" t="s">
        <v>91</v>
      </c>
      <c r="B1" s="350"/>
      <c r="C1" s="350"/>
      <c r="D1" s="350"/>
      <c r="E1" s="350"/>
    </row>
    <row r="2" spans="1:5" ht="14.4" customHeight="1" x14ac:dyDescent="0.3">
      <c r="A2" s="349"/>
      <c r="B2" s="350"/>
      <c r="C2" s="350"/>
      <c r="D2" s="350"/>
      <c r="E2" s="350"/>
    </row>
    <row r="3" spans="1:5" ht="48.6" customHeight="1" x14ac:dyDescent="0.3">
      <c r="A3" s="349"/>
      <c r="B3" s="350"/>
      <c r="C3" s="350"/>
      <c r="D3" s="350"/>
      <c r="E3" s="350"/>
    </row>
    <row r="4" spans="1:5" ht="23.4" thickBot="1" x14ac:dyDescent="0.45">
      <c r="B4" s="2"/>
    </row>
    <row r="5" spans="1:5" ht="35.4" customHeight="1" thickBot="1" x14ac:dyDescent="0.35">
      <c r="B5" s="401" t="s">
        <v>61</v>
      </c>
      <c r="C5" s="402"/>
      <c r="D5" s="402"/>
      <c r="E5" s="403"/>
    </row>
    <row r="6" spans="1:5" ht="29.4" customHeight="1" thickBot="1" x14ac:dyDescent="0.35">
      <c r="B6" s="343" t="s">
        <v>51</v>
      </c>
      <c r="C6" s="344"/>
      <c r="D6" s="344"/>
      <c r="E6" s="404"/>
    </row>
    <row r="7" spans="1:5" ht="58.35" customHeight="1" x14ac:dyDescent="0.3">
      <c r="A7" s="13"/>
      <c r="B7" s="353" t="s">
        <v>55</v>
      </c>
      <c r="C7" s="353" t="s">
        <v>82</v>
      </c>
      <c r="D7" s="353" t="s">
        <v>81</v>
      </c>
      <c r="E7" s="353" t="s">
        <v>84</v>
      </c>
    </row>
    <row r="8" spans="1:5" ht="29.4" customHeight="1" thickBot="1" x14ac:dyDescent="0.35">
      <c r="B8" s="354"/>
      <c r="C8" s="354"/>
      <c r="D8" s="354"/>
      <c r="E8" s="354"/>
    </row>
    <row r="9" spans="1:5" ht="30" hidden="1" customHeight="1" thickBot="1" x14ac:dyDescent="0.35">
      <c r="A9" s="13" t="s">
        <v>1</v>
      </c>
      <c r="B9" s="28" t="s">
        <v>7</v>
      </c>
      <c r="C9" s="29" t="s">
        <v>31</v>
      </c>
      <c r="D9" s="8" t="s">
        <v>57</v>
      </c>
      <c r="E9" s="8" t="s">
        <v>71</v>
      </c>
    </row>
    <row r="10" spans="1:5" x14ac:dyDescent="0.3">
      <c r="A10" s="13"/>
      <c r="B10" s="53" t="s">
        <v>56</v>
      </c>
      <c r="C10" s="54" t="e">
        <f>'2 - Base Fees Reimbursement'!#REF!</f>
        <v>#REF!</v>
      </c>
      <c r="D10" s="52"/>
      <c r="E10" s="54" t="e">
        <f>Table63446[[#This Row],[Column18]]</f>
        <v>#REF!</v>
      </c>
    </row>
    <row r="11" spans="1:5" x14ac:dyDescent="0.3">
      <c r="A11" s="13"/>
      <c r="B11" s="53" t="s">
        <v>15</v>
      </c>
      <c r="C11" s="54">
        <f>'3 - Reg. Fees Reimbursement'!I19</f>
        <v>0</v>
      </c>
      <c r="D11" s="52"/>
      <c r="E11" s="54">
        <f>Table63446[[#This Row],[Column18]]-Table63446[[#This Row],[Column19]]</f>
        <v>0</v>
      </c>
    </row>
    <row r="12" spans="1:5" x14ac:dyDescent="0.3">
      <c r="A12" s="27"/>
      <c r="B12" s="53" t="s">
        <v>16</v>
      </c>
      <c r="C12" s="54">
        <f>'3 - Reg. Fees Reimbursement'!I20</f>
        <v>0</v>
      </c>
      <c r="D12" s="52">
        <v>0</v>
      </c>
      <c r="E12" s="54">
        <f>Table63446[[#This Row],[Column18]]-Table63446[[#This Row],[Column19]]</f>
        <v>0</v>
      </c>
    </row>
    <row r="13" spans="1:5" x14ac:dyDescent="0.3">
      <c r="A13" s="27"/>
      <c r="B13" s="53" t="s">
        <v>17</v>
      </c>
      <c r="C13" s="54">
        <f>'3 - Reg. Fees Reimbursement'!I21</f>
        <v>0</v>
      </c>
      <c r="D13" s="52">
        <v>0</v>
      </c>
      <c r="E13" s="54">
        <f>Table63446[[#This Row],[Column18]]-Table63446[[#This Row],[Column19]]</f>
        <v>0</v>
      </c>
    </row>
    <row r="14" spans="1:5" x14ac:dyDescent="0.3">
      <c r="A14" s="27"/>
      <c r="B14" s="53" t="s">
        <v>18</v>
      </c>
      <c r="C14" s="54">
        <f>'3 - Reg. Fees Reimbursement'!I22</f>
        <v>0</v>
      </c>
      <c r="D14" s="52">
        <v>0</v>
      </c>
      <c r="E14" s="54">
        <f>Table63446[[#This Row],[Column18]]-Table63446[[#This Row],[Column19]]</f>
        <v>0</v>
      </c>
    </row>
    <row r="15" spans="1:5" x14ac:dyDescent="0.3">
      <c r="A15" s="27"/>
      <c r="B15" s="53" t="s">
        <v>19</v>
      </c>
      <c r="C15" s="54">
        <f>'3 - Reg. Fees Reimbursement'!I23</f>
        <v>0</v>
      </c>
      <c r="D15" s="52">
        <v>0</v>
      </c>
      <c r="E15" s="54">
        <f>Table63446[[#This Row],[Column18]]-Table63446[[#This Row],[Column19]]</f>
        <v>0</v>
      </c>
    </row>
    <row r="16" spans="1:5" x14ac:dyDescent="0.3">
      <c r="A16" s="27"/>
      <c r="B16" s="53" t="s">
        <v>20</v>
      </c>
      <c r="C16" s="54">
        <f>'3 - Reg. Fees Reimbursement'!I24</f>
        <v>0</v>
      </c>
      <c r="D16" s="52">
        <v>0</v>
      </c>
      <c r="E16" s="54">
        <f>Table63446[[#This Row],[Column18]]-Table63446[[#This Row],[Column19]]</f>
        <v>0</v>
      </c>
    </row>
    <row r="17" spans="1:5" x14ac:dyDescent="0.3">
      <c r="A17" s="27"/>
      <c r="B17" s="53" t="s">
        <v>21</v>
      </c>
      <c r="C17" s="54">
        <f>'3 - Reg. Fees Reimbursement'!I25</f>
        <v>0</v>
      </c>
      <c r="D17" s="52">
        <v>0</v>
      </c>
      <c r="E17" s="54">
        <f>Table63446[[#This Row],[Column18]]-Table63446[[#This Row],[Column19]]</f>
        <v>0</v>
      </c>
    </row>
    <row r="18" spans="1:5" ht="15" thickBot="1" x14ac:dyDescent="0.35">
      <c r="A18" s="27"/>
      <c r="B18" s="55" t="s">
        <v>22</v>
      </c>
      <c r="C18" s="54">
        <f>'3 - Reg. Fees Reimbursement'!I26</f>
        <v>0</v>
      </c>
      <c r="D18" s="52">
        <v>0</v>
      </c>
      <c r="E18" s="54">
        <f>Table63446[[#This Row],[Column18]]-Table63446[[#This Row],[Column19]]</f>
        <v>0</v>
      </c>
    </row>
    <row r="19" spans="1:5" ht="15" thickBot="1" x14ac:dyDescent="0.35">
      <c r="A19" s="27"/>
      <c r="B19" s="56" t="s">
        <v>37</v>
      </c>
      <c r="C19" s="57" t="e">
        <f>SUM(C10:C18)</f>
        <v>#REF!</v>
      </c>
      <c r="D19" s="57">
        <f>SUM(D10:D18)</f>
        <v>0</v>
      </c>
      <c r="E19" s="57" t="e">
        <f>SUM(E10:E18)</f>
        <v>#REF!</v>
      </c>
    </row>
    <row r="22" spans="1:5" x14ac:dyDescent="0.3">
      <c r="B22" s="8" t="s">
        <v>114</v>
      </c>
    </row>
    <row r="23" spans="1:5" x14ac:dyDescent="0.3">
      <c r="B23" s="8" t="s">
        <v>115</v>
      </c>
    </row>
    <row r="24" spans="1:5" x14ac:dyDescent="0.3">
      <c r="B24" s="8" t="s">
        <v>127</v>
      </c>
    </row>
    <row r="26" spans="1:5" x14ac:dyDescent="0.3">
      <c r="B26" s="8" t="s">
        <v>116</v>
      </c>
    </row>
    <row r="27" spans="1:5" x14ac:dyDescent="0.3">
      <c r="B27" s="8" t="s">
        <v>117</v>
      </c>
    </row>
    <row r="28" spans="1:5" x14ac:dyDescent="0.3">
      <c r="B28" s="8" t="s">
        <v>118</v>
      </c>
    </row>
    <row r="30" spans="1:5" x14ac:dyDescent="0.3">
      <c r="B30" s="8" t="s">
        <v>120</v>
      </c>
    </row>
    <row r="31" spans="1:5" x14ac:dyDescent="0.3">
      <c r="B31" s="8" t="s">
        <v>119</v>
      </c>
    </row>
    <row r="33" spans="2:2" x14ac:dyDescent="0.3">
      <c r="B33" s="8" t="s">
        <v>121</v>
      </c>
    </row>
    <row r="34" spans="2:2" x14ac:dyDescent="0.3">
      <c r="B34" s="8" t="s">
        <v>128</v>
      </c>
    </row>
    <row r="36" spans="2:2" x14ac:dyDescent="0.3">
      <c r="B36" s="8" t="s">
        <v>122</v>
      </c>
    </row>
    <row r="37" spans="2:2" x14ac:dyDescent="0.3">
      <c r="B37" s="8" t="s">
        <v>128</v>
      </c>
    </row>
    <row r="39" spans="2:2" x14ac:dyDescent="0.3">
      <c r="B39" s="8" t="s">
        <v>123</v>
      </c>
    </row>
    <row r="40" spans="2:2" x14ac:dyDescent="0.3">
      <c r="B40" s="8" t="s">
        <v>124</v>
      </c>
    </row>
    <row r="42" spans="2:2" x14ac:dyDescent="0.3">
      <c r="B42" s="8" t="s">
        <v>125</v>
      </c>
    </row>
    <row r="43" spans="2:2" x14ac:dyDescent="0.3">
      <c r="B43" s="8" t="s">
        <v>126</v>
      </c>
    </row>
  </sheetData>
  <sheetProtection insertRows="0" sort="0" autoFilter="0"/>
  <mergeCells count="7">
    <mergeCell ref="D7:D8"/>
    <mergeCell ref="E7:E8"/>
    <mergeCell ref="A1:E3"/>
    <mergeCell ref="B5:E5"/>
    <mergeCell ref="B6:E6"/>
    <mergeCell ref="B7:B8"/>
    <mergeCell ref="C7:C8"/>
  </mergeCells>
  <phoneticPr fontId="17" type="noConversion"/>
  <dataValidations count="2">
    <dataValidation allowBlank="1" showInputMessage="1" showErrorMessage="1" promptTitle="Unique children" prompt="New Enrolment for market children (excluding fee subsidy children)" sqref="C10 E10:E18" xr:uid="{3B1DF053-2E22-417C-B190-BFE5DE15E498}"/>
    <dataValidation allowBlank="1" showInputMessage="1" showErrorMessage="1" promptTitle="Unique children" prompt="New Enrolment for market children including fee subsidy children_x000a_" sqref="C11:C18" xr:uid="{C62A3992-93F2-489D-A3CD-F2255D1791D3}"/>
  </dataValidations>
  <pageMargins left="0.7" right="0.7" top="0.75" bottom="0.75" header="0.3" footer="0.3"/>
  <pageSetup orientation="portrait" horizontalDpi="1200" verticalDpi="1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80492-3B86-4D0D-A5B1-2C859C510515}">
  <sheetPr>
    <tabColor rgb="FFFF0000"/>
  </sheetPr>
  <dimension ref="A1:N1387"/>
  <sheetViews>
    <sheetView showGridLines="0" showZeros="0" workbookViewId="0">
      <selection activeCell="E9" sqref="E9"/>
    </sheetView>
  </sheetViews>
  <sheetFormatPr defaultColWidth="8.88671875" defaultRowHeight="14.4" x14ac:dyDescent="0.3"/>
  <cols>
    <col min="1" max="1" width="1.5546875" style="8" customWidth="1"/>
    <col min="2" max="4" width="32.5546875" style="8" customWidth="1"/>
    <col min="5" max="13" width="12.44140625" style="8" customWidth="1"/>
    <col min="14" max="14" width="16" style="9" customWidth="1"/>
    <col min="15" max="16384" width="8.88671875" style="8"/>
  </cols>
  <sheetData>
    <row r="1" spans="1:14" ht="14.4" customHeight="1" x14ac:dyDescent="0.3">
      <c r="A1" s="349" t="s">
        <v>53</v>
      </c>
      <c r="B1" s="367"/>
      <c r="C1" s="367"/>
      <c r="D1" s="367"/>
      <c r="E1" s="367"/>
      <c r="F1" s="367"/>
      <c r="G1" s="367"/>
      <c r="H1" s="367"/>
      <c r="I1" s="367"/>
      <c r="J1" s="367"/>
      <c r="K1" s="367"/>
      <c r="L1" s="367"/>
      <c r="M1" s="367"/>
      <c r="N1" s="367"/>
    </row>
    <row r="2" spans="1:14" ht="14.4" customHeight="1" x14ac:dyDescent="0.3">
      <c r="A2" s="349"/>
      <c r="B2" s="367"/>
      <c r="C2" s="367"/>
      <c r="D2" s="367"/>
      <c r="E2" s="367"/>
      <c r="F2" s="367"/>
      <c r="G2" s="367"/>
      <c r="H2" s="367"/>
      <c r="I2" s="367"/>
      <c r="J2" s="367"/>
      <c r="K2" s="367"/>
      <c r="L2" s="367"/>
      <c r="M2" s="367"/>
      <c r="N2" s="367"/>
    </row>
    <row r="3" spans="1:14" ht="48.6" customHeight="1" x14ac:dyDescent="0.3">
      <c r="A3" s="349"/>
      <c r="B3" s="367"/>
      <c r="C3" s="367"/>
      <c r="D3" s="367"/>
      <c r="E3" s="367"/>
      <c r="F3" s="367"/>
      <c r="G3" s="367"/>
      <c r="H3" s="367"/>
      <c r="I3" s="367"/>
      <c r="J3" s="367"/>
      <c r="K3" s="367"/>
      <c r="L3" s="367"/>
      <c r="M3" s="367"/>
      <c r="N3" s="367"/>
    </row>
    <row r="4" spans="1:14" ht="23.4" thickBot="1" x14ac:dyDescent="0.45">
      <c r="B4" s="2"/>
      <c r="C4" s="2"/>
      <c r="D4" s="2"/>
    </row>
    <row r="5" spans="1:14" ht="47.4" customHeight="1" thickBot="1" x14ac:dyDescent="0.35">
      <c r="E5" s="343" t="s">
        <v>62</v>
      </c>
      <c r="F5" s="344"/>
      <c r="G5" s="344"/>
      <c r="H5" s="344"/>
      <c r="I5" s="344"/>
      <c r="J5" s="344"/>
      <c r="K5" s="344"/>
      <c r="L5" s="344"/>
      <c r="M5" s="404"/>
      <c r="N5" s="30" t="s">
        <v>63</v>
      </c>
    </row>
    <row r="6" spans="1:14" ht="58.35" customHeight="1" thickBot="1" x14ac:dyDescent="0.35">
      <c r="A6" s="13"/>
      <c r="B6" s="353" t="s">
        <v>74</v>
      </c>
      <c r="C6" s="353" t="s">
        <v>75</v>
      </c>
      <c r="D6" s="353" t="s">
        <v>45</v>
      </c>
      <c r="E6" s="14" t="s">
        <v>14</v>
      </c>
      <c r="F6" s="14" t="s">
        <v>15</v>
      </c>
      <c r="G6" s="14" t="s">
        <v>16</v>
      </c>
      <c r="H6" s="14" t="s">
        <v>17</v>
      </c>
      <c r="I6" s="14" t="s">
        <v>18</v>
      </c>
      <c r="J6" s="14" t="s">
        <v>19</v>
      </c>
      <c r="K6" s="14" t="s">
        <v>20</v>
      </c>
      <c r="L6" s="14" t="s">
        <v>21</v>
      </c>
      <c r="M6" s="15" t="s">
        <v>22</v>
      </c>
      <c r="N6" s="405" t="s">
        <v>83</v>
      </c>
    </row>
    <row r="7" spans="1:14" ht="29.4" customHeight="1" thickBot="1" x14ac:dyDescent="0.35">
      <c r="B7" s="354"/>
      <c r="C7" s="354"/>
      <c r="D7" s="354"/>
      <c r="E7" s="16" t="s">
        <v>54</v>
      </c>
      <c r="F7" s="16" t="s">
        <v>54</v>
      </c>
      <c r="G7" s="16" t="s">
        <v>54</v>
      </c>
      <c r="H7" s="16" t="s">
        <v>54</v>
      </c>
      <c r="I7" s="16" t="s">
        <v>54</v>
      </c>
      <c r="J7" s="16" t="s">
        <v>54</v>
      </c>
      <c r="K7" s="16" t="s">
        <v>54</v>
      </c>
      <c r="L7" s="16" t="s">
        <v>54</v>
      </c>
      <c r="M7" s="16" t="s">
        <v>54</v>
      </c>
      <c r="N7" s="406"/>
    </row>
    <row r="8" spans="1:14" ht="30" hidden="1" customHeight="1" thickBot="1" x14ac:dyDescent="0.35">
      <c r="A8" s="13" t="s">
        <v>1</v>
      </c>
      <c r="B8" s="31" t="s">
        <v>4</v>
      </c>
      <c r="C8" s="31" t="s">
        <v>5</v>
      </c>
      <c r="D8" s="31" t="s">
        <v>6</v>
      </c>
      <c r="E8" s="32" t="s">
        <v>0</v>
      </c>
      <c r="F8" s="33" t="s">
        <v>24</v>
      </c>
      <c r="G8" s="33" t="s">
        <v>25</v>
      </c>
      <c r="H8" s="33" t="s">
        <v>2</v>
      </c>
      <c r="I8" s="34" t="s">
        <v>26</v>
      </c>
      <c r="J8" s="35" t="s">
        <v>27</v>
      </c>
      <c r="K8" s="35" t="s">
        <v>28</v>
      </c>
      <c r="L8" s="35" t="s">
        <v>29</v>
      </c>
      <c r="M8" s="35" t="s">
        <v>30</v>
      </c>
      <c r="N8" s="36" t="s">
        <v>31</v>
      </c>
    </row>
    <row r="9" spans="1:14" x14ac:dyDescent="0.3">
      <c r="A9" s="13"/>
      <c r="B9" s="58" t="e">
        <f>'2 - Base Fees Reimbursement'!#REF!</f>
        <v>#REF!</v>
      </c>
      <c r="C9" s="59" t="e">
        <f>'2 - Base Fees Reimbursement'!#REF!</f>
        <v>#REF!</v>
      </c>
      <c r="D9" s="60" t="e">
        <f>'2 - Base Fees Reimbursement'!#REF!</f>
        <v>#REF!</v>
      </c>
      <c r="E9" s="61" t="e">
        <f>'2 - Base Fees Reimbursement'!#REF!</f>
        <v>#REF!</v>
      </c>
      <c r="F9" s="61" t="e">
        <f>'2 - Base Fees Reimbursement'!#REF!</f>
        <v>#REF!</v>
      </c>
      <c r="G9" s="61" t="e">
        <f>'2 - Base Fees Reimbursement'!#REF!</f>
        <v>#REF!</v>
      </c>
      <c r="H9" s="61" t="e">
        <f>'2 - Base Fees Reimbursement'!#REF!</f>
        <v>#REF!</v>
      </c>
      <c r="I9" s="61" t="e">
        <f>'2 - Base Fees Reimbursement'!#REF!</f>
        <v>#REF!</v>
      </c>
      <c r="J9" s="61" t="e">
        <f>'2 - Base Fees Reimbursement'!#REF!</f>
        <v>#REF!</v>
      </c>
      <c r="K9" s="61" t="e">
        <f>'2 - Base Fees Reimbursement'!#REF!</f>
        <v>#REF!</v>
      </c>
      <c r="L9" s="61" t="e">
        <f>'2 - Base Fees Reimbursement'!#REF!</f>
        <v>#REF!</v>
      </c>
      <c r="M9" s="61" t="e">
        <f>'2 - Base Fees Reimbursement'!#REF!</f>
        <v>#REF!</v>
      </c>
      <c r="N9" s="62" t="str">
        <f>IF(ISERROR(AVERAGE(Table6344[[#This Row],[Column9]:[Column17]])),"",(AVERAGE(Table6344[[#This Row],[Column9]:[Column17]])))</f>
        <v/>
      </c>
    </row>
    <row r="10" spans="1:14" x14ac:dyDescent="0.3">
      <c r="A10" s="13"/>
      <c r="B10" s="58" t="e">
        <f>'2 - Base Fees Reimbursement'!#REF!</f>
        <v>#REF!</v>
      </c>
      <c r="C10" s="59" t="e">
        <f>'2 - Base Fees Reimbursement'!#REF!</f>
        <v>#REF!</v>
      </c>
      <c r="D10" s="60" t="e">
        <f>'2 - Base Fees Reimbursement'!#REF!</f>
        <v>#REF!</v>
      </c>
      <c r="E10" s="61" t="e">
        <f>'2 - Base Fees Reimbursement'!#REF!</f>
        <v>#REF!</v>
      </c>
      <c r="F10" s="61" t="e">
        <f>'2 - Base Fees Reimbursement'!#REF!</f>
        <v>#REF!</v>
      </c>
      <c r="G10" s="61" t="e">
        <f>'2 - Base Fees Reimbursement'!#REF!</f>
        <v>#REF!</v>
      </c>
      <c r="H10" s="61" t="e">
        <f>'2 - Base Fees Reimbursement'!#REF!</f>
        <v>#REF!</v>
      </c>
      <c r="I10" s="61" t="e">
        <f>'2 - Base Fees Reimbursement'!#REF!</f>
        <v>#REF!</v>
      </c>
      <c r="J10" s="61" t="e">
        <f>'2 - Base Fees Reimbursement'!#REF!</f>
        <v>#REF!</v>
      </c>
      <c r="K10" s="61" t="e">
        <f>'2 - Base Fees Reimbursement'!#REF!</f>
        <v>#REF!</v>
      </c>
      <c r="L10" s="61" t="e">
        <f>'2 - Base Fees Reimbursement'!#REF!</f>
        <v>#REF!</v>
      </c>
      <c r="M10" s="61" t="e">
        <f>'2 - Base Fees Reimbursement'!#REF!</f>
        <v>#REF!</v>
      </c>
      <c r="N10" s="62" t="str">
        <f>IF(ISERROR(AVERAGE(Table6344[[#This Row],[Column9]:[Column17]])),"",(AVERAGE(Table6344[[#This Row],[Column9]:[Column17]])))</f>
        <v/>
      </c>
    </row>
    <row r="11" spans="1:14" x14ac:dyDescent="0.3">
      <c r="A11" s="37"/>
      <c r="B11" s="58" t="e">
        <f>'2 - Base Fees Reimbursement'!#REF!</f>
        <v>#REF!</v>
      </c>
      <c r="C11" s="59" t="e">
        <f>'2 - Base Fees Reimbursement'!#REF!</f>
        <v>#REF!</v>
      </c>
      <c r="D11" s="60" t="e">
        <f>'2 - Base Fees Reimbursement'!#REF!</f>
        <v>#REF!</v>
      </c>
      <c r="E11" s="61" t="e">
        <f>'2 - Base Fees Reimbursement'!#REF!</f>
        <v>#REF!</v>
      </c>
      <c r="F11" s="61" t="e">
        <f>'2 - Base Fees Reimbursement'!#REF!</f>
        <v>#REF!</v>
      </c>
      <c r="G11" s="61" t="e">
        <f>'2 - Base Fees Reimbursement'!#REF!</f>
        <v>#REF!</v>
      </c>
      <c r="H11" s="61" t="e">
        <f>'2 - Base Fees Reimbursement'!#REF!</f>
        <v>#REF!</v>
      </c>
      <c r="I11" s="61" t="e">
        <f>'2 - Base Fees Reimbursement'!#REF!</f>
        <v>#REF!</v>
      </c>
      <c r="J11" s="61" t="e">
        <f>'2 - Base Fees Reimbursement'!#REF!</f>
        <v>#REF!</v>
      </c>
      <c r="K11" s="61" t="e">
        <f>'2 - Base Fees Reimbursement'!#REF!</f>
        <v>#REF!</v>
      </c>
      <c r="L11" s="61" t="e">
        <f>'2 - Base Fees Reimbursement'!#REF!</f>
        <v>#REF!</v>
      </c>
      <c r="M11" s="61" t="e">
        <f>'2 - Base Fees Reimbursement'!#REF!</f>
        <v>#REF!</v>
      </c>
      <c r="N11" s="62" t="str">
        <f>IF(ISERROR(AVERAGE(Table6344[[#This Row],[Column9]:[Column17]])),"",(AVERAGE(Table6344[[#This Row],[Column9]:[Column17]])))</f>
        <v/>
      </c>
    </row>
    <row r="12" spans="1:14" x14ac:dyDescent="0.3">
      <c r="A12" s="37"/>
      <c r="B12" s="58" t="e">
        <f>'2 - Base Fees Reimbursement'!#REF!</f>
        <v>#REF!</v>
      </c>
      <c r="C12" s="59" t="e">
        <f>'2 - Base Fees Reimbursement'!#REF!</f>
        <v>#REF!</v>
      </c>
      <c r="D12" s="60" t="e">
        <f>'2 - Base Fees Reimbursement'!#REF!</f>
        <v>#REF!</v>
      </c>
      <c r="E12" s="61" t="e">
        <f>'2 - Base Fees Reimbursement'!#REF!</f>
        <v>#REF!</v>
      </c>
      <c r="F12" s="61" t="e">
        <f>'2 - Base Fees Reimbursement'!#REF!</f>
        <v>#REF!</v>
      </c>
      <c r="G12" s="61" t="e">
        <f>'2 - Base Fees Reimbursement'!#REF!</f>
        <v>#REF!</v>
      </c>
      <c r="H12" s="61" t="e">
        <f>'2 - Base Fees Reimbursement'!#REF!</f>
        <v>#REF!</v>
      </c>
      <c r="I12" s="61" t="e">
        <f>'2 - Base Fees Reimbursement'!#REF!</f>
        <v>#REF!</v>
      </c>
      <c r="J12" s="61" t="e">
        <f>'2 - Base Fees Reimbursement'!#REF!</f>
        <v>#REF!</v>
      </c>
      <c r="K12" s="61" t="e">
        <f>'2 - Base Fees Reimbursement'!#REF!</f>
        <v>#REF!</v>
      </c>
      <c r="L12" s="61" t="e">
        <f>'2 - Base Fees Reimbursement'!#REF!</f>
        <v>#REF!</v>
      </c>
      <c r="M12" s="61" t="e">
        <f>'2 - Base Fees Reimbursement'!#REF!</f>
        <v>#REF!</v>
      </c>
      <c r="N12" s="62" t="str">
        <f>IF(ISERROR(AVERAGE(Table6344[[#This Row],[Column9]:[Column17]])),"",(AVERAGE(Table6344[[#This Row],[Column9]:[Column17]])))</f>
        <v/>
      </c>
    </row>
    <row r="13" spans="1:14" x14ac:dyDescent="0.3">
      <c r="A13" s="37"/>
      <c r="B13" s="58" t="e">
        <f>'2 - Base Fees Reimbursement'!#REF!</f>
        <v>#REF!</v>
      </c>
      <c r="C13" s="59" t="e">
        <f>'2 - Base Fees Reimbursement'!#REF!</f>
        <v>#REF!</v>
      </c>
      <c r="D13" s="60" t="e">
        <f>'2 - Base Fees Reimbursement'!#REF!</f>
        <v>#REF!</v>
      </c>
      <c r="E13" s="61" t="e">
        <f>'2 - Base Fees Reimbursement'!#REF!</f>
        <v>#REF!</v>
      </c>
      <c r="F13" s="61" t="e">
        <f>'2 - Base Fees Reimbursement'!#REF!</f>
        <v>#REF!</v>
      </c>
      <c r="G13" s="61" t="e">
        <f>'2 - Base Fees Reimbursement'!#REF!</f>
        <v>#REF!</v>
      </c>
      <c r="H13" s="61" t="e">
        <f>'2 - Base Fees Reimbursement'!#REF!</f>
        <v>#REF!</v>
      </c>
      <c r="I13" s="61" t="e">
        <f>'2 - Base Fees Reimbursement'!#REF!</f>
        <v>#REF!</v>
      </c>
      <c r="J13" s="61" t="e">
        <f>'2 - Base Fees Reimbursement'!#REF!</f>
        <v>#REF!</v>
      </c>
      <c r="K13" s="61" t="e">
        <f>'2 - Base Fees Reimbursement'!#REF!</f>
        <v>#REF!</v>
      </c>
      <c r="L13" s="61" t="e">
        <f>'2 - Base Fees Reimbursement'!#REF!</f>
        <v>#REF!</v>
      </c>
      <c r="M13" s="61" t="e">
        <f>'2 - Base Fees Reimbursement'!#REF!</f>
        <v>#REF!</v>
      </c>
      <c r="N13" s="62" t="str">
        <f>IF(ISERROR(AVERAGE(Table6344[[#This Row],[Column9]:[Column17]])),"",(AVERAGE(Table6344[[#This Row],[Column9]:[Column17]])))</f>
        <v/>
      </c>
    </row>
    <row r="14" spans="1:14" x14ac:dyDescent="0.3">
      <c r="A14" s="37"/>
      <c r="B14" s="58" t="e">
        <f>'2 - Base Fees Reimbursement'!#REF!</f>
        <v>#REF!</v>
      </c>
      <c r="C14" s="59" t="e">
        <f>'2 - Base Fees Reimbursement'!#REF!</f>
        <v>#REF!</v>
      </c>
      <c r="D14" s="60" t="e">
        <f>'2 - Base Fees Reimbursement'!#REF!</f>
        <v>#REF!</v>
      </c>
      <c r="E14" s="61" t="e">
        <f>'2 - Base Fees Reimbursement'!#REF!</f>
        <v>#REF!</v>
      </c>
      <c r="F14" s="61" t="e">
        <f>'2 - Base Fees Reimbursement'!#REF!</f>
        <v>#REF!</v>
      </c>
      <c r="G14" s="61" t="e">
        <f>'2 - Base Fees Reimbursement'!#REF!</f>
        <v>#REF!</v>
      </c>
      <c r="H14" s="61" t="e">
        <f>'2 - Base Fees Reimbursement'!#REF!</f>
        <v>#REF!</v>
      </c>
      <c r="I14" s="61" t="e">
        <f>'2 - Base Fees Reimbursement'!#REF!</f>
        <v>#REF!</v>
      </c>
      <c r="J14" s="61" t="e">
        <f>'2 - Base Fees Reimbursement'!#REF!</f>
        <v>#REF!</v>
      </c>
      <c r="K14" s="61" t="e">
        <f>'2 - Base Fees Reimbursement'!#REF!</f>
        <v>#REF!</v>
      </c>
      <c r="L14" s="61" t="e">
        <f>'2 - Base Fees Reimbursement'!#REF!</f>
        <v>#REF!</v>
      </c>
      <c r="M14" s="61" t="e">
        <f>'2 - Base Fees Reimbursement'!#REF!</f>
        <v>#REF!</v>
      </c>
      <c r="N14" s="62" t="str">
        <f>IF(ISERROR(AVERAGE(Table6344[[#This Row],[Column9]:[Column17]])),"",(AVERAGE(Table6344[[#This Row],[Column9]:[Column17]])))</f>
        <v/>
      </c>
    </row>
    <row r="15" spans="1:14" x14ac:dyDescent="0.3">
      <c r="A15" s="37"/>
      <c r="B15" s="58" t="e">
        <f>'2 - Base Fees Reimbursement'!#REF!</f>
        <v>#REF!</v>
      </c>
      <c r="C15" s="59" t="e">
        <f>'2 - Base Fees Reimbursement'!#REF!</f>
        <v>#REF!</v>
      </c>
      <c r="D15" s="60" t="e">
        <f>'2 - Base Fees Reimbursement'!#REF!</f>
        <v>#REF!</v>
      </c>
      <c r="E15" s="61" t="e">
        <f>'2 - Base Fees Reimbursement'!#REF!</f>
        <v>#REF!</v>
      </c>
      <c r="F15" s="61" t="e">
        <f>'2 - Base Fees Reimbursement'!#REF!</f>
        <v>#REF!</v>
      </c>
      <c r="G15" s="61" t="e">
        <f>'2 - Base Fees Reimbursement'!#REF!</f>
        <v>#REF!</v>
      </c>
      <c r="H15" s="61" t="e">
        <f>'2 - Base Fees Reimbursement'!#REF!</f>
        <v>#REF!</v>
      </c>
      <c r="I15" s="61" t="e">
        <f>'2 - Base Fees Reimbursement'!#REF!</f>
        <v>#REF!</v>
      </c>
      <c r="J15" s="61" t="e">
        <f>'2 - Base Fees Reimbursement'!#REF!</f>
        <v>#REF!</v>
      </c>
      <c r="K15" s="61" t="e">
        <f>'2 - Base Fees Reimbursement'!#REF!</f>
        <v>#REF!</v>
      </c>
      <c r="L15" s="61" t="e">
        <f>'2 - Base Fees Reimbursement'!#REF!</f>
        <v>#REF!</v>
      </c>
      <c r="M15" s="61" t="e">
        <f>'2 - Base Fees Reimbursement'!#REF!</f>
        <v>#REF!</v>
      </c>
      <c r="N15" s="62" t="str">
        <f>IF(ISERROR(AVERAGE(Table6344[[#This Row],[Column9]:[Column17]])),"",(AVERAGE(Table6344[[#This Row],[Column9]:[Column17]])))</f>
        <v/>
      </c>
    </row>
    <row r="16" spans="1:14" x14ac:dyDescent="0.3">
      <c r="A16" s="37"/>
      <c r="B16" s="58" t="e">
        <f>'2 - Base Fees Reimbursement'!#REF!</f>
        <v>#REF!</v>
      </c>
      <c r="C16" s="59" t="e">
        <f>'2 - Base Fees Reimbursement'!#REF!</f>
        <v>#REF!</v>
      </c>
      <c r="D16" s="60" t="e">
        <f>'2 - Base Fees Reimbursement'!#REF!</f>
        <v>#REF!</v>
      </c>
      <c r="E16" s="61" t="e">
        <f>'2 - Base Fees Reimbursement'!#REF!</f>
        <v>#REF!</v>
      </c>
      <c r="F16" s="61" t="e">
        <f>'2 - Base Fees Reimbursement'!#REF!</f>
        <v>#REF!</v>
      </c>
      <c r="G16" s="61" t="e">
        <f>'2 - Base Fees Reimbursement'!#REF!</f>
        <v>#REF!</v>
      </c>
      <c r="H16" s="61" t="e">
        <f>'2 - Base Fees Reimbursement'!#REF!</f>
        <v>#REF!</v>
      </c>
      <c r="I16" s="61" t="e">
        <f>'2 - Base Fees Reimbursement'!#REF!</f>
        <v>#REF!</v>
      </c>
      <c r="J16" s="61" t="e">
        <f>'2 - Base Fees Reimbursement'!#REF!</f>
        <v>#REF!</v>
      </c>
      <c r="K16" s="61" t="e">
        <f>'2 - Base Fees Reimbursement'!#REF!</f>
        <v>#REF!</v>
      </c>
      <c r="L16" s="61" t="e">
        <f>'2 - Base Fees Reimbursement'!#REF!</f>
        <v>#REF!</v>
      </c>
      <c r="M16" s="61" t="e">
        <f>'2 - Base Fees Reimbursement'!#REF!</f>
        <v>#REF!</v>
      </c>
      <c r="N16" s="62" t="str">
        <f>IF(ISERROR(AVERAGE(Table6344[[#This Row],[Column9]:[Column17]])),"",(AVERAGE(Table6344[[#This Row],[Column9]:[Column17]])))</f>
        <v/>
      </c>
    </row>
    <row r="17" spans="1:14" x14ac:dyDescent="0.3">
      <c r="A17" s="37"/>
      <c r="B17" s="58" t="e">
        <f>'2 - Base Fees Reimbursement'!#REF!</f>
        <v>#REF!</v>
      </c>
      <c r="C17" s="59" t="e">
        <f>'2 - Base Fees Reimbursement'!#REF!</f>
        <v>#REF!</v>
      </c>
      <c r="D17" s="60" t="e">
        <f>'2 - Base Fees Reimbursement'!#REF!</f>
        <v>#REF!</v>
      </c>
      <c r="E17" s="61" t="e">
        <f>'2 - Base Fees Reimbursement'!#REF!</f>
        <v>#REF!</v>
      </c>
      <c r="F17" s="61" t="e">
        <f>'2 - Base Fees Reimbursement'!#REF!</f>
        <v>#REF!</v>
      </c>
      <c r="G17" s="61" t="e">
        <f>'2 - Base Fees Reimbursement'!#REF!</f>
        <v>#REF!</v>
      </c>
      <c r="H17" s="61" t="e">
        <f>'2 - Base Fees Reimbursement'!#REF!</f>
        <v>#REF!</v>
      </c>
      <c r="I17" s="61" t="e">
        <f>'2 - Base Fees Reimbursement'!#REF!</f>
        <v>#REF!</v>
      </c>
      <c r="J17" s="61" t="e">
        <f>'2 - Base Fees Reimbursement'!#REF!</f>
        <v>#REF!</v>
      </c>
      <c r="K17" s="61" t="e">
        <f>'2 - Base Fees Reimbursement'!#REF!</f>
        <v>#REF!</v>
      </c>
      <c r="L17" s="61" t="e">
        <f>'2 - Base Fees Reimbursement'!#REF!</f>
        <v>#REF!</v>
      </c>
      <c r="M17" s="61" t="e">
        <f>'2 - Base Fees Reimbursement'!#REF!</f>
        <v>#REF!</v>
      </c>
      <c r="N17" s="62" t="str">
        <f>IF(ISERROR(AVERAGE(Table6344[[#This Row],[Column9]:[Column17]])),"",(AVERAGE(Table6344[[#This Row],[Column9]:[Column17]])))</f>
        <v/>
      </c>
    </row>
    <row r="18" spans="1:14" x14ac:dyDescent="0.3">
      <c r="A18" s="37"/>
      <c r="B18" s="58" t="e">
        <f>'2 - Base Fees Reimbursement'!#REF!</f>
        <v>#REF!</v>
      </c>
      <c r="C18" s="59" t="e">
        <f>'2 - Base Fees Reimbursement'!#REF!</f>
        <v>#REF!</v>
      </c>
      <c r="D18" s="60" t="e">
        <f>'2 - Base Fees Reimbursement'!#REF!</f>
        <v>#REF!</v>
      </c>
      <c r="E18" s="61" t="e">
        <f>'2 - Base Fees Reimbursement'!#REF!</f>
        <v>#REF!</v>
      </c>
      <c r="F18" s="61" t="e">
        <f>'2 - Base Fees Reimbursement'!#REF!</f>
        <v>#REF!</v>
      </c>
      <c r="G18" s="61" t="e">
        <f>'2 - Base Fees Reimbursement'!#REF!</f>
        <v>#REF!</v>
      </c>
      <c r="H18" s="61" t="e">
        <f>'2 - Base Fees Reimbursement'!#REF!</f>
        <v>#REF!</v>
      </c>
      <c r="I18" s="61" t="e">
        <f>'2 - Base Fees Reimbursement'!#REF!</f>
        <v>#REF!</v>
      </c>
      <c r="J18" s="61" t="e">
        <f>'2 - Base Fees Reimbursement'!#REF!</f>
        <v>#REF!</v>
      </c>
      <c r="K18" s="61" t="e">
        <f>'2 - Base Fees Reimbursement'!#REF!</f>
        <v>#REF!</v>
      </c>
      <c r="L18" s="61" t="e">
        <f>'2 - Base Fees Reimbursement'!#REF!</f>
        <v>#REF!</v>
      </c>
      <c r="M18" s="61" t="e">
        <f>'2 - Base Fees Reimbursement'!#REF!</f>
        <v>#REF!</v>
      </c>
      <c r="N18" s="62" t="str">
        <f>IF(ISERROR(AVERAGE(Table6344[[#This Row],[Column9]:[Column17]])),"",(AVERAGE(Table6344[[#This Row],[Column9]:[Column17]])))</f>
        <v/>
      </c>
    </row>
    <row r="19" spans="1:14" x14ac:dyDescent="0.3">
      <c r="A19" s="37"/>
      <c r="B19" s="58" t="e">
        <f>'2 - Base Fees Reimbursement'!#REF!</f>
        <v>#REF!</v>
      </c>
      <c r="C19" s="59" t="e">
        <f>'2 - Base Fees Reimbursement'!#REF!</f>
        <v>#REF!</v>
      </c>
      <c r="D19" s="60" t="e">
        <f>'2 - Base Fees Reimbursement'!#REF!</f>
        <v>#REF!</v>
      </c>
      <c r="E19" s="61" t="e">
        <f>'2 - Base Fees Reimbursement'!#REF!</f>
        <v>#REF!</v>
      </c>
      <c r="F19" s="61" t="e">
        <f>'2 - Base Fees Reimbursement'!#REF!</f>
        <v>#REF!</v>
      </c>
      <c r="G19" s="61" t="e">
        <f>'2 - Base Fees Reimbursement'!#REF!</f>
        <v>#REF!</v>
      </c>
      <c r="H19" s="61" t="e">
        <f>'2 - Base Fees Reimbursement'!#REF!</f>
        <v>#REF!</v>
      </c>
      <c r="I19" s="61" t="e">
        <f>'2 - Base Fees Reimbursement'!#REF!</f>
        <v>#REF!</v>
      </c>
      <c r="J19" s="61" t="e">
        <f>'2 - Base Fees Reimbursement'!#REF!</f>
        <v>#REF!</v>
      </c>
      <c r="K19" s="61" t="e">
        <f>'2 - Base Fees Reimbursement'!#REF!</f>
        <v>#REF!</v>
      </c>
      <c r="L19" s="61" t="e">
        <f>'2 - Base Fees Reimbursement'!#REF!</f>
        <v>#REF!</v>
      </c>
      <c r="M19" s="61" t="e">
        <f>'2 - Base Fees Reimbursement'!#REF!</f>
        <v>#REF!</v>
      </c>
      <c r="N19" s="62" t="str">
        <f>IF(ISERROR(AVERAGE(Table6344[[#This Row],[Column9]:[Column17]])),"",(AVERAGE(Table6344[[#This Row],[Column9]:[Column17]])))</f>
        <v/>
      </c>
    </row>
    <row r="20" spans="1:14" x14ac:dyDescent="0.3">
      <c r="A20" s="37"/>
      <c r="B20" s="58" t="e">
        <f>'2 - Base Fees Reimbursement'!#REF!</f>
        <v>#REF!</v>
      </c>
      <c r="C20" s="59" t="e">
        <f>'2 - Base Fees Reimbursement'!#REF!</f>
        <v>#REF!</v>
      </c>
      <c r="D20" s="60" t="e">
        <f>'2 - Base Fees Reimbursement'!#REF!</f>
        <v>#REF!</v>
      </c>
      <c r="E20" s="61" t="e">
        <f>'2 - Base Fees Reimbursement'!#REF!</f>
        <v>#REF!</v>
      </c>
      <c r="F20" s="61" t="e">
        <f>'2 - Base Fees Reimbursement'!#REF!</f>
        <v>#REF!</v>
      </c>
      <c r="G20" s="61" t="e">
        <f>'2 - Base Fees Reimbursement'!#REF!</f>
        <v>#REF!</v>
      </c>
      <c r="H20" s="61" t="e">
        <f>'2 - Base Fees Reimbursement'!#REF!</f>
        <v>#REF!</v>
      </c>
      <c r="I20" s="61" t="e">
        <f>'2 - Base Fees Reimbursement'!#REF!</f>
        <v>#REF!</v>
      </c>
      <c r="J20" s="61" t="e">
        <f>'2 - Base Fees Reimbursement'!#REF!</f>
        <v>#REF!</v>
      </c>
      <c r="K20" s="61" t="e">
        <f>'2 - Base Fees Reimbursement'!#REF!</f>
        <v>#REF!</v>
      </c>
      <c r="L20" s="61" t="e">
        <f>'2 - Base Fees Reimbursement'!#REF!</f>
        <v>#REF!</v>
      </c>
      <c r="M20" s="61" t="e">
        <f>'2 - Base Fees Reimbursement'!#REF!</f>
        <v>#REF!</v>
      </c>
      <c r="N20" s="62" t="str">
        <f>IF(ISERROR(AVERAGE(Table6344[[#This Row],[Column9]:[Column17]])),"",(AVERAGE(Table6344[[#This Row],[Column9]:[Column17]])))</f>
        <v/>
      </c>
    </row>
    <row r="21" spans="1:14" x14ac:dyDescent="0.3">
      <c r="A21" s="37"/>
      <c r="B21" s="58" t="e">
        <f>'2 - Base Fees Reimbursement'!#REF!</f>
        <v>#REF!</v>
      </c>
      <c r="C21" s="59" t="e">
        <f>'2 - Base Fees Reimbursement'!#REF!</f>
        <v>#REF!</v>
      </c>
      <c r="D21" s="60" t="e">
        <f>'2 - Base Fees Reimbursement'!#REF!</f>
        <v>#REF!</v>
      </c>
      <c r="E21" s="61" t="e">
        <f>'2 - Base Fees Reimbursement'!#REF!</f>
        <v>#REF!</v>
      </c>
      <c r="F21" s="61" t="e">
        <f>'2 - Base Fees Reimbursement'!#REF!</f>
        <v>#REF!</v>
      </c>
      <c r="G21" s="61" t="e">
        <f>'2 - Base Fees Reimbursement'!#REF!</f>
        <v>#REF!</v>
      </c>
      <c r="H21" s="61" t="e">
        <f>'2 - Base Fees Reimbursement'!#REF!</f>
        <v>#REF!</v>
      </c>
      <c r="I21" s="61" t="e">
        <f>'2 - Base Fees Reimbursement'!#REF!</f>
        <v>#REF!</v>
      </c>
      <c r="J21" s="61" t="e">
        <f>'2 - Base Fees Reimbursement'!#REF!</f>
        <v>#REF!</v>
      </c>
      <c r="K21" s="61" t="e">
        <f>'2 - Base Fees Reimbursement'!#REF!</f>
        <v>#REF!</v>
      </c>
      <c r="L21" s="61" t="e">
        <f>'2 - Base Fees Reimbursement'!#REF!</f>
        <v>#REF!</v>
      </c>
      <c r="M21" s="61" t="e">
        <f>'2 - Base Fees Reimbursement'!#REF!</f>
        <v>#REF!</v>
      </c>
      <c r="N21" s="62" t="str">
        <f>IF(ISERROR(AVERAGE(Table6344[[#This Row],[Column9]:[Column17]])),"",(AVERAGE(Table6344[[#This Row],[Column9]:[Column17]])))</f>
        <v/>
      </c>
    </row>
    <row r="22" spans="1:14" x14ac:dyDescent="0.3">
      <c r="A22" s="37"/>
      <c r="B22" s="58" t="e">
        <f>'2 - Base Fees Reimbursement'!#REF!</f>
        <v>#REF!</v>
      </c>
      <c r="C22" s="59" t="e">
        <f>'2 - Base Fees Reimbursement'!#REF!</f>
        <v>#REF!</v>
      </c>
      <c r="D22" s="60" t="e">
        <f>'2 - Base Fees Reimbursement'!#REF!</f>
        <v>#REF!</v>
      </c>
      <c r="E22" s="61" t="e">
        <f>'2 - Base Fees Reimbursement'!#REF!</f>
        <v>#REF!</v>
      </c>
      <c r="F22" s="61" t="e">
        <f>'2 - Base Fees Reimbursement'!#REF!</f>
        <v>#REF!</v>
      </c>
      <c r="G22" s="61" t="e">
        <f>'2 - Base Fees Reimbursement'!#REF!</f>
        <v>#REF!</v>
      </c>
      <c r="H22" s="61" t="e">
        <f>'2 - Base Fees Reimbursement'!#REF!</f>
        <v>#REF!</v>
      </c>
      <c r="I22" s="61" t="e">
        <f>'2 - Base Fees Reimbursement'!#REF!</f>
        <v>#REF!</v>
      </c>
      <c r="J22" s="61" t="e">
        <f>'2 - Base Fees Reimbursement'!#REF!</f>
        <v>#REF!</v>
      </c>
      <c r="K22" s="61" t="e">
        <f>'2 - Base Fees Reimbursement'!#REF!</f>
        <v>#REF!</v>
      </c>
      <c r="L22" s="61" t="e">
        <f>'2 - Base Fees Reimbursement'!#REF!</f>
        <v>#REF!</v>
      </c>
      <c r="M22" s="61" t="e">
        <f>'2 - Base Fees Reimbursement'!#REF!</f>
        <v>#REF!</v>
      </c>
      <c r="N22" s="62" t="str">
        <f>IF(ISERROR(AVERAGE(Table6344[[#This Row],[Column9]:[Column17]])),"",(AVERAGE(Table6344[[#This Row],[Column9]:[Column17]])))</f>
        <v/>
      </c>
    </row>
    <row r="23" spans="1:14" x14ac:dyDescent="0.3">
      <c r="A23" s="37"/>
      <c r="B23" s="58" t="e">
        <f>'2 - Base Fees Reimbursement'!#REF!</f>
        <v>#REF!</v>
      </c>
      <c r="C23" s="59" t="e">
        <f>'2 - Base Fees Reimbursement'!#REF!</f>
        <v>#REF!</v>
      </c>
      <c r="D23" s="60" t="e">
        <f>'2 - Base Fees Reimbursement'!#REF!</f>
        <v>#REF!</v>
      </c>
      <c r="E23" s="61" t="e">
        <f>'2 - Base Fees Reimbursement'!#REF!</f>
        <v>#REF!</v>
      </c>
      <c r="F23" s="61" t="e">
        <f>'2 - Base Fees Reimbursement'!#REF!</f>
        <v>#REF!</v>
      </c>
      <c r="G23" s="61" t="e">
        <f>'2 - Base Fees Reimbursement'!#REF!</f>
        <v>#REF!</v>
      </c>
      <c r="H23" s="61" t="e">
        <f>'2 - Base Fees Reimbursement'!#REF!</f>
        <v>#REF!</v>
      </c>
      <c r="I23" s="61" t="e">
        <f>'2 - Base Fees Reimbursement'!#REF!</f>
        <v>#REF!</v>
      </c>
      <c r="J23" s="61" t="e">
        <f>'2 - Base Fees Reimbursement'!#REF!</f>
        <v>#REF!</v>
      </c>
      <c r="K23" s="61" t="e">
        <f>'2 - Base Fees Reimbursement'!#REF!</f>
        <v>#REF!</v>
      </c>
      <c r="L23" s="61" t="e">
        <f>'2 - Base Fees Reimbursement'!#REF!</f>
        <v>#REF!</v>
      </c>
      <c r="M23" s="61" t="e">
        <f>'2 - Base Fees Reimbursement'!#REF!</f>
        <v>#REF!</v>
      </c>
      <c r="N23" s="62" t="str">
        <f>IF(ISERROR(AVERAGE(Table6344[[#This Row],[Column9]:[Column17]])),"",(AVERAGE(Table6344[[#This Row],[Column9]:[Column17]])))</f>
        <v/>
      </c>
    </row>
    <row r="24" spans="1:14" x14ac:dyDescent="0.3">
      <c r="A24" s="37"/>
      <c r="B24" s="58" t="e">
        <f>'2 - Base Fees Reimbursement'!#REF!</f>
        <v>#REF!</v>
      </c>
      <c r="C24" s="59" t="e">
        <f>'2 - Base Fees Reimbursement'!#REF!</f>
        <v>#REF!</v>
      </c>
      <c r="D24" s="60" t="e">
        <f>'2 - Base Fees Reimbursement'!#REF!</f>
        <v>#REF!</v>
      </c>
      <c r="E24" s="61" t="e">
        <f>'2 - Base Fees Reimbursement'!#REF!</f>
        <v>#REF!</v>
      </c>
      <c r="F24" s="61" t="e">
        <f>'2 - Base Fees Reimbursement'!#REF!</f>
        <v>#REF!</v>
      </c>
      <c r="G24" s="61" t="e">
        <f>'2 - Base Fees Reimbursement'!#REF!</f>
        <v>#REF!</v>
      </c>
      <c r="H24" s="61" t="e">
        <f>'2 - Base Fees Reimbursement'!#REF!</f>
        <v>#REF!</v>
      </c>
      <c r="I24" s="61" t="e">
        <f>'2 - Base Fees Reimbursement'!#REF!</f>
        <v>#REF!</v>
      </c>
      <c r="J24" s="61" t="e">
        <f>'2 - Base Fees Reimbursement'!#REF!</f>
        <v>#REF!</v>
      </c>
      <c r="K24" s="61" t="e">
        <f>'2 - Base Fees Reimbursement'!#REF!</f>
        <v>#REF!</v>
      </c>
      <c r="L24" s="61" t="e">
        <f>'2 - Base Fees Reimbursement'!#REF!</f>
        <v>#REF!</v>
      </c>
      <c r="M24" s="61" t="e">
        <f>'2 - Base Fees Reimbursement'!#REF!</f>
        <v>#REF!</v>
      </c>
      <c r="N24" s="62" t="str">
        <f>IF(ISERROR(AVERAGE(Table6344[[#This Row],[Column9]:[Column17]])),"",(AVERAGE(Table6344[[#This Row],[Column9]:[Column17]])))</f>
        <v/>
      </c>
    </row>
    <row r="25" spans="1:14" x14ac:dyDescent="0.3">
      <c r="A25" s="37"/>
      <c r="B25" s="58" t="e">
        <f>'2 - Base Fees Reimbursement'!#REF!</f>
        <v>#REF!</v>
      </c>
      <c r="C25" s="59" t="e">
        <f>'2 - Base Fees Reimbursement'!#REF!</f>
        <v>#REF!</v>
      </c>
      <c r="D25" s="60" t="e">
        <f>'2 - Base Fees Reimbursement'!#REF!</f>
        <v>#REF!</v>
      </c>
      <c r="E25" s="61" t="e">
        <f>'2 - Base Fees Reimbursement'!#REF!</f>
        <v>#REF!</v>
      </c>
      <c r="F25" s="61" t="e">
        <f>'2 - Base Fees Reimbursement'!#REF!</f>
        <v>#REF!</v>
      </c>
      <c r="G25" s="61" t="e">
        <f>'2 - Base Fees Reimbursement'!#REF!</f>
        <v>#REF!</v>
      </c>
      <c r="H25" s="61" t="e">
        <f>'2 - Base Fees Reimbursement'!#REF!</f>
        <v>#REF!</v>
      </c>
      <c r="I25" s="61" t="e">
        <f>'2 - Base Fees Reimbursement'!#REF!</f>
        <v>#REF!</v>
      </c>
      <c r="J25" s="61" t="e">
        <f>'2 - Base Fees Reimbursement'!#REF!</f>
        <v>#REF!</v>
      </c>
      <c r="K25" s="61" t="e">
        <f>'2 - Base Fees Reimbursement'!#REF!</f>
        <v>#REF!</v>
      </c>
      <c r="L25" s="61" t="e">
        <f>'2 - Base Fees Reimbursement'!#REF!</f>
        <v>#REF!</v>
      </c>
      <c r="M25" s="61" t="e">
        <f>'2 - Base Fees Reimbursement'!#REF!</f>
        <v>#REF!</v>
      </c>
      <c r="N25" s="62" t="str">
        <f>IF(ISERROR(AVERAGE(Table6344[[#This Row],[Column9]:[Column17]])),"",(AVERAGE(Table6344[[#This Row],[Column9]:[Column17]])))</f>
        <v/>
      </c>
    </row>
    <row r="26" spans="1:14" x14ac:dyDescent="0.3">
      <c r="A26" s="37"/>
      <c r="B26" s="58" t="e">
        <f>'2 - Base Fees Reimbursement'!#REF!</f>
        <v>#REF!</v>
      </c>
      <c r="C26" s="59" t="e">
        <f>'2 - Base Fees Reimbursement'!#REF!</f>
        <v>#REF!</v>
      </c>
      <c r="D26" s="60" t="e">
        <f>'2 - Base Fees Reimbursement'!#REF!</f>
        <v>#REF!</v>
      </c>
      <c r="E26" s="61" t="e">
        <f>'2 - Base Fees Reimbursement'!#REF!</f>
        <v>#REF!</v>
      </c>
      <c r="F26" s="61" t="e">
        <f>'2 - Base Fees Reimbursement'!#REF!</f>
        <v>#REF!</v>
      </c>
      <c r="G26" s="61" t="e">
        <f>'2 - Base Fees Reimbursement'!#REF!</f>
        <v>#REF!</v>
      </c>
      <c r="H26" s="61" t="e">
        <f>'2 - Base Fees Reimbursement'!#REF!</f>
        <v>#REF!</v>
      </c>
      <c r="I26" s="61" t="e">
        <f>'2 - Base Fees Reimbursement'!#REF!</f>
        <v>#REF!</v>
      </c>
      <c r="J26" s="61" t="e">
        <f>'2 - Base Fees Reimbursement'!#REF!</f>
        <v>#REF!</v>
      </c>
      <c r="K26" s="61" t="e">
        <f>'2 - Base Fees Reimbursement'!#REF!</f>
        <v>#REF!</v>
      </c>
      <c r="L26" s="61" t="e">
        <f>'2 - Base Fees Reimbursement'!#REF!</f>
        <v>#REF!</v>
      </c>
      <c r="M26" s="61" t="e">
        <f>'2 - Base Fees Reimbursement'!#REF!</f>
        <v>#REF!</v>
      </c>
      <c r="N26" s="62" t="str">
        <f>IF(ISERROR(AVERAGE(Table6344[[#This Row],[Column9]:[Column17]])),"",(AVERAGE(Table6344[[#This Row],[Column9]:[Column17]])))</f>
        <v/>
      </c>
    </row>
    <row r="27" spans="1:14" x14ac:dyDescent="0.3">
      <c r="A27" s="37"/>
      <c r="B27" s="58" t="e">
        <f>'2 - Base Fees Reimbursement'!#REF!</f>
        <v>#REF!</v>
      </c>
      <c r="C27" s="59" t="e">
        <f>'2 - Base Fees Reimbursement'!#REF!</f>
        <v>#REF!</v>
      </c>
      <c r="D27" s="60" t="e">
        <f>'2 - Base Fees Reimbursement'!#REF!</f>
        <v>#REF!</v>
      </c>
      <c r="E27" s="61" t="e">
        <f>'2 - Base Fees Reimbursement'!#REF!</f>
        <v>#REF!</v>
      </c>
      <c r="F27" s="61" t="e">
        <f>'2 - Base Fees Reimbursement'!#REF!</f>
        <v>#REF!</v>
      </c>
      <c r="G27" s="61" t="e">
        <f>'2 - Base Fees Reimbursement'!#REF!</f>
        <v>#REF!</v>
      </c>
      <c r="H27" s="61" t="e">
        <f>'2 - Base Fees Reimbursement'!#REF!</f>
        <v>#REF!</v>
      </c>
      <c r="I27" s="61" t="e">
        <f>'2 - Base Fees Reimbursement'!#REF!</f>
        <v>#REF!</v>
      </c>
      <c r="J27" s="61" t="e">
        <f>'2 - Base Fees Reimbursement'!#REF!</f>
        <v>#REF!</v>
      </c>
      <c r="K27" s="61" t="e">
        <f>'2 - Base Fees Reimbursement'!#REF!</f>
        <v>#REF!</v>
      </c>
      <c r="L27" s="61" t="e">
        <f>'2 - Base Fees Reimbursement'!#REF!</f>
        <v>#REF!</v>
      </c>
      <c r="M27" s="61" t="e">
        <f>'2 - Base Fees Reimbursement'!#REF!</f>
        <v>#REF!</v>
      </c>
      <c r="N27" s="62" t="str">
        <f>IF(ISERROR(AVERAGE(Table6344[[#This Row],[Column9]:[Column17]])),"",(AVERAGE(Table6344[[#This Row],[Column9]:[Column17]])))</f>
        <v/>
      </c>
    </row>
    <row r="29" spans="1:14" ht="15" thickBot="1" x14ac:dyDescent="0.35">
      <c r="D29" s="9" t="s">
        <v>70</v>
      </c>
      <c r="E29" s="63" t="e">
        <f>SUM(Table6344[Column9])</f>
        <v>#REF!</v>
      </c>
      <c r="F29" s="63" t="e">
        <f>SUM(Table6344[Column10])</f>
        <v>#REF!</v>
      </c>
      <c r="G29" s="63" t="e">
        <f>SUM(Table6344[Column11])</f>
        <v>#REF!</v>
      </c>
      <c r="H29" s="63" t="e">
        <f>SUM(Table6344[Column12])</f>
        <v>#REF!</v>
      </c>
      <c r="I29" s="63" t="e">
        <f>SUM(Table6344[Column13])</f>
        <v>#REF!</v>
      </c>
      <c r="J29" s="63" t="e">
        <f>SUM(Table6344[Column14])</f>
        <v>#REF!</v>
      </c>
      <c r="K29" s="63" t="e">
        <f>SUM(Table6344[Column15])</f>
        <v>#REF!</v>
      </c>
      <c r="L29" s="63" t="e">
        <f>SUM(Table6344[Column16])</f>
        <v>#REF!</v>
      </c>
      <c r="M29" s="63" t="e">
        <f>SUM(Table6344[Column17])</f>
        <v>#REF!</v>
      </c>
      <c r="N29" s="63">
        <f>SUM(Table6344[Column18])</f>
        <v>0</v>
      </c>
    </row>
    <row r="30" spans="1:14" ht="15" thickTop="1" x14ac:dyDescent="0.3"/>
    <row r="1378" spans="2:4" x14ac:dyDescent="0.3">
      <c r="B1378" s="8" t="s">
        <v>9</v>
      </c>
      <c r="C1378" s="8" t="s">
        <v>46</v>
      </c>
      <c r="D1378" s="8" t="s">
        <v>42</v>
      </c>
    </row>
    <row r="1379" spans="2:4" x14ac:dyDescent="0.3">
      <c r="B1379" s="8" t="s">
        <v>10</v>
      </c>
      <c r="C1379" s="8" t="s">
        <v>47</v>
      </c>
      <c r="D1379" s="8" t="s">
        <v>43</v>
      </c>
    </row>
    <row r="1380" spans="2:4" x14ac:dyDescent="0.3">
      <c r="B1380" s="8" t="s">
        <v>11</v>
      </c>
      <c r="C1380" s="8" t="s">
        <v>48</v>
      </c>
      <c r="D1380" s="8" t="s">
        <v>44</v>
      </c>
    </row>
    <row r="1381" spans="2:4" x14ac:dyDescent="0.3">
      <c r="B1381" s="8" t="s">
        <v>12</v>
      </c>
      <c r="C1381" s="8" t="s">
        <v>49</v>
      </c>
    </row>
    <row r="1382" spans="2:4" x14ac:dyDescent="0.3">
      <c r="B1382" s="8" t="s">
        <v>32</v>
      </c>
      <c r="C1382" s="8" t="s">
        <v>50</v>
      </c>
    </row>
    <row r="1383" spans="2:4" x14ac:dyDescent="0.3">
      <c r="B1383" s="8" t="s">
        <v>33</v>
      </c>
    </row>
    <row r="1384" spans="2:4" x14ac:dyDescent="0.3">
      <c r="B1384" s="8" t="s">
        <v>34</v>
      </c>
    </row>
    <row r="1385" spans="2:4" x14ac:dyDescent="0.3">
      <c r="B1385" s="8" t="s">
        <v>35</v>
      </c>
    </row>
    <row r="1386" spans="2:4" x14ac:dyDescent="0.3">
      <c r="B1386" s="8" t="s">
        <v>36</v>
      </c>
    </row>
    <row r="1387" spans="2:4" x14ac:dyDescent="0.3">
      <c r="B1387" s="8" t="s">
        <v>13</v>
      </c>
    </row>
  </sheetData>
  <sheetProtection algorithmName="SHA-512" hashValue="+DMEzaXs0PoXx/NP6C+f9Oo2P4CwHzZqxEq38SzZtJH1B1zez+keQeycGvaMEMiU0l08/BW3rNUwiQWPAyXWCA==" saltValue="ZI8fUWbOOEfsCdwwUYeYfg==" spinCount="100000" sheet="1" insertRows="0" sort="0" autoFilter="0"/>
  <mergeCells count="6">
    <mergeCell ref="A1:N3"/>
    <mergeCell ref="E5:M5"/>
    <mergeCell ref="N6:N7"/>
    <mergeCell ref="B6:B7"/>
    <mergeCell ref="C6:C7"/>
    <mergeCell ref="D6:D7"/>
  </mergeCells>
  <phoneticPr fontId="17" type="noConversion"/>
  <dataValidations xWindow="1164" yWindow="648" count="1">
    <dataValidation allowBlank="1" showInputMessage="1" showErrorMessage="1" promptTitle="Number of full-fee children" prompt="Number of full-fee children (excluding fee subsidy children)" sqref="E9:M27" xr:uid="{EAFBB195-4DE9-4ABF-A496-CC961439B86D}"/>
  </dataValidations>
  <pageMargins left="0.7" right="0.7" top="0.75" bottom="0.75" header="0.3" footer="0.3"/>
  <pageSetup orientation="portrait" horizontalDpi="1200"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Overview and Instructions</vt:lpstr>
      <vt:lpstr>1 - Provider Information</vt:lpstr>
      <vt:lpstr>Basic Info</vt:lpstr>
      <vt:lpstr>2 - Base Fees Reimbursement</vt:lpstr>
      <vt:lpstr>3 - Reg. Fees Reimbursement</vt:lpstr>
      <vt:lpstr>4 - Transition Operating Grant</vt:lpstr>
      <vt:lpstr>5 - RECE Wage Floor (RWF)</vt:lpstr>
      <vt:lpstr>6 - Min Wage Offset (MWO)</vt:lpstr>
      <vt:lpstr>7 - Closure dates</vt:lpstr>
      <vt:lpstr>8 - Allowable absent days</vt:lpstr>
      <vt:lpstr>9 - Summary</vt:lpstr>
      <vt:lpstr>KPI-1</vt:lpstr>
      <vt:lpstr>KPI-2</vt:lpstr>
      <vt:lpstr>'1 - Provider Information'!Print_Area</vt:lpstr>
      <vt:lpstr>'2 - Base Fees Reimbursement'!Print_Area</vt:lpstr>
      <vt:lpstr>'3 - Reg. Fees Reimbursement'!Print_Area</vt:lpstr>
      <vt:lpstr>'7 - Closure dates'!Print_Area</vt:lpstr>
      <vt:lpstr>'9 - Summary'!Print_Area</vt:lpstr>
      <vt:lpstr>'Overview and 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Bharucha, Burzin</dc:creator>
  <cp:lastModifiedBy>Desai, Salma</cp:lastModifiedBy>
  <cp:lastPrinted>2022-11-08T18:11:09Z</cp:lastPrinted>
  <dcterms:created xsi:type="dcterms:W3CDTF">2015-06-05T18:17:20Z</dcterms:created>
  <dcterms:modified xsi:type="dcterms:W3CDTF">2024-01-09T15:07:05Z</dcterms:modified>
</cp:coreProperties>
</file>