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25" windowWidth="15570" windowHeight="10080" activeTab="1"/>
  </bookViews>
  <sheets>
    <sheet name="Instructions" sheetId="4" r:id="rId1"/>
    <sheet name="Modèle" sheetId="3" r:id="rId2"/>
  </sheets>
  <definedNames>
    <definedName name="_xlnm._FilterDatabase" localSheetId="1" hidden="1">Modèle!$A$31:$M$136</definedName>
    <definedName name="_xlnm.Print_Area" localSheetId="1">Modèle!$B$2:$N$153</definedName>
  </definedNames>
  <calcPr calcId="145621"/>
</workbook>
</file>

<file path=xl/calcChain.xml><?xml version="1.0" encoding="utf-8"?>
<calcChain xmlns="http://schemas.openxmlformats.org/spreadsheetml/2006/main">
  <c r="K33" i="3" l="1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32" i="3"/>
  <c r="A136" i="3" l="1"/>
  <c r="A135" i="3"/>
  <c r="A134" i="3"/>
  <c r="A133" i="3"/>
  <c r="A132" i="3"/>
  <c r="A33" i="3" l="1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32" i="3"/>
  <c r="M131" i="3" l="1"/>
  <c r="M129" i="3"/>
  <c r="M127" i="3"/>
  <c r="M125" i="3"/>
  <c r="M123" i="3"/>
  <c r="M121" i="3"/>
  <c r="M119" i="3"/>
  <c r="M117" i="3"/>
  <c r="M115" i="3"/>
  <c r="M113" i="3"/>
  <c r="M111" i="3"/>
  <c r="M109" i="3"/>
  <c r="M107" i="3"/>
  <c r="M105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32" i="3"/>
  <c r="M104" i="3"/>
  <c r="M106" i="3"/>
  <c r="M108" i="3"/>
  <c r="M110" i="3"/>
  <c r="M112" i="3"/>
  <c r="M114" i="3"/>
  <c r="M116" i="3"/>
  <c r="M118" i="3"/>
  <c r="M120" i="3"/>
  <c r="M122" i="3"/>
  <c r="M124" i="3"/>
  <c r="M126" i="3"/>
  <c r="M128" i="3"/>
  <c r="M130" i="3"/>
  <c r="M33" i="3" l="1"/>
  <c r="M132" i="3" s="1"/>
  <c r="L132" i="3"/>
  <c r="L133" i="3"/>
  <c r="M133" i="3"/>
  <c r="L134" i="3" l="1"/>
  <c r="M135" i="3" s="1"/>
  <c r="M134" i="3"/>
  <c r="M136" i="3" l="1"/>
</calcChain>
</file>

<file path=xl/sharedStrings.xml><?xml version="1.0" encoding="utf-8"?>
<sst xmlns="http://schemas.openxmlformats.org/spreadsheetml/2006/main" count="113" uniqueCount="112">
  <si>
    <t>GRAND TOTAL</t>
  </si>
  <si>
    <t>TOTAL</t>
  </si>
  <si>
    <t>Seuls les champs verts, comme celui-ci, doivent être remplis.  Tous les autres calculs sont automatiques.</t>
  </si>
  <si>
    <t>Le formulaire comprend 100 lignes pour que vous puissiez inscrire l’information concernant tous les postes admissibles.  À l’étape 5, on vous fournira des</t>
  </si>
  <si>
    <t>directives sur la manière de n’afficher que les lignes auxquelles vous avez inscrit des renseignements, à des fins d’impression.</t>
  </si>
  <si>
    <t>ÉTAPE 1 :  DÉTERMINATION DE L’ADMISSIBILITÉ</t>
  </si>
  <si>
    <t xml:space="preserve">Afin de remplir adéquatement le formulaire de demande de SASGMF, vous devez déterminer quels sont les fournisseurs admissibles à l’augmentation  </t>
  </si>
  <si>
    <t>Pleine subvention d’aide aux services de garde d’enfants en milieu familial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</si>
  <si>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avoir un contrat avec une agence de garde d’enfants en milieu familial;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</si>
  <si>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fournir des services à un enfant ou plus (à l’exception des enfants des fournisseurs);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</si>
  <si>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 xml:space="preserve">offrir des services à temps plein en moyenne (6 heures ou plus par jour); et </t>
    </r>
  </si>
  <si>
    <t>Pour être admissibles à la SASGMF partielle de 10 $ par jour, les fournisseurs de services de garde d’enfants en milieu familial doivent :</t>
  </si>
  <si>
    <r>
      <t>·</t>
    </r>
    <r>
      <rPr>
        <sz val="7"/>
        <color indexed="8"/>
        <rFont val="Times New Roman"/>
        <family val="1"/>
      </rPr>
      <t>        </t>
    </r>
    <r>
      <rPr>
        <sz val="7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fournir des services à un enfant ou plus (à l’exception des enfants des fournisseurs);</t>
    </r>
  </si>
  <si>
    <r>
      <t>·</t>
    </r>
    <r>
      <rPr>
        <sz val="7"/>
        <color indexed="8"/>
        <rFont val="Times New Roman"/>
        <family val="1"/>
      </rPr>
      <t>        </t>
    </r>
    <r>
      <rPr>
        <sz val="7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offrir des services à temps partiel en moyenne (moins de 6 heures par jour); et</t>
    </r>
  </si>
  <si>
    <t>Maintenant que vous avez déterminé quels fournisseurs sont admissibles à la SASGMF, vous pouvez commencer à remplir le formulaire.</t>
  </si>
  <si>
    <t>ÉTAPE 2 :  RENSEIGNEMENTS SUR L’AGENCE</t>
  </si>
  <si>
    <t>ÉTAPE 3 : DONNÉES SUR LE SERVICE</t>
  </si>
  <si>
    <t xml:space="preserve">Maintenant que vous avez saisi les renseignements sur votre agence, passez à l’étape 4 et entrez les renseignements concernant les fournisseurs.  </t>
  </si>
  <si>
    <t>ÉTAPE 4 :  INFORMATION CONCERNANT LE FOURNISSEUR</t>
  </si>
  <si>
    <t>Inscrivez les renseignements ci-dessous pour les fournisseurs admissibles.</t>
  </si>
  <si>
    <t>• Les enfants du fournisseur sont exclus (vérifier si oui ou non) pour confirmer que les enfants du fournisseur sont exclus des données fournies.</t>
  </si>
  <si>
    <t>Veuillez vous référer au tableau d’exemple ci-dessous :</t>
  </si>
  <si>
    <t>Quand vous aurez entré les renseignements ci-dessus, le modèle de demande calculera les renseignements suivants :</t>
  </si>
  <si>
    <t>• Droits quotidiens de base moyens</t>
  </si>
  <si>
    <t>• Statut d’admissibilité</t>
  </si>
  <si>
    <t>• Tarif quotidien admissible – Complet : 20 $ ou Partiel  : 10 $</t>
  </si>
  <si>
    <t>ÉTAPE 5 :  MISE EN PAGE ET IMPRESSION</t>
  </si>
  <si>
    <t>ÉTAPE 6 : ATTESTATION</t>
  </si>
  <si>
    <t xml:space="preserve">Les renseignements fournis peuvent être examinés par le GSMR ou le CADSS avant et après le versement des fonds d’augmentation salariale à </t>
  </si>
  <si>
    <t>l’agence.</t>
  </si>
  <si>
    <t xml:space="preserve">Le GSMR ou le CADSS vous transmettra le montant approuvé en remplissant la portion au bas du formulaire de demande et en vous retournant </t>
  </si>
  <si>
    <t>ce dernier.</t>
  </si>
  <si>
    <t>v1</t>
  </si>
  <si>
    <t>Renseignements concernant le fournisseur de services de garde d’enfants en milieu familial</t>
  </si>
  <si>
    <t>(À remplir par le GSMR ou le CADSS seulement)</t>
  </si>
  <si>
    <t>RENSEIGNEMENTS SUR L’AGENCE DE GARDE D’ENFANTS</t>
  </si>
  <si>
    <t>Nom de l’agence :</t>
  </si>
  <si>
    <t>Numéro de permis de l’agence</t>
  </si>
  <si>
    <t>Type d’établissement :</t>
  </si>
  <si>
    <t>Adresse postale de l’agence</t>
  </si>
  <si>
    <t>Nombre de résidences agréées</t>
  </si>
  <si>
    <t>COORDONNÉES</t>
  </si>
  <si>
    <t>Nom :</t>
  </si>
  <si>
    <t>Numéro de téléphone :</t>
  </si>
  <si>
    <t>Courriel :</t>
  </si>
  <si>
    <t xml:space="preserve">DONNÉES SUR LE SERVICE </t>
  </si>
  <si>
    <t>Nombre de fournisseurs de services de garde d’enfants en milieu familial non admissibles *</t>
  </si>
  <si>
    <t>Nom du fournisseur</t>
  </si>
  <si>
    <t>ATTESTATION</t>
  </si>
  <si>
    <t>Titre :</t>
  </si>
  <si>
    <t>Date :</t>
  </si>
  <si>
    <t>APPROBATION</t>
  </si>
  <si>
    <t xml:space="preserve">L’agence est approuvée pour les subventions d’aide aux services de garde en milieu familial suivantes :  </t>
  </si>
  <si>
    <t>Adresse du fournisseur</t>
  </si>
  <si>
    <t>Fournit des services à un enfant ou plus (à l’exception des enfants des fournisseurs) (O/N)</t>
  </si>
  <si>
    <t>Temps complet (six heures ou plus par jour) ou temps partiel (moins de six heures par jour)</t>
  </si>
  <si>
    <t>DÉTERMINATION DE L’AIDE AU FOURNISSEUR</t>
  </si>
  <si>
    <t>Droits quotidiens de base moyens</t>
  </si>
  <si>
    <t>Statut d’admissibilité</t>
  </si>
  <si>
    <t>Fournisseurs partiellement admissibles (Nombre/$)</t>
  </si>
  <si>
    <t>Fournisseurs entièrement admissibles (Nombre/$)</t>
  </si>
  <si>
    <t>SUBVENTION SUPPLÉMENTAIRE</t>
  </si>
  <si>
    <t>Taux quotidien admissible</t>
  </si>
  <si>
    <t>Transfert de subvention maximal</t>
  </si>
  <si>
    <t>Veuillez cliquer et choisir :</t>
  </si>
  <si>
    <t xml:space="preserve">Veuillez indiquer le nombre de fournisseurs de services de garde en milieu familial qui ne sont pas admissibles, c’est-à-dire les fournisseurs qui excèdent </t>
  </si>
  <si>
    <t xml:space="preserve">Ouvrez le formulaire de demande de SASGMF dans Excel et inscrivez les renseignements demandés ci-dessous concernant l’agence et la </t>
  </si>
  <si>
    <t>personne-ressource qui pourra répondre à toute question relative au formulaire de demande que vous soumettez.</t>
  </si>
  <si>
    <t xml:space="preserve">Vous trouverez au bas du formulaire de demande un résumé des fournisseurs admissibles de l’agence et le montant total du financement que vous allez </t>
  </si>
  <si>
    <t>Veuillez remplir la section d’attestation en indiquant que les renseignements inclus dans la demande sont exacts en cochant la case ci-dessous et en</t>
  </si>
  <si>
    <t>Filtre</t>
  </si>
  <si>
    <t>Le fournisseur travaille avec plus qu’une agence (veuillez entrer le nom de l’agence si tel est le cas)</t>
  </si>
  <si>
    <t xml:space="preserve">En tant que titulaire avec le pouvoir de signature pour l’agence, j’atteste que les renseignements fournis dans cette demande sont exacts et </t>
  </si>
  <si>
    <t>Nom du titulaire avec le pouvoir de signature</t>
  </si>
  <si>
    <t xml:space="preserve">Ces instructions ont pour but d’aider les agences de service de garde d’enfants en milieu familial à remplir leur demande de subvention d’aide aux </t>
  </si>
  <si>
    <t>Pour être admissibles à la pleine SASGMF de 20 $ par jour, les fournisseurs de services de garde d’enfants en milieu familial doivent :</t>
  </si>
  <si>
    <t>Subvention d’aide aux services de garde d’enfants en milieu familial partielle</t>
  </si>
  <si>
    <t>• Nom du fournisseur : nom du fournisseur ou du programme de fournisseur de services de garde d'enfants en milieu familial.</t>
  </si>
  <si>
    <t>• Adresse du fournisseur : adresse du fournisseur ou du programme de fournisseur de services de garde d'enfants en milieu familial.</t>
  </si>
  <si>
    <t>• Le fournisseur travaille avec plus qu’une agence : si le fournisseur travaille avec plus qu’une agence, veuillez fournir le nom de l’agence.</t>
  </si>
  <si>
    <t>Si un fournisseur travaille durant la fin de semaine, ces journées doivent être incluses dans le décompte.</t>
  </si>
  <si>
    <t xml:space="preserve">recevoir au titre de la SASGMF, sous réserve de l’autorisation du GSMR/CADSS. </t>
  </si>
  <si>
    <t>Cette section générera également la subvention supplémentaire pour chaque fournisseur de services de garde d'enfants en milieu familial admissible.</t>
  </si>
  <si>
    <t xml:space="preserve">le bouton gauche de la souris.  Cela vous donne la possibilité de n’afficher que les cellules contenant de l’information.  </t>
  </si>
  <si>
    <t xml:space="preserve">Veuillez vous assurer que l’option « Montre » est cochée.  Vous pouvez enlever les autres options en cliquant </t>
  </si>
  <si>
    <t>sur la case située à côté de l’option « Cache ».</t>
  </si>
  <si>
    <t>inscrivant l’information à propos du titulaire avec le pouvoir de signature.  Soumettez votre demande remplie à [insérer les coordonnées du GSMR ou du CADSS].</t>
  </si>
  <si>
    <t xml:space="preserve">Avant d’imprimer ou d’envoyer le formulaire de demande, veuillez sélectionner le symbole situé à droite de la boîte « Filtrer » de la cellule A31 avec  </t>
  </si>
  <si>
    <t xml:space="preserve">demande veuillez communiquer avec [insérer les coordonnées du GSMR ou du CADSS]. </t>
  </si>
  <si>
    <t xml:space="preserve">afin d’être admissibles à la subvention. </t>
  </si>
  <si>
    <t>Demande de subvention d’aide aux services de garde en milieu familial – Fournisseurs de services de garde d’enfants en milieu familial (2017)</t>
  </si>
  <si>
    <t>services de garde en milieu familial (SASGMF). La demande déterminera la subvention pour l’année 2017. Si vous avez des questions concernant votre</t>
  </si>
  <si>
    <t>au 31 décembre 2016.</t>
  </si>
  <si>
    <t>le plafond.</t>
  </si>
  <si>
    <t>• Transfert de subvention maximal pouvant être effectué pour un fournisseur en 2017</t>
  </si>
  <si>
    <t>• Le fournisseur travaille à temps complet ou à temps partiel (basées sur les définitions du Ministère): Si le fournisseur travaille plus de six heures par jour,</t>
  </si>
  <si>
    <t>sélectionner "Temps complet". Si le fournisseur travaille moins que six heures par jour, sélectionner "Temps partiel".</t>
  </si>
  <si>
    <r>
      <rPr>
        <b/>
        <sz val="12"/>
        <rFont val="Arial"/>
        <family val="2"/>
      </rPr>
      <t xml:space="preserve">Les demandes de SASGMF doivent être transmises au plus tard le </t>
    </r>
    <r>
      <rPr>
        <b/>
        <sz val="12"/>
        <color rgb="FFFF0000"/>
        <rFont val="Arial"/>
        <family val="2"/>
      </rPr>
      <t xml:space="preserve">[CMSM/DSSAB pour insérer la date limite pour l'application] </t>
    </r>
    <r>
      <rPr>
        <b/>
        <sz val="12"/>
        <rFont val="Arial"/>
        <family val="2"/>
      </rPr>
      <t>2017</t>
    </r>
  </si>
  <si>
    <r>
      <t>Nombre de jours travaillés  
(du 1</t>
    </r>
    <r>
      <rPr>
        <b/>
        <vertAlign val="superscript"/>
        <sz val="12"/>
        <color indexed="8"/>
        <rFont val="Arial"/>
        <family val="2"/>
      </rPr>
      <t>er</t>
    </r>
    <r>
      <rPr>
        <b/>
        <sz val="12"/>
        <color indexed="8"/>
        <rFont val="Arial"/>
        <family val="2"/>
      </rPr>
      <t> janvier au 31 décembre 2016)</t>
    </r>
  </si>
  <si>
    <t xml:space="preserve">indiquent qui sont les fournisseurs ayant une relation existante avec l’agence au 31 décembre 2016. </t>
  </si>
  <si>
    <t>LA DATE LIMITE DE SOUMISSION DES DEMANDES EST LE JOUR-MOIS-ANNÉE - TOUTE DEMANDE REÇUE APRÈS CETTE DATE SERA INADMISSIBLE À UN FINANCEMENT EN 2017.</t>
  </si>
  <si>
    <t>*Excède le plafond</t>
  </si>
  <si>
    <r>
      <t>• Nombre de jours travaillés (du 1</t>
    </r>
    <r>
      <rPr>
        <vertAlign val="superscript"/>
        <sz val="12"/>
        <rFont val="Arial"/>
        <family val="2"/>
      </rPr>
      <t>er</t>
    </r>
    <r>
      <rPr>
        <sz val="12"/>
        <rFont val="Arial"/>
        <family val="2"/>
      </rPr>
      <t xml:space="preserve"> janvier au 31 décembre 2016) : veuillez indiquer le nombre de jours travaillés durant la période admissible.  </t>
    </r>
  </si>
  <si>
    <t>Après les exemples de Fournisseur 1 et de Fournisseur 2, voici ce à quoi ils ou elles sont admissibles :</t>
  </si>
  <si>
    <t>Puisque cette agence ne comporte que deux fournisseurs de service, Fournisseur 1 et Fournisseur 2, elle peut faire les demandes suivantes :</t>
  </si>
  <si>
    <t>Demande de subvention d’aide aux services de garde en milieu familial (SASGMF)– Fournisseurs en services de garde d’enfants en milieu familial (2017)</t>
  </si>
  <si>
    <r>
      <t>Total des tarifs reçus (du 1</t>
    </r>
    <r>
      <rPr>
        <b/>
        <vertAlign val="superscript"/>
        <sz val="12"/>
        <color indexed="8"/>
        <rFont val="Arial"/>
        <family val="2"/>
      </rPr>
      <t>er</t>
    </r>
    <r>
      <rPr>
        <b/>
        <sz val="12"/>
        <color indexed="8"/>
        <rFont val="Arial"/>
        <family val="2"/>
      </rPr>
      <t xml:space="preserve"> janvier au 31 décembre 2016) </t>
    </r>
    <r>
      <rPr>
        <b/>
        <sz val="11"/>
        <color indexed="8"/>
        <rFont val="Arial"/>
        <family val="2"/>
      </rPr>
      <t xml:space="preserve">(excluant le montant de l’augmentation salariale de l'année précédente) </t>
    </r>
  </si>
  <si>
    <t>Tous les formulaires publiés en ligne doivent indiquer que l’augmentation salariale et la SASGMF sont financées par le gouvernement de l’Ontario.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</si>
  <si>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recevoir des droits quotidiens de base, excluant la SASGMF de l'année précédente inférieurs à 246,60 $ (c.-à-d., 20 $ sous le plafond de 266,80 $).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</si>
  <si>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Arial"/>
        <family val="2"/>
      </rPr>
      <t>recevoir des droits quotidiens de base, excluant la SASGMF de l'année précédente inférieurs à 150,08 $ (c.-à-d., 10 $ sous le plafond de 160,08 $).</t>
    </r>
  </si>
  <si>
    <r>
      <t>• Total des tarifs reçus (du 1</t>
    </r>
    <r>
      <rPr>
        <vertAlign val="superscript"/>
        <sz val="12"/>
        <rFont val="Arial"/>
        <family val="2"/>
      </rPr>
      <t>er</t>
    </r>
    <r>
      <rPr>
        <sz val="12"/>
        <rFont val="Arial"/>
        <family val="2"/>
      </rPr>
      <t xml:space="preserve"> janvier au 31 décembre 2016): veuillez indiquer le nombre total des tarifs reçus (excluant le SASGMF de l'année précédente), </t>
    </r>
  </si>
  <si>
    <t>incluant les droits pour les clients placés de manière privée.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</si>
</sst>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00"/>
    <numFmt numFmtId="166" formatCode="0.000"/>
    <numFmt numFmtId="167" formatCode="#,##0_ ;\-#,##0\ "/>
    <numFmt numFmtId="168" formatCode="_-* #,##0_-;\-* #,##0_-;_-* &quot;-&quot;??_-;_-@_-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/>
      <sz val="10"/>
      <color indexed="10"/>
      <name val="Arial"/>
      <family val="2"/>
    </font>
    <font>
      <b/>
      <sz val="10"/>
      <color indexed="63"/>
      <name val="Verdana"/>
      <family val="2"/>
    </font>
    <font>
      <b/>
      <u/>
      <sz val="11"/>
      <color indexed="8"/>
      <name val="Arial"/>
      <family val="2"/>
    </font>
    <font>
      <b/>
      <u/>
      <sz val="16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u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60"/>
      <name val="Arial"/>
      <family val="2"/>
    </font>
    <font>
      <u/>
      <sz val="12"/>
      <color indexed="12"/>
      <name val="Arial"/>
      <family val="2"/>
    </font>
    <font>
      <sz val="12"/>
      <color indexed="13"/>
      <name val="Arial"/>
      <family val="2"/>
    </font>
    <font>
      <sz val="12"/>
      <color indexed="8"/>
      <name val="Calibri"/>
      <family val="2"/>
    </font>
    <font>
      <sz val="11"/>
      <color indexed="8"/>
      <name val="Symbol"/>
      <family val="1"/>
      <charset val="2"/>
    </font>
    <font>
      <u/>
      <sz val="12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vertAlign val="superscript"/>
      <sz val="12"/>
      <color indexed="8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vertAlign val="superscript"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 applyFill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/>
    <xf numFmtId="0" fontId="0" fillId="2" borderId="2" xfId="0" applyFill="1" applyBorder="1" applyProtection="1"/>
    <xf numFmtId="0" fontId="4" fillId="2" borderId="3" xfId="0" applyFont="1" applyFill="1" applyBorder="1" applyAlignment="1" applyProtection="1">
      <alignment wrapText="1"/>
    </xf>
    <xf numFmtId="0" fontId="4" fillId="2" borderId="3" xfId="0" applyFont="1" applyFill="1" applyBorder="1" applyProtection="1"/>
    <xf numFmtId="0" fontId="4" fillId="2" borderId="3" xfId="0" applyFont="1" applyFill="1" applyBorder="1" applyAlignment="1" applyProtection="1">
      <alignment horizontal="center"/>
    </xf>
    <xf numFmtId="0" fontId="0" fillId="2" borderId="4" xfId="0" applyFont="1" applyFill="1" applyBorder="1" applyProtection="1"/>
    <xf numFmtId="0" fontId="5" fillId="0" borderId="0" xfId="0" applyFont="1" applyFill="1" applyBorder="1" applyProtection="1"/>
    <xf numFmtId="0" fontId="0" fillId="0" borderId="0" xfId="0" applyAlignment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/>
    <xf numFmtId="0" fontId="9" fillId="2" borderId="0" xfId="0" applyFont="1" applyFill="1" applyBorder="1" applyAlignment="1">
      <alignment vertical="center"/>
    </xf>
    <xf numFmtId="0" fontId="4" fillId="2" borderId="0" xfId="0" applyFont="1" applyFill="1" applyAlignment="1"/>
    <xf numFmtId="0" fontId="0" fillId="0" borderId="0" xfId="0" applyFont="1" applyAlignment="1"/>
    <xf numFmtId="0" fontId="12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12" fillId="2" borderId="0" xfId="0" applyFont="1" applyFill="1" applyAlignment="1"/>
    <xf numFmtId="0" fontId="11" fillId="2" borderId="0" xfId="0" applyFont="1" applyFill="1" applyAlignment="1"/>
    <xf numFmtId="0" fontId="14" fillId="2" borderId="5" xfId="0" applyFont="1" applyFill="1" applyBorder="1" applyProtection="1"/>
    <xf numFmtId="0" fontId="13" fillId="2" borderId="0" xfId="0" applyFont="1" applyFill="1" applyBorder="1" applyAlignment="1" applyProtection="1">
      <alignment vertical="center" wrapText="1"/>
    </xf>
    <xf numFmtId="0" fontId="14" fillId="2" borderId="6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 vertical="center"/>
    </xf>
    <xf numFmtId="0" fontId="14" fillId="2" borderId="8" xfId="0" applyFont="1" applyFill="1" applyBorder="1" applyProtection="1"/>
    <xf numFmtId="0" fontId="14" fillId="2" borderId="9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Protection="1"/>
    <xf numFmtId="0" fontId="14" fillId="2" borderId="0" xfId="0" applyFont="1" applyFill="1" applyBorder="1" applyAlignment="1" applyProtection="1">
      <alignment horizontal="center" vertical="center"/>
    </xf>
    <xf numFmtId="0" fontId="14" fillId="2" borderId="10" xfId="0" applyFont="1" applyFill="1" applyBorder="1" applyProtection="1"/>
    <xf numFmtId="0" fontId="14" fillId="2" borderId="0" xfId="0" applyFont="1" applyFill="1" applyBorder="1" applyAlignment="1" applyProtection="1">
      <alignment horizontal="left" vertical="center" indent="2"/>
    </xf>
    <xf numFmtId="0" fontId="14" fillId="2" borderId="0" xfId="0" applyFont="1" applyFill="1" applyBorder="1" applyAlignment="1" applyProtection="1"/>
    <xf numFmtId="0" fontId="16" fillId="2" borderId="0" xfId="0" applyFont="1" applyFill="1" applyBorder="1" applyProtection="1"/>
    <xf numFmtId="0" fontId="16" fillId="2" borderId="10" xfId="0" applyFont="1" applyFill="1" applyBorder="1" applyProtection="1"/>
    <xf numFmtId="0" fontId="17" fillId="2" borderId="0" xfId="0" applyFont="1" applyFill="1" applyBorder="1" applyAlignment="1" applyProtection="1">
      <alignment horizontal="left" vertical="center" indent="2"/>
    </xf>
    <xf numFmtId="0" fontId="14" fillId="2" borderId="0" xfId="0" applyFont="1" applyFill="1" applyBorder="1" applyAlignment="1" applyProtection="1">
      <alignment horizontal="left" indent="2"/>
    </xf>
    <xf numFmtId="0" fontId="14" fillId="2" borderId="0" xfId="0" applyFont="1" applyFill="1" applyBorder="1" applyAlignment="1" applyProtection="1">
      <alignment horizontal="right"/>
    </xf>
    <xf numFmtId="0" fontId="14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 indent="2"/>
    </xf>
    <xf numFmtId="0" fontId="14" fillId="2" borderId="11" xfId="0" applyFont="1" applyFill="1" applyBorder="1" applyAlignment="1" applyProtection="1">
      <alignment horizontal="center"/>
    </xf>
    <xf numFmtId="0" fontId="14" fillId="2" borderId="12" xfId="0" applyFont="1" applyFill="1" applyBorder="1" applyAlignment="1" applyProtection="1">
      <alignment horizontal="right"/>
    </xf>
    <xf numFmtId="0" fontId="14" fillId="2" borderId="12" xfId="0" applyFont="1" applyFill="1" applyBorder="1" applyAlignment="1" applyProtection="1">
      <alignment horizontal="center"/>
    </xf>
    <xf numFmtId="0" fontId="14" fillId="2" borderId="12" xfId="0" applyFont="1" applyFill="1" applyBorder="1" applyAlignment="1" applyProtection="1">
      <alignment horizontal="center" vertical="center"/>
    </xf>
    <xf numFmtId="0" fontId="14" fillId="2" borderId="12" xfId="0" applyFont="1" applyFill="1" applyBorder="1" applyProtection="1"/>
    <xf numFmtId="0" fontId="14" fillId="2" borderId="13" xfId="0" applyFont="1" applyFill="1" applyBorder="1" applyProtection="1"/>
    <xf numFmtId="0" fontId="14" fillId="2" borderId="14" xfId="0" applyFont="1" applyFill="1" applyBorder="1" applyProtection="1"/>
    <xf numFmtId="0" fontId="14" fillId="2" borderId="7" xfId="0" applyFont="1" applyFill="1" applyBorder="1" applyAlignment="1" applyProtection="1">
      <alignment horizontal="right"/>
    </xf>
    <xf numFmtId="0" fontId="14" fillId="2" borderId="7" xfId="0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7" xfId="0" applyFont="1" applyFill="1" applyBorder="1" applyProtection="1"/>
    <xf numFmtId="0" fontId="15" fillId="2" borderId="15" xfId="0" applyFont="1" applyFill="1" applyBorder="1" applyAlignment="1" applyProtection="1">
      <alignment horizontal="left" vertical="center"/>
    </xf>
    <xf numFmtId="0" fontId="15" fillId="2" borderId="16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18" fillId="2" borderId="16" xfId="0" applyFont="1" applyFill="1" applyBorder="1" applyAlignment="1" applyProtection="1">
      <alignment vertical="center"/>
    </xf>
    <xf numFmtId="0" fontId="15" fillId="2" borderId="6" xfId="0" applyFont="1" applyFill="1" applyBorder="1" applyAlignment="1" applyProtection="1">
      <alignment horizontal="left" vertical="center"/>
    </xf>
    <xf numFmtId="0" fontId="18" fillId="2" borderId="15" xfId="0" applyFont="1" applyFill="1" applyBorder="1" applyAlignment="1" applyProtection="1">
      <alignment vertical="center"/>
    </xf>
    <xf numFmtId="0" fontId="14" fillId="2" borderId="5" xfId="0" applyFont="1" applyFill="1" applyBorder="1" applyAlignment="1" applyProtection="1">
      <alignment horizontal="center"/>
    </xf>
    <xf numFmtId="0" fontId="15" fillId="2" borderId="17" xfId="0" applyFont="1" applyFill="1" applyBorder="1" applyAlignment="1" applyProtection="1">
      <alignment horizontal="center" vertical="center" wrapText="1"/>
    </xf>
    <xf numFmtId="0" fontId="15" fillId="2" borderId="17" xfId="0" applyFont="1" applyFill="1" applyBorder="1" applyAlignment="1" applyProtection="1">
      <alignment wrapText="1"/>
    </xf>
    <xf numFmtId="0" fontId="15" fillId="2" borderId="17" xfId="0" applyFont="1" applyFill="1" applyBorder="1" applyAlignment="1" applyProtection="1">
      <alignment horizontal="center" wrapText="1"/>
    </xf>
    <xf numFmtId="0" fontId="18" fillId="2" borderId="17" xfId="0" applyFont="1" applyFill="1" applyBorder="1" applyAlignment="1" applyProtection="1">
      <alignment horizontal="center" wrapText="1"/>
    </xf>
    <xf numFmtId="0" fontId="18" fillId="2" borderId="0" xfId="0" applyFont="1" applyFill="1" applyBorder="1" applyAlignment="1" applyProtection="1">
      <alignment horizontal="center" wrapText="1"/>
    </xf>
    <xf numFmtId="0" fontId="14" fillId="2" borderId="17" xfId="0" applyFont="1" applyFill="1" applyBorder="1" applyAlignment="1" applyProtection="1">
      <alignment horizontal="center" vertical="top" wrapText="1"/>
    </xf>
    <xf numFmtId="44" fontId="17" fillId="2" borderId="17" xfId="2" applyFont="1" applyFill="1" applyBorder="1" applyAlignment="1" applyProtection="1">
      <alignment vertical="center"/>
    </xf>
    <xf numFmtId="44" fontId="14" fillId="2" borderId="17" xfId="0" applyNumberFormat="1" applyFont="1" applyFill="1" applyBorder="1" applyAlignment="1" applyProtection="1">
      <alignment vertical="center"/>
    </xf>
    <xf numFmtId="0" fontId="15" fillId="2" borderId="9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horizontal="center"/>
    </xf>
    <xf numFmtId="44" fontId="14" fillId="2" borderId="18" xfId="2" applyFont="1" applyFill="1" applyBorder="1" applyAlignment="1" applyProtection="1">
      <alignment vertical="center"/>
    </xf>
    <xf numFmtId="0" fontId="15" fillId="2" borderId="11" xfId="0" applyFont="1" applyFill="1" applyBorder="1" applyAlignment="1" applyProtection="1">
      <alignment horizontal="center"/>
    </xf>
    <xf numFmtId="0" fontId="15" fillId="2" borderId="12" xfId="0" applyFont="1" applyFill="1" applyBorder="1" applyAlignment="1" applyProtection="1"/>
    <xf numFmtId="0" fontId="15" fillId="2" borderId="12" xfId="0" applyFont="1" applyFill="1" applyBorder="1" applyAlignment="1" applyProtection="1">
      <alignment horizontal="center"/>
    </xf>
    <xf numFmtId="0" fontId="15" fillId="2" borderId="12" xfId="0" applyFont="1" applyFill="1" applyBorder="1" applyAlignment="1" applyProtection="1">
      <alignment horizontal="right"/>
    </xf>
    <xf numFmtId="44" fontId="15" fillId="2" borderId="18" xfId="2" applyFont="1" applyFill="1" applyBorder="1" applyAlignment="1" applyProtection="1">
      <alignment vertical="center"/>
    </xf>
    <xf numFmtId="164" fontId="14" fillId="2" borderId="0" xfId="0" applyNumberFormat="1" applyFont="1" applyFill="1" applyBorder="1" applyProtection="1"/>
    <xf numFmtId="164" fontId="14" fillId="2" borderId="7" xfId="0" applyNumberFormat="1" applyFont="1" applyFill="1" applyBorder="1" applyProtection="1"/>
    <xf numFmtId="164" fontId="14" fillId="2" borderId="8" xfId="0" applyNumberFormat="1" applyFont="1" applyFill="1" applyBorder="1" applyProtection="1"/>
    <xf numFmtId="0" fontId="15" fillId="2" borderId="0" xfId="0" applyFont="1" applyFill="1" applyBorder="1" applyProtection="1"/>
    <xf numFmtId="164" fontId="14" fillId="2" borderId="10" xfId="0" applyNumberFormat="1" applyFont="1" applyFill="1" applyBorder="1" applyProtection="1"/>
    <xf numFmtId="0" fontId="17" fillId="2" borderId="0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/>
    <xf numFmtId="0" fontId="14" fillId="2" borderId="27" xfId="0" applyFont="1" applyFill="1" applyBorder="1" applyAlignment="1" applyProtection="1">
      <alignment horizontal="center"/>
    </xf>
    <xf numFmtId="0" fontId="14" fillId="2" borderId="27" xfId="0" applyFont="1" applyFill="1" applyBorder="1" applyProtection="1"/>
    <xf numFmtId="0" fontId="14" fillId="2" borderId="27" xfId="0" applyFont="1" applyFill="1" applyBorder="1" applyAlignment="1" applyProtection="1">
      <alignment horizontal="center" vertical="center"/>
    </xf>
    <xf numFmtId="0" fontId="14" fillId="0" borderId="0" xfId="0" applyFont="1"/>
    <xf numFmtId="0" fontId="21" fillId="2" borderId="0" xfId="0" quotePrefix="1" applyFont="1" applyFill="1" applyBorder="1" applyAlignment="1" applyProtection="1">
      <alignment horizontal="left" vertical="center" indent="3"/>
    </xf>
    <xf numFmtId="0" fontId="22" fillId="2" borderId="0" xfId="3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2" borderId="28" xfId="0" applyFont="1" applyFill="1" applyBorder="1" applyProtection="1"/>
    <xf numFmtId="0" fontId="14" fillId="2" borderId="13" xfId="0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4" borderId="5" xfId="0" applyFont="1" applyFill="1" applyBorder="1" applyAlignment="1" applyProtection="1">
      <alignment horizontal="left" vertical="top"/>
    </xf>
    <xf numFmtId="0" fontId="14" fillId="2" borderId="0" xfId="0" applyFont="1" applyFill="1"/>
    <xf numFmtId="0" fontId="0" fillId="2" borderId="0" xfId="0" applyFill="1"/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 indent="15"/>
    </xf>
    <xf numFmtId="165" fontId="14" fillId="2" borderId="1" xfId="2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Alignment="1"/>
    <xf numFmtId="0" fontId="17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7" fillId="2" borderId="0" xfId="0" applyFont="1" applyFill="1" applyAlignment="1"/>
    <xf numFmtId="0" fontId="24" fillId="2" borderId="0" xfId="0" applyFont="1" applyFill="1" applyAlignment="1"/>
    <xf numFmtId="0" fontId="15" fillId="2" borderId="7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vertical="top"/>
    </xf>
    <xf numFmtId="0" fontId="14" fillId="2" borderId="0" xfId="0" applyFont="1" applyFill="1" applyAlignment="1">
      <alignment vertical="top"/>
    </xf>
    <xf numFmtId="2" fontId="2" fillId="0" borderId="0" xfId="0" applyNumberFormat="1" applyFont="1" applyFill="1" applyBorder="1" applyAlignment="1">
      <alignment horizontal="left"/>
    </xf>
    <xf numFmtId="166" fontId="0" fillId="0" borderId="0" xfId="0" applyNumberFormat="1"/>
    <xf numFmtId="0" fontId="18" fillId="2" borderId="7" xfId="0" applyFont="1" applyFill="1" applyBorder="1" applyAlignment="1" applyProtection="1">
      <alignment vertical="center" wrapText="1"/>
    </xf>
    <xf numFmtId="0" fontId="18" fillId="2" borderId="8" xfId="0" applyFont="1" applyFill="1" applyBorder="1" applyAlignment="1" applyProtection="1">
      <alignment vertical="center" wrapText="1"/>
    </xf>
    <xf numFmtId="0" fontId="18" fillId="2" borderId="29" xfId="0" applyFont="1" applyFill="1" applyBorder="1" applyAlignment="1" applyProtection="1">
      <alignment horizontal="center" wrapText="1"/>
    </xf>
    <xf numFmtId="0" fontId="18" fillId="2" borderId="30" xfId="0" applyFont="1" applyFill="1" applyBorder="1" applyAlignment="1" applyProtection="1">
      <alignment horizontal="center" wrapText="1"/>
    </xf>
    <xf numFmtId="0" fontId="18" fillId="2" borderId="18" xfId="0" applyFont="1" applyFill="1" applyBorder="1" applyAlignment="1" applyProtection="1">
      <alignment vertical="center"/>
    </xf>
    <xf numFmtId="44" fontId="14" fillId="2" borderId="1" xfId="0" applyNumberFormat="1" applyFont="1" applyFill="1" applyBorder="1" applyAlignment="1" applyProtection="1">
      <alignment vertical="center"/>
    </xf>
    <xf numFmtId="0" fontId="14" fillId="2" borderId="1" xfId="0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15" fillId="2" borderId="6" xfId="0" applyFont="1" applyFill="1" applyBorder="1" applyAlignment="1" applyProtection="1">
      <alignment horizontal="center"/>
    </xf>
    <xf numFmtId="0" fontId="15" fillId="2" borderId="7" xfId="0" applyFont="1" applyFill="1" applyBorder="1" applyAlignment="1" applyProtection="1"/>
    <xf numFmtId="0" fontId="2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2" borderId="10" xfId="0" applyFont="1" applyFill="1" applyBorder="1" applyAlignment="1" applyProtection="1">
      <alignment horizontal="center"/>
    </xf>
    <xf numFmtId="44" fontId="15" fillId="2" borderId="1" xfId="2" applyFont="1" applyFill="1" applyBorder="1" applyAlignment="1" applyProtection="1">
      <alignment vertical="center"/>
    </xf>
    <xf numFmtId="0" fontId="17" fillId="2" borderId="0" xfId="0" applyFont="1" applyFill="1" applyBorder="1" applyAlignment="1">
      <alignment vertical="top"/>
    </xf>
    <xf numFmtId="0" fontId="25" fillId="2" borderId="0" xfId="0" applyFont="1" applyFill="1" applyAlignment="1">
      <alignment horizontal="left" vertical="center" indent="2"/>
    </xf>
    <xf numFmtId="0" fontId="26" fillId="2" borderId="0" xfId="0" applyFont="1" applyFill="1" applyAlignment="1">
      <alignment vertical="center"/>
    </xf>
    <xf numFmtId="0" fontId="18" fillId="2" borderId="7" xfId="0" applyFont="1" applyFill="1" applyBorder="1" applyAlignment="1" applyProtection="1"/>
    <xf numFmtId="0" fontId="18" fillId="2" borderId="7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18" fillId="2" borderId="12" xfId="0" applyFont="1" applyFill="1" applyBorder="1" applyAlignment="1" applyProtection="1"/>
    <xf numFmtId="0" fontId="18" fillId="2" borderId="12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right"/>
    </xf>
    <xf numFmtId="0" fontId="15" fillId="2" borderId="1" xfId="0" applyFont="1" applyFill="1" applyBorder="1" applyAlignment="1" applyProtection="1">
      <alignment horizontal="center" wrapText="1"/>
    </xf>
    <xf numFmtId="44" fontId="14" fillId="2" borderId="0" xfId="2" applyFont="1" applyFill="1" applyBorder="1" applyAlignment="1" applyProtection="1"/>
    <xf numFmtId="0" fontId="14" fillId="2" borderId="0" xfId="0" applyFont="1" applyFill="1" applyBorder="1" applyAlignment="1" applyProtection="1">
      <alignment horizontal="center"/>
      <protection locked="0"/>
    </xf>
    <xf numFmtId="43" fontId="14" fillId="2" borderId="0" xfId="1" applyFont="1" applyFill="1" applyBorder="1" applyAlignment="1" applyProtection="1">
      <alignment horizontal="center" vertical="center" wrapText="1"/>
      <protection locked="0"/>
    </xf>
    <xf numFmtId="44" fontId="17" fillId="2" borderId="1" xfId="2" applyFont="1" applyFill="1" applyBorder="1" applyAlignment="1" applyProtection="1">
      <alignment vertical="center"/>
    </xf>
    <xf numFmtId="44" fontId="33" fillId="2" borderId="0" xfId="3" applyNumberFormat="1" applyFill="1" applyBorder="1" applyAlignment="1" applyProtection="1">
      <protection locked="0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  <xf numFmtId="0" fontId="6" fillId="2" borderId="0" xfId="0" applyFont="1" applyFill="1"/>
    <xf numFmtId="0" fontId="32" fillId="2" borderId="0" xfId="0" applyFont="1" applyFill="1" applyBorder="1" applyAlignment="1" applyProtection="1">
      <alignment horizontal="left" vertical="center" indent="2"/>
    </xf>
    <xf numFmtId="0" fontId="14" fillId="2" borderId="33" xfId="0" applyFont="1" applyFill="1" applyBorder="1" applyAlignment="1" applyProtection="1"/>
    <xf numFmtId="0" fontId="31" fillId="2" borderId="10" xfId="0" applyFont="1" applyFill="1" applyBorder="1" applyAlignment="1" applyProtection="1"/>
    <xf numFmtId="0" fontId="1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167" fontId="30" fillId="5" borderId="32" xfId="3" applyNumberFormat="1" applyFont="1" applyFill="1" applyBorder="1" applyAlignment="1" applyProtection="1">
      <protection locked="0"/>
    </xf>
    <xf numFmtId="0" fontId="14" fillId="5" borderId="17" xfId="0" applyFont="1" applyFill="1" applyBorder="1" applyAlignment="1" applyProtection="1">
      <alignment vertical="center" wrapText="1"/>
      <protection locked="0"/>
    </xf>
    <xf numFmtId="43" fontId="14" fillId="5" borderId="17" xfId="1" applyFont="1" applyFill="1" applyBorder="1" applyAlignment="1" applyProtection="1">
      <alignment horizontal="center" vertical="center" wrapText="1"/>
      <protection locked="0"/>
    </xf>
    <xf numFmtId="44" fontId="14" fillId="5" borderId="17" xfId="2" applyFont="1" applyFill="1" applyBorder="1" applyAlignment="1" applyProtection="1">
      <alignment horizontal="center" vertical="center" wrapText="1"/>
      <protection locked="0"/>
    </xf>
    <xf numFmtId="0" fontId="14" fillId="5" borderId="12" xfId="0" applyFont="1" applyFill="1" applyBorder="1" applyAlignment="1" applyProtection="1">
      <alignment horizontal="left"/>
      <protection locked="0"/>
    </xf>
    <xf numFmtId="0" fontId="14" fillId="5" borderId="16" xfId="0" applyFont="1" applyFill="1" applyBorder="1" applyAlignment="1" applyProtection="1">
      <alignment horizontal="left"/>
      <protection locked="0"/>
    </xf>
    <xf numFmtId="15" fontId="14" fillId="5" borderId="16" xfId="0" applyNumberFormat="1" applyFont="1" applyFill="1" applyBorder="1" applyAlignment="1" applyProtection="1">
      <alignment horizontal="left"/>
      <protection locked="0"/>
    </xf>
    <xf numFmtId="0" fontId="14" fillId="5" borderId="12" xfId="0" applyFont="1" applyFill="1" applyBorder="1" applyAlignment="1" applyProtection="1">
      <alignment horizontal="center"/>
      <protection locked="0"/>
    </xf>
    <xf numFmtId="0" fontId="14" fillId="5" borderId="16" xfId="0" applyFont="1" applyFill="1" applyBorder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left"/>
      <protection locked="0"/>
    </xf>
    <xf numFmtId="0" fontId="14" fillId="3" borderId="20" xfId="0" applyFont="1" applyFill="1" applyBorder="1" applyProtection="1">
      <protection locked="0"/>
    </xf>
    <xf numFmtId="0" fontId="14" fillId="3" borderId="20" xfId="0" applyFont="1" applyFill="1" applyBorder="1" applyAlignment="1" applyProtection="1">
      <alignment horizontal="center" vertical="center"/>
      <protection locked="0"/>
    </xf>
    <xf numFmtId="0" fontId="14" fillId="3" borderId="21" xfId="0" applyFont="1" applyFill="1" applyBorder="1" applyProtection="1">
      <protection locked="0"/>
    </xf>
    <xf numFmtId="0" fontId="14" fillId="3" borderId="22" xfId="0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 applyProtection="1">
      <protection locked="0"/>
    </xf>
    <xf numFmtId="0" fontId="15" fillId="3" borderId="0" xfId="0" applyFont="1" applyFill="1" applyBorder="1" applyProtection="1">
      <protection locked="0"/>
    </xf>
    <xf numFmtId="0" fontId="14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4" fillId="3" borderId="23" xfId="0" applyFont="1" applyFill="1" applyBorder="1" applyProtection="1">
      <protection locked="0"/>
    </xf>
    <xf numFmtId="0" fontId="14" fillId="3" borderId="0" xfId="0" applyFont="1" applyFill="1" applyBorder="1" applyAlignment="1" applyProtection="1">
      <protection locked="0"/>
    </xf>
    <xf numFmtId="44" fontId="14" fillId="2" borderId="31" xfId="2" applyFont="1" applyFill="1" applyBorder="1" applyProtection="1">
      <protection locked="0"/>
    </xf>
    <xf numFmtId="0" fontId="14" fillId="3" borderId="24" xfId="0" applyFont="1" applyFill="1" applyBorder="1" applyAlignment="1" applyProtection="1">
      <alignment horizontal="center"/>
      <protection locked="0"/>
    </xf>
    <xf numFmtId="0" fontId="14" fillId="3" borderId="25" xfId="0" applyFont="1" applyFill="1" applyBorder="1" applyProtection="1">
      <protection locked="0"/>
    </xf>
    <xf numFmtId="0" fontId="14" fillId="3" borderId="25" xfId="0" applyFont="1" applyFill="1" applyBorder="1" applyAlignment="1" applyProtection="1">
      <alignment horizontal="center" vertical="center"/>
      <protection locked="0"/>
    </xf>
    <xf numFmtId="0" fontId="14" fillId="3" borderId="26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protection locked="0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protection locked="0"/>
    </xf>
    <xf numFmtId="0" fontId="0" fillId="2" borderId="0" xfId="0" applyFont="1" applyFill="1" applyAlignment="1" applyProtection="1"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168" fontId="14" fillId="5" borderId="17" xfId="1" applyNumberFormat="1" applyFont="1" applyFill="1" applyBorder="1" applyAlignment="1" applyProtection="1">
      <alignment horizontal="center" vertical="center" wrapText="1"/>
      <protection locked="0"/>
    </xf>
    <xf numFmtId="0" fontId="35" fillId="2" borderId="0" xfId="0" applyFont="1" applyFill="1" applyBorder="1" applyAlignment="1">
      <alignment vertical="center"/>
    </xf>
    <xf numFmtId="0" fontId="37" fillId="2" borderId="0" xfId="0" applyFont="1" applyFill="1" applyAlignment="1">
      <alignment horizontal="left" vertical="center" indent="2"/>
    </xf>
    <xf numFmtId="0" fontId="36" fillId="2" borderId="0" xfId="0" applyFont="1" applyFill="1" applyAlignment="1" applyProtection="1">
      <alignment vertical="center"/>
      <protection locked="0"/>
    </xf>
    <xf numFmtId="0" fontId="18" fillId="2" borderId="0" xfId="0" applyFont="1" applyFill="1" applyAlignment="1" applyProtection="1">
      <alignment horizontal="left" vertical="center"/>
      <protection locked="0"/>
    </xf>
    <xf numFmtId="49" fontId="14" fillId="5" borderId="32" xfId="2" applyNumberFormat="1" applyFont="1" applyFill="1" applyBorder="1" applyAlignment="1" applyProtection="1">
      <alignment horizontal="left"/>
      <protection locked="0"/>
    </xf>
    <xf numFmtId="49" fontId="33" fillId="5" borderId="32" xfId="3" applyNumberFormat="1" applyFill="1" applyBorder="1" applyAlignment="1" applyProtection="1">
      <alignment horizontal="left"/>
      <protection locked="0"/>
    </xf>
    <xf numFmtId="0" fontId="15" fillId="5" borderId="17" xfId="0" applyFont="1" applyFill="1" applyBorder="1" applyAlignment="1" applyProtection="1">
      <alignment horizontal="center" vertical="center" wrapText="1"/>
      <protection locked="0"/>
    </xf>
    <xf numFmtId="0" fontId="15" fillId="5" borderId="29" xfId="0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73</xdr:row>
      <xdr:rowOff>77756</xdr:rowOff>
    </xdr:from>
    <xdr:to>
      <xdr:col>15</xdr:col>
      <xdr:colOff>894184</xdr:colOff>
      <xdr:row>83</xdr:row>
      <xdr:rowOff>55163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73470"/>
          <a:ext cx="10448342" cy="2018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29158</xdr:rowOff>
    </xdr:from>
    <xdr:to>
      <xdr:col>10</xdr:col>
      <xdr:colOff>503270</xdr:colOff>
      <xdr:row>109</xdr:row>
      <xdr:rowOff>86308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13316"/>
          <a:ext cx="6995821" cy="1029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38105</xdr:rowOff>
    </xdr:from>
    <xdr:to>
      <xdr:col>6</xdr:col>
      <xdr:colOff>265728</xdr:colOff>
      <xdr:row>99</xdr:row>
      <xdr:rowOff>143458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03641"/>
          <a:ext cx="4308993" cy="1942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58316</xdr:rowOff>
    </xdr:from>
    <xdr:to>
      <xdr:col>14</xdr:col>
      <xdr:colOff>601241</xdr:colOff>
      <xdr:row>57</xdr:row>
      <xdr:rowOff>67840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58061"/>
          <a:ext cx="9543078" cy="103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9719</xdr:colOff>
      <xdr:row>37</xdr:row>
      <xdr:rowOff>19439</xdr:rowOff>
    </xdr:from>
    <xdr:to>
      <xdr:col>13</xdr:col>
      <xdr:colOff>93560</xdr:colOff>
      <xdr:row>48</xdr:row>
      <xdr:rowOff>155511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9" y="7347857"/>
          <a:ext cx="8413356" cy="238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85281</xdr:colOff>
      <xdr:row>104</xdr:row>
      <xdr:rowOff>17028</xdr:rowOff>
    </xdr:from>
    <xdr:to>
      <xdr:col>6</xdr:col>
      <xdr:colOff>493166</xdr:colOff>
      <xdr:row>109</xdr:row>
      <xdr:rowOff>130940</xdr:rowOff>
    </xdr:to>
    <xdr:sp macro="" textlink="">
      <xdr:nvSpPr>
        <xdr:cNvPr id="30" name="TextBox 29"/>
        <xdr:cNvSpPr txBox="1"/>
      </xdr:nvSpPr>
      <xdr:spPr>
        <a:xfrm rot="20814992">
          <a:off x="1397398" y="19961212"/>
          <a:ext cx="3139033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fr-CA" sz="4800" b="0" i="0" u="none" strike="noStrike" baseline="0">
              <a:solidFill>
                <a:srgbClr val="808080">
                  <a:alpha val="65000"/>
                </a:srgbClr>
              </a:solidFill>
              <a:latin typeface="Calibri"/>
            </a:rPr>
            <a:t>EXEMPLE</a:t>
          </a:r>
        </a:p>
      </xdr:txBody>
    </xdr:sp>
    <xdr:clientData/>
  </xdr:twoCellAnchor>
  <xdr:twoCellAnchor>
    <xdr:from>
      <xdr:col>2</xdr:col>
      <xdr:colOff>642989</xdr:colOff>
      <xdr:row>40</xdr:row>
      <xdr:rowOff>113082</xdr:rowOff>
    </xdr:from>
    <xdr:to>
      <xdr:col>8</xdr:col>
      <xdr:colOff>406051</xdr:colOff>
      <xdr:row>45</xdr:row>
      <xdr:rowOff>178396</xdr:rowOff>
    </xdr:to>
    <xdr:sp macro="" textlink="">
      <xdr:nvSpPr>
        <xdr:cNvPr id="18" name="TextBox 17"/>
        <xdr:cNvSpPr txBox="1"/>
      </xdr:nvSpPr>
      <xdr:spPr>
        <a:xfrm rot="20814992">
          <a:off x="1955106" y="8053822"/>
          <a:ext cx="3718853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fr-CA" sz="6600" b="0" i="0" u="none" strike="noStrike" baseline="0">
              <a:solidFill>
                <a:srgbClr val="808080">
                  <a:alpha val="65000"/>
                </a:srgbClr>
              </a:solidFill>
              <a:latin typeface="Calibri"/>
            </a:rPr>
            <a:t>EXEMPLE</a:t>
          </a:r>
        </a:p>
      </xdr:txBody>
    </xdr:sp>
    <xdr:clientData/>
  </xdr:twoCellAnchor>
  <xdr:twoCellAnchor>
    <xdr:from>
      <xdr:col>12</xdr:col>
      <xdr:colOff>126352</xdr:colOff>
      <xdr:row>54</xdr:row>
      <xdr:rowOff>48598</xdr:rowOff>
    </xdr:from>
    <xdr:to>
      <xdr:col>14</xdr:col>
      <xdr:colOff>592883</xdr:colOff>
      <xdr:row>55</xdr:row>
      <xdr:rowOff>38876</xdr:rowOff>
    </xdr:to>
    <xdr:sp macro="" textlink="">
      <xdr:nvSpPr>
        <xdr:cNvPr id="26" name="Rectangle 25"/>
        <xdr:cNvSpPr/>
      </xdr:nvSpPr>
      <xdr:spPr>
        <a:xfrm>
          <a:off x="7843546" y="10856557"/>
          <a:ext cx="1691174" cy="19438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A"/>
        </a:p>
      </xdr:txBody>
    </xdr:sp>
    <xdr:clientData/>
  </xdr:twoCellAnchor>
  <xdr:twoCellAnchor editAs="oneCell">
    <xdr:from>
      <xdr:col>0</xdr:col>
      <xdr:colOff>252703</xdr:colOff>
      <xdr:row>113</xdr:row>
      <xdr:rowOff>106913</xdr:rowOff>
    </xdr:from>
    <xdr:to>
      <xdr:col>3</xdr:col>
      <xdr:colOff>367153</xdr:colOff>
      <xdr:row>118</xdr:row>
      <xdr:rowOff>83657</xdr:rowOff>
    </xdr:to>
    <xdr:pic>
      <xdr:nvPicPr>
        <xdr:cNvPr id="32" name="Picture 31" descr="Cette image démontre que l'utilisateur peut sélectionner la boite à la droite du bouton filtre pour afficher une deuxième image illuster dans la prochaine image." title="Image de la fonctionalité de &quot;Filtre&quot;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2703" y="22053291"/>
          <a:ext cx="2155521" cy="997280"/>
        </a:xfrm>
        <a:prstGeom prst="rect">
          <a:avLst/>
        </a:prstGeom>
      </xdr:spPr>
    </xdr:pic>
    <xdr:clientData/>
  </xdr:twoCellAnchor>
  <xdr:twoCellAnchor>
    <xdr:from>
      <xdr:col>1</xdr:col>
      <xdr:colOff>587828</xdr:colOff>
      <xdr:row>113</xdr:row>
      <xdr:rowOff>164063</xdr:rowOff>
    </xdr:from>
    <xdr:to>
      <xdr:col>2</xdr:col>
      <xdr:colOff>107107</xdr:colOff>
      <xdr:row>115</xdr:row>
      <xdr:rowOff>7581</xdr:rowOff>
    </xdr:to>
    <xdr:sp macro="" textlink="">
      <xdr:nvSpPr>
        <xdr:cNvPr id="33" name="Rectangle 32"/>
        <xdr:cNvSpPr/>
      </xdr:nvSpPr>
      <xdr:spPr>
        <a:xfrm>
          <a:off x="1200149" y="22110441"/>
          <a:ext cx="219075" cy="25173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>
            <a:ln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 editAs="oneCell">
    <xdr:from>
      <xdr:col>0</xdr:col>
      <xdr:colOff>320741</xdr:colOff>
      <xdr:row>122</xdr:row>
      <xdr:rowOff>106913</xdr:rowOff>
    </xdr:from>
    <xdr:to>
      <xdr:col>5</xdr:col>
      <xdr:colOff>73091</xdr:colOff>
      <xdr:row>142</xdr:row>
      <xdr:rowOff>39761</xdr:rowOff>
    </xdr:to>
    <xdr:pic>
      <xdr:nvPicPr>
        <xdr:cNvPr id="34" name="Picture 33" descr="Cette image démontre que l'utilisateur a seulement coché l'option &quot;Montre&quot; des trois options notées &quot;Cache&quot;, &quot;Montre&quot; et &quot;Blanks&quot;" title="Fonctionalité du bouton Filtre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0741" y="23890255"/>
          <a:ext cx="3076381" cy="4014991"/>
        </a:xfrm>
        <a:prstGeom prst="rect">
          <a:avLst/>
        </a:prstGeom>
      </xdr:spPr>
    </xdr:pic>
    <xdr:clientData/>
  </xdr:twoCellAnchor>
  <xdr:twoCellAnchor>
    <xdr:from>
      <xdr:col>1</xdr:col>
      <xdr:colOff>254455</xdr:colOff>
      <xdr:row>132</xdr:row>
      <xdr:rowOff>172616</xdr:rowOff>
    </xdr:from>
    <xdr:to>
      <xdr:col>2</xdr:col>
      <xdr:colOff>197304</xdr:colOff>
      <xdr:row>133</xdr:row>
      <xdr:rowOff>134516</xdr:rowOff>
    </xdr:to>
    <xdr:sp macro="" textlink="">
      <xdr:nvSpPr>
        <xdr:cNvPr id="35" name="Rectangle 34"/>
        <xdr:cNvSpPr/>
      </xdr:nvSpPr>
      <xdr:spPr>
        <a:xfrm>
          <a:off x="866776" y="25997029"/>
          <a:ext cx="642645" cy="16600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>
            <a:ln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 editAs="oneCell">
    <xdr:from>
      <xdr:col>0</xdr:col>
      <xdr:colOff>0</xdr:colOff>
      <xdr:row>158</xdr:row>
      <xdr:rowOff>97195</xdr:rowOff>
    </xdr:from>
    <xdr:to>
      <xdr:col>15</xdr:col>
      <xdr:colOff>884464</xdr:colOff>
      <xdr:row>160</xdr:row>
      <xdr:rowOff>161857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70078"/>
          <a:ext cx="10438622" cy="472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136071</xdr:colOff>
      <xdr:row>76</xdr:row>
      <xdr:rowOff>0</xdr:rowOff>
    </xdr:from>
    <xdr:to>
      <xdr:col>11</xdr:col>
      <xdr:colOff>74083</xdr:colOff>
      <xdr:row>81</xdr:row>
      <xdr:rowOff>65314</xdr:rowOff>
    </xdr:to>
    <xdr:sp macro="" textlink="">
      <xdr:nvSpPr>
        <xdr:cNvPr id="22" name="TextBox 21"/>
        <xdr:cNvSpPr txBox="1"/>
      </xdr:nvSpPr>
      <xdr:spPr>
        <a:xfrm rot="20814992">
          <a:off x="3460102" y="14491607"/>
          <a:ext cx="3718853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fr-CA" sz="6600" b="0" i="0" u="none" strike="noStrike" baseline="0">
              <a:solidFill>
                <a:srgbClr val="808080">
                  <a:alpha val="65000"/>
                </a:srgbClr>
              </a:solidFill>
              <a:latin typeface="Calibri"/>
            </a:rPr>
            <a:t>EXEMPLE</a:t>
          </a:r>
        </a:p>
      </xdr:txBody>
    </xdr:sp>
    <xdr:clientData/>
  </xdr:twoCellAnchor>
  <xdr:twoCellAnchor>
    <xdr:from>
      <xdr:col>0</xdr:col>
      <xdr:colOff>358913</xdr:colOff>
      <xdr:row>92</xdr:row>
      <xdr:rowOff>58318</xdr:rowOff>
    </xdr:from>
    <xdr:to>
      <xdr:col>6</xdr:col>
      <xdr:colOff>34501</xdr:colOff>
      <xdr:row>97</xdr:row>
      <xdr:rowOff>123632</xdr:rowOff>
    </xdr:to>
    <xdr:sp macro="" textlink="">
      <xdr:nvSpPr>
        <xdr:cNvPr id="29" name="TextBox 28"/>
        <xdr:cNvSpPr txBox="1"/>
      </xdr:nvSpPr>
      <xdr:spPr>
        <a:xfrm rot="20814992">
          <a:off x="358913" y="17815639"/>
          <a:ext cx="3718853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fr-CA" sz="6600" b="0" i="0" u="none" strike="noStrike" baseline="0">
              <a:solidFill>
                <a:srgbClr val="808080">
                  <a:alpha val="65000"/>
                </a:srgbClr>
              </a:solidFill>
              <a:latin typeface="Calibri"/>
            </a:rPr>
            <a:t>EXEMPLE</a:t>
          </a:r>
        </a:p>
      </xdr:txBody>
    </xdr:sp>
    <xdr:clientData/>
  </xdr:twoCellAnchor>
  <xdr:twoCellAnchor editAs="oneCell">
    <xdr:from>
      <xdr:col>0</xdr:col>
      <xdr:colOff>0</xdr:colOff>
      <xdr:row>147</xdr:row>
      <xdr:rowOff>136072</xdr:rowOff>
    </xdr:from>
    <xdr:to>
      <xdr:col>16</xdr:col>
      <xdr:colOff>0</xdr:colOff>
      <xdr:row>152</xdr:row>
      <xdr:rowOff>86425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19082"/>
          <a:ext cx="10458061" cy="9320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6"/>
  <sheetViews>
    <sheetView zoomScale="98" zoomScaleNormal="98" workbookViewId="0"/>
  </sheetViews>
  <sheetFormatPr defaultColWidth="9.140625" defaultRowHeight="15" x14ac:dyDescent="0.25"/>
  <cols>
    <col min="1" max="1" width="9.140625" style="22"/>
    <col min="2" max="2" width="10.42578125" style="22" customWidth="1"/>
    <col min="3" max="3" width="11" style="22" customWidth="1"/>
    <col min="4" max="4" width="9.42578125" style="22" customWidth="1"/>
    <col min="5" max="5" width="9.7109375" style="22" customWidth="1"/>
    <col min="6" max="6" width="10.7109375" style="22" customWidth="1"/>
    <col min="7" max="15" width="9.140625" style="22"/>
    <col min="16" max="16" width="13.5703125" style="22" customWidth="1"/>
    <col min="17" max="16384" width="9.140625" style="22"/>
  </cols>
  <sheetData>
    <row r="1" spans="1:16" ht="15.75" x14ac:dyDescent="0.25">
      <c r="A1" s="106" t="s">
        <v>90</v>
      </c>
      <c r="B1" s="106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1"/>
      <c r="O1" s="21"/>
      <c r="P1" s="19"/>
    </row>
    <row r="2" spans="1:16" ht="15.75" x14ac:dyDescent="0.25">
      <c r="A2" s="103"/>
      <c r="B2" s="107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97"/>
      <c r="P2" s="19"/>
    </row>
    <row r="3" spans="1:16" ht="15.75" x14ac:dyDescent="0.25">
      <c r="A3" s="188" t="s">
        <v>74</v>
      </c>
      <c r="B3" s="189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1"/>
      <c r="P3" s="192"/>
    </row>
    <row r="4" spans="1:16" ht="15.75" x14ac:dyDescent="0.25">
      <c r="A4" s="188" t="s">
        <v>91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  <c r="P4" s="192"/>
    </row>
    <row r="5" spans="1:16" x14ac:dyDescent="0.25">
      <c r="A5" s="193" t="s">
        <v>88</v>
      </c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1"/>
      <c r="P5" s="192"/>
    </row>
    <row r="6" spans="1:16" ht="15.75" x14ac:dyDescent="0.25">
      <c r="A6" s="199" t="s">
        <v>97</v>
      </c>
      <c r="B6" s="189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1"/>
      <c r="P6" s="192"/>
    </row>
    <row r="7" spans="1:16" ht="15.75" x14ac:dyDescent="0.25">
      <c r="A7" s="200" t="s">
        <v>89</v>
      </c>
      <c r="B7" s="194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1"/>
      <c r="P7" s="192"/>
    </row>
    <row r="8" spans="1:16" x14ac:dyDescent="0.25">
      <c r="A8" s="194" t="s">
        <v>107</v>
      </c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1"/>
      <c r="P8" s="192"/>
    </row>
    <row r="9" spans="1:16" x14ac:dyDescent="0.25">
      <c r="A9" s="109"/>
      <c r="B9" s="109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1"/>
      <c r="P9" s="19"/>
    </row>
    <row r="10" spans="1:16" x14ac:dyDescent="0.25">
      <c r="A10" s="157" t="s">
        <v>2</v>
      </c>
      <c r="B10" s="157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21"/>
      <c r="P10" s="19"/>
    </row>
    <row r="11" spans="1:16" ht="15.75" x14ac:dyDescent="0.25">
      <c r="A11" s="110"/>
      <c r="B11" s="107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9"/>
    </row>
    <row r="12" spans="1:16" customFormat="1" x14ac:dyDescent="0.25">
      <c r="A12" s="151" t="s">
        <v>3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02"/>
      <c r="N12" s="153"/>
      <c r="O12" s="102"/>
      <c r="P12" s="102"/>
    </row>
    <row r="13" spans="1:16" customFormat="1" x14ac:dyDescent="0.25">
      <c r="A13" s="109" t="s">
        <v>4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02"/>
      <c r="N13" s="153"/>
      <c r="O13" s="102"/>
      <c r="P13" s="102"/>
    </row>
    <row r="14" spans="1:16" customFormat="1" x14ac:dyDescent="0.25">
      <c r="A14" s="109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02"/>
      <c r="N14" s="153"/>
      <c r="O14" s="102"/>
      <c r="P14" s="102"/>
    </row>
    <row r="15" spans="1:16" ht="15.75" x14ac:dyDescent="0.25">
      <c r="A15" s="111" t="s">
        <v>5</v>
      </c>
      <c r="B15" s="107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9"/>
    </row>
    <row r="16" spans="1:16" x14ac:dyDescent="0.25">
      <c r="A16" s="108" t="s">
        <v>6</v>
      </c>
      <c r="B16" s="10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1"/>
      <c r="P16" s="19"/>
    </row>
    <row r="17" spans="1:16" x14ac:dyDescent="0.25">
      <c r="A17" s="108" t="s">
        <v>92</v>
      </c>
      <c r="B17" s="108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1"/>
      <c r="P17" s="19"/>
    </row>
    <row r="18" spans="1:16" x14ac:dyDescent="0.25">
      <c r="A18" s="109"/>
      <c r="B18" s="109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1"/>
      <c r="P18" s="19"/>
    </row>
    <row r="19" spans="1:16" x14ac:dyDescent="0.25">
      <c r="A19" s="136" t="s">
        <v>7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</row>
    <row r="20" spans="1:16" x14ac:dyDescent="0.25">
      <c r="A20" s="103" t="s">
        <v>75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</row>
    <row r="21" spans="1:16" x14ac:dyDescent="0.25">
      <c r="A21" s="135" t="s">
        <v>8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</row>
    <row r="22" spans="1:16" x14ac:dyDescent="0.25">
      <c r="A22" s="135" t="s">
        <v>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</row>
    <row r="23" spans="1:16" x14ac:dyDescent="0.25">
      <c r="A23" s="135" t="s">
        <v>10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</row>
    <row r="24" spans="1:16" x14ac:dyDescent="0.25">
      <c r="A24" s="198" t="s">
        <v>108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</row>
    <row r="25" spans="1:16" x14ac:dyDescent="0.2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</row>
    <row r="26" spans="1:16" x14ac:dyDescent="0.25">
      <c r="A26" s="136" t="s">
        <v>76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</row>
    <row r="27" spans="1:16" x14ac:dyDescent="0.25">
      <c r="A27" s="103" t="s">
        <v>11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</row>
    <row r="28" spans="1:16" x14ac:dyDescent="0.25">
      <c r="A28" s="135" t="s">
        <v>8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</row>
    <row r="29" spans="1:16" x14ac:dyDescent="0.25">
      <c r="A29" s="135" t="s">
        <v>12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</row>
    <row r="30" spans="1:16" x14ac:dyDescent="0.25">
      <c r="A30" s="135" t="s">
        <v>13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</row>
    <row r="31" spans="1:16" ht="15.75" x14ac:dyDescent="0.25">
      <c r="A31" s="198" t="s">
        <v>109</v>
      </c>
      <c r="B31" s="112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1"/>
      <c r="P31" s="19"/>
    </row>
    <row r="32" spans="1:16" ht="15.75" x14ac:dyDescent="0.25">
      <c r="A32" s="135"/>
      <c r="B32" s="11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1"/>
      <c r="P32" s="19"/>
    </row>
    <row r="33" spans="1:18" ht="15.75" x14ac:dyDescent="0.25">
      <c r="A33" s="103" t="s">
        <v>14</v>
      </c>
      <c r="B33" s="107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19"/>
    </row>
    <row r="34" spans="1:18" ht="15.75" x14ac:dyDescent="0.25">
      <c r="A34" s="103"/>
      <c r="B34" s="107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19"/>
    </row>
    <row r="35" spans="1:18" ht="15.75" x14ac:dyDescent="0.25">
      <c r="A35" s="111" t="s">
        <v>15</v>
      </c>
      <c r="B35" s="10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19"/>
    </row>
    <row r="36" spans="1:18" ht="15.75" x14ac:dyDescent="0.25">
      <c r="A36" s="103" t="s">
        <v>66</v>
      </c>
      <c r="B36" s="107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19"/>
    </row>
    <row r="37" spans="1:18" ht="15.75" x14ac:dyDescent="0.25">
      <c r="A37" s="103" t="s">
        <v>67</v>
      </c>
      <c r="B37" s="107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19"/>
    </row>
    <row r="38" spans="1:18" ht="15.75" x14ac:dyDescent="0.25">
      <c r="A38" s="103"/>
      <c r="B38" s="107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19"/>
    </row>
    <row r="39" spans="1:18" ht="15.75" x14ac:dyDescent="0.25">
      <c r="A39" s="107"/>
      <c r="B39" s="107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19"/>
    </row>
    <row r="40" spans="1:18" ht="15.75" x14ac:dyDescent="0.25">
      <c r="A40" s="107"/>
      <c r="B40" s="107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19"/>
    </row>
    <row r="41" spans="1:18" ht="15.75" x14ac:dyDescent="0.25">
      <c r="A41" s="107"/>
      <c r="B41" s="107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19"/>
    </row>
    <row r="42" spans="1:18" ht="15.75" x14ac:dyDescent="0.25">
      <c r="A42" s="107"/>
      <c r="B42" s="107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19"/>
    </row>
    <row r="43" spans="1:18" ht="15.75" x14ac:dyDescent="0.25">
      <c r="A43" s="107"/>
      <c r="B43" s="107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19"/>
      <c r="R43" s="149"/>
    </row>
    <row r="44" spans="1:18" ht="15.75" x14ac:dyDescent="0.25">
      <c r="A44" s="107"/>
      <c r="B44" s="107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19"/>
      <c r="R44" s="150"/>
    </row>
    <row r="45" spans="1:18" ht="15.75" x14ac:dyDescent="0.25">
      <c r="A45" s="107"/>
      <c r="B45" s="107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19"/>
      <c r="R45" s="150"/>
    </row>
    <row r="46" spans="1:18" ht="15.75" x14ac:dyDescent="0.25">
      <c r="A46" s="107"/>
      <c r="B46" s="107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19"/>
      <c r="R46" s="150"/>
    </row>
    <row r="47" spans="1:18" ht="15.75" x14ac:dyDescent="0.25">
      <c r="A47" s="107"/>
      <c r="B47" s="107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19"/>
      <c r="R47" s="150"/>
    </row>
    <row r="48" spans="1:18" ht="15.75" x14ac:dyDescent="0.25">
      <c r="A48" s="107"/>
      <c r="B48" s="107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19"/>
      <c r="R48" s="150"/>
    </row>
    <row r="49" spans="1:18" ht="15.75" x14ac:dyDescent="0.25">
      <c r="A49" s="107"/>
      <c r="B49" s="107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19"/>
      <c r="R49" s="150"/>
    </row>
    <row r="50" spans="1:18" ht="15.75" x14ac:dyDescent="0.25">
      <c r="A50" s="111" t="s">
        <v>16</v>
      </c>
      <c r="B50" s="107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19"/>
      <c r="R50" s="150"/>
    </row>
    <row r="51" spans="1:18" ht="15.75" x14ac:dyDescent="0.25">
      <c r="A51" s="103" t="s">
        <v>65</v>
      </c>
      <c r="B51" s="10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19"/>
      <c r="R51" s="150"/>
    </row>
    <row r="52" spans="1:18" ht="15.75" x14ac:dyDescent="0.25">
      <c r="A52" s="103" t="s">
        <v>93</v>
      </c>
      <c r="B52" s="107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19"/>
      <c r="R52" s="150"/>
    </row>
    <row r="53" spans="1:18" ht="15.75" x14ac:dyDescent="0.25">
      <c r="A53" s="107"/>
      <c r="B53" s="107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19"/>
      <c r="R53" s="150"/>
    </row>
    <row r="54" spans="1:18" ht="15.75" x14ac:dyDescent="0.25">
      <c r="A54" s="107"/>
      <c r="B54" s="107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19"/>
      <c r="R54" s="150"/>
    </row>
    <row r="55" spans="1:18" ht="15.75" x14ac:dyDescent="0.25">
      <c r="A55" s="107"/>
      <c r="B55" s="10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19"/>
      <c r="R55" s="150"/>
    </row>
    <row r="56" spans="1:18" ht="15.75" x14ac:dyDescent="0.25">
      <c r="A56" s="107"/>
      <c r="B56" s="107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9"/>
      <c r="R56" s="150"/>
    </row>
    <row r="57" spans="1:18" ht="15.75" x14ac:dyDescent="0.25">
      <c r="A57" s="107"/>
      <c r="B57" s="10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9"/>
      <c r="R57" s="150"/>
    </row>
    <row r="58" spans="1:18" ht="15.75" x14ac:dyDescent="0.25">
      <c r="A58" s="107"/>
      <c r="B58" s="10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19"/>
      <c r="R58" s="150"/>
    </row>
    <row r="59" spans="1:18" ht="15.75" x14ac:dyDescent="0.25">
      <c r="A59" s="107" t="s">
        <v>17</v>
      </c>
      <c r="B59" s="10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19"/>
      <c r="R59" s="150"/>
    </row>
    <row r="60" spans="1:18" ht="15.75" x14ac:dyDescent="0.25">
      <c r="A60" s="107"/>
      <c r="B60" s="107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19"/>
      <c r="R60" s="150"/>
    </row>
    <row r="61" spans="1:18" ht="15.75" x14ac:dyDescent="0.25">
      <c r="A61" s="111" t="s">
        <v>18</v>
      </c>
      <c r="B61" s="107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19"/>
      <c r="R61" s="150"/>
    </row>
    <row r="62" spans="1:18" ht="15.75" x14ac:dyDescent="0.25">
      <c r="A62" s="103" t="s">
        <v>19</v>
      </c>
      <c r="B62" s="107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19"/>
      <c r="R62" s="150"/>
    </row>
    <row r="63" spans="1:18" ht="15.75" x14ac:dyDescent="0.25">
      <c r="A63" s="109" t="s">
        <v>77</v>
      </c>
      <c r="B63" s="107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19"/>
      <c r="R63" s="150"/>
    </row>
    <row r="64" spans="1:18" ht="15.75" x14ac:dyDescent="0.25">
      <c r="A64" s="109" t="s">
        <v>78</v>
      </c>
      <c r="B64" s="107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19"/>
      <c r="R64" s="150"/>
    </row>
    <row r="65" spans="1:18" ht="15.75" x14ac:dyDescent="0.25">
      <c r="A65" s="151" t="s">
        <v>79</v>
      </c>
      <c r="B65" s="107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19"/>
      <c r="R65" s="150"/>
    </row>
    <row r="66" spans="1:18" ht="15.75" x14ac:dyDescent="0.25">
      <c r="A66" s="151" t="s">
        <v>20</v>
      </c>
      <c r="B66" s="107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19"/>
    </row>
    <row r="67" spans="1:18" ht="15.75" x14ac:dyDescent="0.25">
      <c r="A67" s="151" t="s">
        <v>95</v>
      </c>
      <c r="B67" s="107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19"/>
    </row>
    <row r="68" spans="1:18" ht="15.75" x14ac:dyDescent="0.25">
      <c r="A68" s="151" t="s">
        <v>96</v>
      </c>
      <c r="B68" s="107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19"/>
    </row>
    <row r="69" spans="1:18" ht="15.75" customHeight="1" x14ac:dyDescent="0.25">
      <c r="A69" s="151" t="s">
        <v>102</v>
      </c>
      <c r="B69" s="107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19"/>
    </row>
    <row r="70" spans="1:18" x14ac:dyDescent="0.25">
      <c r="A70" s="108" t="s">
        <v>80</v>
      </c>
      <c r="B70" s="10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</row>
    <row r="71" spans="1:18" ht="18" x14ac:dyDescent="0.25">
      <c r="A71" s="151" t="s">
        <v>110</v>
      </c>
      <c r="B71" s="103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9"/>
    </row>
    <row r="72" spans="1:18" x14ac:dyDescent="0.25">
      <c r="A72" s="108" t="s">
        <v>111</v>
      </c>
      <c r="B72" s="103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9"/>
    </row>
    <row r="73" spans="1:18" ht="15.75" x14ac:dyDescent="0.25">
      <c r="A73" s="112" t="s">
        <v>21</v>
      </c>
      <c r="B73" s="107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19"/>
    </row>
    <row r="74" spans="1:18" ht="15.75" x14ac:dyDescent="0.25">
      <c r="A74" s="107"/>
      <c r="B74" s="107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19"/>
    </row>
    <row r="75" spans="1:18" ht="15.75" x14ac:dyDescent="0.25">
      <c r="A75" s="107"/>
      <c r="B75" s="107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19"/>
    </row>
    <row r="76" spans="1:18" ht="15.75" x14ac:dyDescent="0.25">
      <c r="A76" s="107"/>
      <c r="B76" s="107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19"/>
    </row>
    <row r="77" spans="1:18" ht="15.75" x14ac:dyDescent="0.25">
      <c r="A77" s="107"/>
      <c r="B77" s="107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19"/>
    </row>
    <row r="78" spans="1:18" ht="15.75" x14ac:dyDescent="0.25">
      <c r="A78" s="107"/>
      <c r="B78" s="107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19"/>
    </row>
    <row r="79" spans="1:18" ht="15.75" x14ac:dyDescent="0.25">
      <c r="A79" s="107"/>
      <c r="B79" s="107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19"/>
    </row>
    <row r="80" spans="1:18" ht="15.75" x14ac:dyDescent="0.25">
      <c r="A80" s="107"/>
      <c r="B80" s="107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19"/>
    </row>
    <row r="81" spans="1:16" ht="15.75" x14ac:dyDescent="0.25">
      <c r="A81" s="107"/>
      <c r="B81" s="107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19"/>
    </row>
    <row r="82" spans="1:16" ht="15.75" x14ac:dyDescent="0.25">
      <c r="A82" s="107"/>
      <c r="B82" s="107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19"/>
    </row>
    <row r="83" spans="1:16" ht="15.75" x14ac:dyDescent="0.25">
      <c r="A83" s="107"/>
      <c r="B83" s="107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19"/>
    </row>
    <row r="84" spans="1:16" ht="15.75" x14ac:dyDescent="0.25">
      <c r="A84" s="107"/>
      <c r="B84" s="107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19"/>
    </row>
    <row r="85" spans="1:16" ht="15.75" x14ac:dyDescent="0.25">
      <c r="A85" s="103" t="s">
        <v>22</v>
      </c>
      <c r="B85" s="107"/>
      <c r="C85" s="21"/>
      <c r="D85" s="26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19"/>
    </row>
    <row r="86" spans="1:16" ht="15.75" x14ac:dyDescent="0.25">
      <c r="A86" s="109" t="s">
        <v>23</v>
      </c>
      <c r="B86" s="107"/>
      <c r="C86" s="21"/>
      <c r="D86" s="26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19"/>
    </row>
    <row r="87" spans="1:16" ht="15.75" x14ac:dyDescent="0.25">
      <c r="A87" s="109" t="s">
        <v>24</v>
      </c>
      <c r="B87" s="107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19"/>
    </row>
    <row r="88" spans="1:16" ht="15.75" x14ac:dyDescent="0.25">
      <c r="A88" s="109" t="s">
        <v>25</v>
      </c>
      <c r="B88" s="107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19"/>
    </row>
    <row r="89" spans="1:16" ht="15.75" x14ac:dyDescent="0.25">
      <c r="A89" s="109" t="s">
        <v>94</v>
      </c>
      <c r="B89" s="107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19"/>
    </row>
    <row r="90" spans="1:16" ht="15.75" x14ac:dyDescent="0.25">
      <c r="A90" s="151" t="s">
        <v>103</v>
      </c>
      <c r="B90" s="107"/>
      <c r="C90" s="25"/>
      <c r="D90" s="25"/>
      <c r="E90" s="25"/>
      <c r="F90" s="25"/>
      <c r="G90" s="21"/>
      <c r="H90" s="21"/>
      <c r="I90" s="21"/>
      <c r="J90" s="21"/>
      <c r="K90" s="21"/>
      <c r="L90" s="21"/>
      <c r="M90" s="21"/>
      <c r="N90" s="21"/>
      <c r="O90" s="21"/>
      <c r="P90" s="19"/>
    </row>
    <row r="91" spans="1:16" ht="15.75" x14ac:dyDescent="0.25">
      <c r="A91" s="109"/>
      <c r="B91" s="107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19"/>
    </row>
    <row r="92" spans="1:16" ht="15.75" x14ac:dyDescent="0.25">
      <c r="A92" s="109"/>
      <c r="B92" s="107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19"/>
    </row>
    <row r="93" spans="1:16" ht="15.75" x14ac:dyDescent="0.25">
      <c r="A93" s="109"/>
      <c r="B93" s="107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19"/>
    </row>
    <row r="94" spans="1:16" ht="15.75" x14ac:dyDescent="0.25">
      <c r="A94" s="109"/>
      <c r="B94" s="107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19"/>
    </row>
    <row r="95" spans="1:16" ht="15.75" x14ac:dyDescent="0.25">
      <c r="A95" s="109"/>
      <c r="B95" s="107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19"/>
    </row>
    <row r="96" spans="1:16" ht="15.75" x14ac:dyDescent="0.25">
      <c r="A96" s="109"/>
      <c r="B96" s="107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19"/>
    </row>
    <row r="97" spans="1:16" ht="15.75" x14ac:dyDescent="0.25">
      <c r="A97" s="109"/>
      <c r="B97" s="107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19"/>
    </row>
    <row r="98" spans="1:16" ht="15.75" x14ac:dyDescent="0.25">
      <c r="A98" s="109"/>
      <c r="B98" s="107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19"/>
    </row>
    <row r="99" spans="1:16" ht="15.75" x14ac:dyDescent="0.25">
      <c r="A99" s="109"/>
      <c r="B99" s="107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19"/>
    </row>
    <row r="100" spans="1:16" ht="15.75" x14ac:dyDescent="0.25">
      <c r="A100" s="109"/>
      <c r="B100" s="107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19"/>
    </row>
    <row r="101" spans="1:16" x14ac:dyDescent="0.25">
      <c r="A101" s="109" t="s">
        <v>68</v>
      </c>
      <c r="B101" s="103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9"/>
    </row>
    <row r="102" spans="1:16" x14ac:dyDescent="0.25">
      <c r="A102" s="103" t="s">
        <v>81</v>
      </c>
      <c r="B102" s="103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9"/>
    </row>
    <row r="103" spans="1:16" x14ac:dyDescent="0.25">
      <c r="A103" s="103" t="s">
        <v>82</v>
      </c>
      <c r="B103" s="103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9"/>
    </row>
    <row r="104" spans="1:16" x14ac:dyDescent="0.25">
      <c r="A104" s="108" t="s">
        <v>104</v>
      </c>
      <c r="B104" s="115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19"/>
    </row>
    <row r="105" spans="1:16" x14ac:dyDescent="0.25">
      <c r="A105" s="103"/>
      <c r="B105" s="115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19"/>
    </row>
    <row r="106" spans="1:16" x14ac:dyDescent="0.25">
      <c r="A106" s="103"/>
      <c r="B106" s="115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19"/>
    </row>
    <row r="107" spans="1:16" x14ac:dyDescent="0.25">
      <c r="A107" s="103"/>
      <c r="B107" s="115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19"/>
    </row>
    <row r="108" spans="1:16" x14ac:dyDescent="0.25">
      <c r="A108" s="103"/>
      <c r="B108" s="115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19"/>
    </row>
    <row r="109" spans="1:16" x14ac:dyDescent="0.25">
      <c r="A109" s="103"/>
      <c r="B109" s="115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19"/>
    </row>
    <row r="110" spans="1:16" x14ac:dyDescent="0.25">
      <c r="A110" s="103"/>
      <c r="B110" s="115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19"/>
    </row>
    <row r="111" spans="1:16" ht="15.75" x14ac:dyDescent="0.25">
      <c r="A111" s="116" t="s">
        <v>26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2"/>
      <c r="N111" s="21"/>
      <c r="O111" s="21"/>
      <c r="P111" s="19"/>
    </row>
    <row r="112" spans="1:16" ht="15.75" x14ac:dyDescent="0.25">
      <c r="A112" s="117" t="s">
        <v>87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2"/>
      <c r="N112" s="21"/>
      <c r="O112" s="21"/>
      <c r="P112" s="19"/>
    </row>
    <row r="113" spans="1:16" ht="15.75" x14ac:dyDescent="0.25">
      <c r="A113" s="117" t="s">
        <v>83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2"/>
      <c r="N113" s="21"/>
      <c r="O113" s="21"/>
      <c r="P113" s="19"/>
    </row>
    <row r="114" spans="1:16" ht="15.75" x14ac:dyDescent="0.25">
      <c r="A114" s="117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2"/>
      <c r="N114" s="21"/>
      <c r="O114" s="21"/>
      <c r="P114" s="19"/>
    </row>
    <row r="115" spans="1:16" ht="15.75" x14ac:dyDescent="0.25">
      <c r="A115" s="117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2"/>
      <c r="N115" s="21"/>
      <c r="O115" s="21"/>
      <c r="P115" s="19"/>
    </row>
    <row r="116" spans="1:16" ht="15.75" x14ac:dyDescent="0.25">
      <c r="A116" s="117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2"/>
      <c r="N116" s="21"/>
      <c r="O116" s="21"/>
      <c r="P116" s="19"/>
    </row>
    <row r="117" spans="1:16" ht="15.75" x14ac:dyDescent="0.25">
      <c r="A117" s="117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2"/>
      <c r="N117" s="21"/>
      <c r="O117" s="21"/>
      <c r="P117" s="19"/>
    </row>
    <row r="118" spans="1:16" ht="15.75" x14ac:dyDescent="0.25">
      <c r="A118" s="117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2"/>
      <c r="N118" s="21"/>
      <c r="O118" s="21"/>
      <c r="P118" s="19"/>
    </row>
    <row r="119" spans="1:16" ht="15.75" x14ac:dyDescent="0.25">
      <c r="A119" s="117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2"/>
      <c r="N119" s="21"/>
      <c r="O119" s="21"/>
      <c r="P119" s="19"/>
    </row>
    <row r="120" spans="1:16" ht="15.75" x14ac:dyDescent="0.25">
      <c r="A120" s="117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2"/>
      <c r="N120" s="21"/>
      <c r="O120" s="21"/>
      <c r="P120" s="19"/>
    </row>
    <row r="121" spans="1:16" ht="15.75" x14ac:dyDescent="0.25">
      <c r="A121" s="117" t="s">
        <v>84</v>
      </c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2"/>
      <c r="N121" s="21"/>
      <c r="O121" s="21"/>
      <c r="P121" s="19"/>
    </row>
    <row r="122" spans="1:16" ht="15.75" x14ac:dyDescent="0.25">
      <c r="A122" s="117" t="s">
        <v>85</v>
      </c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2"/>
      <c r="N122" s="21"/>
      <c r="O122" s="21"/>
      <c r="P122" s="19"/>
    </row>
    <row r="123" spans="1:16" ht="15.75" x14ac:dyDescent="0.25">
      <c r="A123" s="117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2"/>
      <c r="N123" s="21"/>
      <c r="O123" s="21"/>
      <c r="P123" s="19"/>
    </row>
    <row r="124" spans="1:16" ht="15.75" x14ac:dyDescent="0.25">
      <c r="A124" s="117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2"/>
      <c r="N124" s="21"/>
      <c r="O124" s="21"/>
      <c r="P124" s="19"/>
    </row>
    <row r="125" spans="1:16" ht="15.75" x14ac:dyDescent="0.25">
      <c r="A125" s="117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2"/>
      <c r="N125" s="21"/>
      <c r="O125" s="21"/>
      <c r="P125" s="19"/>
    </row>
    <row r="126" spans="1:16" ht="15.75" x14ac:dyDescent="0.25">
      <c r="A126" s="117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2"/>
      <c r="N126" s="21"/>
      <c r="O126" s="21"/>
      <c r="P126" s="19"/>
    </row>
    <row r="127" spans="1:16" ht="15.75" x14ac:dyDescent="0.25">
      <c r="A127" s="117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2"/>
      <c r="N127" s="21"/>
      <c r="O127" s="21"/>
      <c r="P127" s="19"/>
    </row>
    <row r="128" spans="1:16" ht="15.75" x14ac:dyDescent="0.25">
      <c r="A128" s="117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2"/>
      <c r="N128" s="21"/>
      <c r="O128" s="21"/>
      <c r="P128" s="19"/>
    </row>
    <row r="129" spans="1:16" ht="15.75" x14ac:dyDescent="0.25">
      <c r="A129" s="117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2"/>
      <c r="N129" s="21"/>
      <c r="O129" s="21"/>
      <c r="P129" s="19"/>
    </row>
    <row r="130" spans="1:16" ht="15.75" x14ac:dyDescent="0.25">
      <c r="A130" s="117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2"/>
      <c r="N130" s="21"/>
      <c r="O130" s="21"/>
      <c r="P130" s="19"/>
    </row>
    <row r="131" spans="1:16" ht="15.75" x14ac:dyDescent="0.25">
      <c r="A131" s="117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2"/>
      <c r="N131" s="21"/>
      <c r="O131" s="21"/>
      <c r="P131" s="19"/>
    </row>
    <row r="132" spans="1:16" ht="15.75" x14ac:dyDescent="0.25">
      <c r="A132" s="117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2"/>
      <c r="N132" s="21"/>
      <c r="O132" s="21"/>
      <c r="P132" s="19"/>
    </row>
    <row r="133" spans="1:16" ht="15.75" x14ac:dyDescent="0.25">
      <c r="A133" s="117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2"/>
      <c r="N133" s="21"/>
      <c r="O133" s="21"/>
      <c r="P133" s="19"/>
    </row>
    <row r="134" spans="1:16" ht="15.75" x14ac:dyDescent="0.25">
      <c r="A134" s="117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2"/>
      <c r="N134" s="21"/>
      <c r="O134" s="21"/>
      <c r="P134" s="19"/>
    </row>
    <row r="135" spans="1:16" ht="15.75" x14ac:dyDescent="0.25">
      <c r="A135" s="117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2"/>
      <c r="N135" s="21"/>
      <c r="O135" s="21"/>
      <c r="P135" s="19"/>
    </row>
    <row r="136" spans="1:16" ht="15.75" x14ac:dyDescent="0.25">
      <c r="A136" s="103"/>
      <c r="B136" s="104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2"/>
      <c r="N136" s="21"/>
      <c r="O136" s="21"/>
      <c r="P136" s="19"/>
    </row>
    <row r="137" spans="1:16" ht="15.75" x14ac:dyDescent="0.25">
      <c r="A137" s="103"/>
      <c r="B137" s="104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2"/>
      <c r="N137" s="21"/>
      <c r="O137" s="21"/>
      <c r="P137" s="19"/>
    </row>
    <row r="138" spans="1:16" ht="15.75" x14ac:dyDescent="0.25">
      <c r="A138" s="103"/>
      <c r="B138" s="104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2"/>
      <c r="N138" s="21"/>
      <c r="O138" s="21"/>
      <c r="P138" s="19"/>
    </row>
    <row r="139" spans="1:16" ht="15.75" x14ac:dyDescent="0.25">
      <c r="A139" s="103"/>
      <c r="B139" s="104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2"/>
      <c r="N139" s="21"/>
      <c r="O139" s="21"/>
      <c r="P139" s="19"/>
    </row>
    <row r="140" spans="1:16" ht="15.75" x14ac:dyDescent="0.25">
      <c r="A140" s="103"/>
      <c r="B140" s="104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2"/>
      <c r="N140" s="21"/>
      <c r="O140" s="21"/>
      <c r="P140" s="19"/>
    </row>
    <row r="141" spans="1:16" ht="15.75" x14ac:dyDescent="0.25">
      <c r="A141" s="103"/>
      <c r="B141" s="104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2"/>
      <c r="N141" s="21"/>
      <c r="O141" s="21"/>
      <c r="P141" s="19"/>
    </row>
    <row r="142" spans="1:16" ht="15.75" x14ac:dyDescent="0.25">
      <c r="A142" s="103"/>
      <c r="B142" s="104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2"/>
      <c r="N142" s="21"/>
      <c r="O142" s="21"/>
      <c r="P142" s="19"/>
    </row>
    <row r="143" spans="1:16" ht="15.75" x14ac:dyDescent="0.25">
      <c r="A143" s="103"/>
      <c r="B143" s="104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2"/>
      <c r="N143" s="21"/>
      <c r="O143" s="21"/>
      <c r="P143" s="19"/>
    </row>
    <row r="144" spans="1:16" ht="15.75" x14ac:dyDescent="0.25">
      <c r="A144" s="103"/>
      <c r="B144" s="104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2"/>
      <c r="N144" s="21"/>
      <c r="O144" s="21"/>
      <c r="P144" s="19"/>
    </row>
    <row r="145" spans="1:16" ht="15.75" x14ac:dyDescent="0.25">
      <c r="A145" s="111" t="s">
        <v>27</v>
      </c>
      <c r="B145" s="107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19"/>
    </row>
    <row r="146" spans="1:16" x14ac:dyDescent="0.25">
      <c r="A146" s="103" t="s">
        <v>69</v>
      </c>
      <c r="B146" s="103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21"/>
      <c r="P146" s="19"/>
    </row>
    <row r="147" spans="1:16" x14ac:dyDescent="0.25">
      <c r="A147" s="103" t="s">
        <v>86</v>
      </c>
      <c r="B147" s="103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21"/>
      <c r="P147" s="19"/>
    </row>
    <row r="148" spans="1:16" x14ac:dyDescent="0.25">
      <c r="A148" s="103"/>
      <c r="B148" s="103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21"/>
      <c r="P148" s="19"/>
    </row>
    <row r="149" spans="1:16" x14ac:dyDescent="0.25">
      <c r="A149" s="103"/>
      <c r="B149" s="103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21"/>
      <c r="P149" s="19"/>
    </row>
    <row r="150" spans="1:16" x14ac:dyDescent="0.25">
      <c r="A150" s="103"/>
      <c r="B150" s="103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21"/>
      <c r="P150" s="19"/>
    </row>
    <row r="151" spans="1:16" x14ac:dyDescent="0.25">
      <c r="A151" s="103"/>
      <c r="B151" s="103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21"/>
      <c r="P151" s="19"/>
    </row>
    <row r="152" spans="1:16" ht="15.75" x14ac:dyDescent="0.25">
      <c r="A152" s="107"/>
      <c r="B152" s="107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19"/>
    </row>
    <row r="153" spans="1:16" ht="15.75" x14ac:dyDescent="0.25">
      <c r="A153" s="107"/>
      <c r="B153" s="107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19"/>
    </row>
    <row r="154" spans="1:16" ht="15.75" x14ac:dyDescent="0.25">
      <c r="A154" s="107"/>
      <c r="B154" s="107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19"/>
    </row>
    <row r="155" spans="1:16" ht="15.75" x14ac:dyDescent="0.25">
      <c r="A155" s="107" t="s">
        <v>28</v>
      </c>
      <c r="B155" s="107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19"/>
      <c r="P155" s="19"/>
    </row>
    <row r="156" spans="1:16" ht="15.75" x14ac:dyDescent="0.25">
      <c r="A156" s="107" t="s">
        <v>29</v>
      </c>
      <c r="B156" s="107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19"/>
      <c r="P156" s="19"/>
    </row>
    <row r="157" spans="1:16" ht="15.75" x14ac:dyDescent="0.25">
      <c r="A157" s="107" t="s">
        <v>30</v>
      </c>
      <c r="B157" s="113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ht="15.75" x14ac:dyDescent="0.25">
      <c r="A158" s="107" t="s">
        <v>31</v>
      </c>
      <c r="B158" s="113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ht="15.75" x14ac:dyDescent="0.25">
      <c r="A159" s="113"/>
      <c r="B159" s="113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ht="15.75" x14ac:dyDescent="0.25">
      <c r="A160" s="113"/>
      <c r="B160" s="113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15.75" x14ac:dyDescent="0.25">
      <c r="A161" s="113"/>
      <c r="B161" s="113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15.75" x14ac:dyDescent="0.25">
      <c r="A162" s="113"/>
      <c r="B162" s="113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1:16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</sheetData>
  <phoneticPr fontId="0" type="noConversion"/>
  <pageMargins left="0.196850393700787" right="0.196850393700787" top="0.39370078740157499" bottom="0.39370078740157499" header="0.31496062992126" footer="0.31496062992126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5"/>
  <sheetViews>
    <sheetView tabSelected="1" zoomScale="70" zoomScaleNormal="70" workbookViewId="0">
      <selection activeCell="C1" sqref="C1"/>
    </sheetView>
  </sheetViews>
  <sheetFormatPr defaultColWidth="9.140625" defaultRowHeight="15" x14ac:dyDescent="0.25"/>
  <cols>
    <col min="1" max="1" width="14.42578125" customWidth="1"/>
    <col min="2" max="2" width="4.85546875" style="1" customWidth="1"/>
    <col min="3" max="3" width="26.85546875" customWidth="1"/>
    <col min="4" max="4" width="40.5703125" customWidth="1"/>
    <col min="5" max="5" width="23.5703125" customWidth="1"/>
    <col min="6" max="6" width="24.42578125" customWidth="1"/>
    <col min="7" max="8" width="25.140625" customWidth="1"/>
    <col min="9" max="9" width="26.7109375" style="1" customWidth="1"/>
    <col min="10" max="10" width="21.7109375" style="1" customWidth="1"/>
    <col min="11" max="11" width="21.140625" style="16" customWidth="1"/>
    <col min="12" max="12" width="15.28515625" customWidth="1"/>
    <col min="13" max="13" width="19.5703125" customWidth="1"/>
    <col min="14" max="14" width="3.7109375" customWidth="1"/>
    <col min="17" max="17" width="5.85546875" customWidth="1"/>
    <col min="18" max="18" width="6.28515625" customWidth="1"/>
  </cols>
  <sheetData>
    <row r="1" spans="1:19" ht="15.75" x14ac:dyDescent="0.25">
      <c r="A1" s="155" t="s">
        <v>32</v>
      </c>
      <c r="B1" s="89"/>
      <c r="C1" s="90"/>
      <c r="D1" s="90"/>
      <c r="E1" s="90"/>
      <c r="F1" s="90"/>
      <c r="G1" s="90"/>
      <c r="H1" s="90"/>
      <c r="I1" s="89"/>
      <c r="J1" s="89"/>
      <c r="K1" s="91"/>
      <c r="L1" s="90"/>
      <c r="M1" s="90"/>
      <c r="N1" s="10"/>
    </row>
    <row r="2" spans="1:19" s="2" customFormat="1" ht="36" customHeight="1" x14ac:dyDescent="0.35">
      <c r="A2" s="92"/>
      <c r="B2" s="17" t="s">
        <v>105</v>
      </c>
      <c r="C2" s="27"/>
      <c r="D2" s="35"/>
      <c r="E2" s="35"/>
      <c r="F2" s="35"/>
      <c r="G2" s="28"/>
      <c r="H2" s="28"/>
      <c r="I2" s="28"/>
      <c r="J2" s="28"/>
      <c r="K2" s="28"/>
      <c r="L2" s="28"/>
      <c r="M2" s="28"/>
      <c r="N2" s="11"/>
      <c r="P2" s="6"/>
    </row>
    <row r="3" spans="1:19" ht="15.75" x14ac:dyDescent="0.25">
      <c r="A3" s="27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  <c r="N3" s="12"/>
      <c r="Q3" s="9"/>
      <c r="R3" s="9"/>
      <c r="S3" s="9"/>
    </row>
    <row r="4" spans="1:19" ht="15.75" x14ac:dyDescent="0.25">
      <c r="A4" s="27"/>
      <c r="B4" s="32"/>
      <c r="C4" s="33" t="s">
        <v>35</v>
      </c>
      <c r="D4" s="33"/>
      <c r="E4" s="33"/>
      <c r="F4" s="33"/>
      <c r="G4" s="33"/>
      <c r="H4" s="33"/>
      <c r="I4" s="34"/>
      <c r="J4" s="34"/>
      <c r="K4" s="36"/>
      <c r="L4" s="35"/>
      <c r="M4" s="37"/>
      <c r="N4" s="12"/>
      <c r="Q4" s="9"/>
      <c r="R4" s="9"/>
      <c r="S4" s="9"/>
    </row>
    <row r="5" spans="1:19" ht="15.75" x14ac:dyDescent="0.25">
      <c r="A5" s="27"/>
      <c r="B5" s="32"/>
      <c r="C5" s="38" t="s">
        <v>36</v>
      </c>
      <c r="D5" s="38"/>
      <c r="E5" s="38"/>
      <c r="F5" s="38"/>
      <c r="G5" s="201"/>
      <c r="H5" s="201"/>
      <c r="I5" s="201"/>
      <c r="J5" s="144"/>
      <c r="K5" s="36"/>
      <c r="L5" s="40"/>
      <c r="M5" s="41"/>
      <c r="N5" s="12"/>
      <c r="Q5" s="9"/>
      <c r="R5" s="15"/>
      <c r="S5" s="9"/>
    </row>
    <row r="6" spans="1:19" ht="15.75" x14ac:dyDescent="0.25">
      <c r="A6" s="27"/>
      <c r="B6" s="32"/>
      <c r="C6" s="42" t="s">
        <v>37</v>
      </c>
      <c r="D6" s="42"/>
      <c r="E6" s="42"/>
      <c r="F6" s="42"/>
      <c r="G6" s="201"/>
      <c r="H6" s="201"/>
      <c r="I6" s="201"/>
      <c r="J6" s="144"/>
      <c r="K6" s="36"/>
      <c r="L6" s="40"/>
      <c r="M6" s="37"/>
      <c r="N6" s="12"/>
      <c r="Q6" s="9"/>
      <c r="R6" s="15"/>
      <c r="S6" s="9"/>
    </row>
    <row r="7" spans="1:19" ht="15.75" x14ac:dyDescent="0.25">
      <c r="A7" s="27"/>
      <c r="B7" s="32"/>
      <c r="C7" s="42" t="s">
        <v>38</v>
      </c>
      <c r="D7" s="42"/>
      <c r="E7" s="42"/>
      <c r="F7" s="42"/>
      <c r="G7" s="201"/>
      <c r="H7" s="201"/>
      <c r="I7" s="201"/>
      <c r="J7" s="144"/>
      <c r="K7" s="36"/>
      <c r="L7" s="40"/>
      <c r="M7" s="37"/>
      <c r="N7" s="12"/>
      <c r="Q7" s="9"/>
      <c r="R7" s="15"/>
      <c r="S7" s="9"/>
    </row>
    <row r="8" spans="1:19" ht="15.75" x14ac:dyDescent="0.25">
      <c r="A8" s="27"/>
      <c r="B8" s="32"/>
      <c r="C8" s="43" t="s">
        <v>39</v>
      </c>
      <c r="D8" s="43"/>
      <c r="E8" s="43"/>
      <c r="F8" s="43"/>
      <c r="G8" s="201"/>
      <c r="H8" s="201"/>
      <c r="I8" s="201"/>
      <c r="J8" s="144"/>
      <c r="K8" s="36"/>
      <c r="L8" s="35"/>
      <c r="M8" s="37"/>
      <c r="N8" s="12"/>
      <c r="P8" s="7"/>
      <c r="Q8" s="9"/>
      <c r="R8" s="9"/>
      <c r="S8" s="9"/>
    </row>
    <row r="9" spans="1:19" ht="15.75" x14ac:dyDescent="0.25">
      <c r="A9" s="27"/>
      <c r="B9" s="32"/>
      <c r="C9" s="44"/>
      <c r="D9" s="44"/>
      <c r="E9" s="44"/>
      <c r="F9" s="44"/>
      <c r="G9" s="201"/>
      <c r="H9" s="201"/>
      <c r="I9" s="201"/>
      <c r="J9" s="144"/>
      <c r="K9" s="36"/>
      <c r="L9" s="93"/>
      <c r="M9" s="37"/>
      <c r="N9" s="12"/>
      <c r="P9" s="8"/>
      <c r="Q9" s="9"/>
      <c r="R9" s="9"/>
      <c r="S9" s="9"/>
    </row>
    <row r="10" spans="1:19" ht="15.75" x14ac:dyDescent="0.25">
      <c r="A10" s="27"/>
      <c r="B10" s="32"/>
      <c r="C10" s="44"/>
      <c r="D10" s="44"/>
      <c r="E10" s="44"/>
      <c r="F10" s="44"/>
      <c r="G10" s="201"/>
      <c r="H10" s="201"/>
      <c r="I10" s="201"/>
      <c r="J10" s="144"/>
      <c r="K10" s="36"/>
      <c r="L10" s="39"/>
      <c r="M10" s="37"/>
      <c r="N10" s="12"/>
      <c r="P10" s="8"/>
      <c r="Q10" s="9"/>
      <c r="R10" s="9"/>
      <c r="S10" s="9"/>
    </row>
    <row r="11" spans="1:19" ht="15.75" x14ac:dyDescent="0.25">
      <c r="A11" s="27"/>
      <c r="B11" s="32"/>
      <c r="C11" s="44"/>
      <c r="D11" s="44"/>
      <c r="E11" s="44"/>
      <c r="F11" s="44"/>
      <c r="G11" s="44"/>
      <c r="H11" s="44"/>
      <c r="I11" s="45"/>
      <c r="J11" s="45"/>
      <c r="K11" s="36"/>
      <c r="L11" s="39"/>
      <c r="M11" s="37"/>
      <c r="N11" s="12"/>
      <c r="P11" s="8"/>
      <c r="Q11" s="9"/>
      <c r="R11" s="9"/>
      <c r="S11" s="9"/>
    </row>
    <row r="12" spans="1:19" ht="15.75" x14ac:dyDescent="0.25">
      <c r="A12" s="27"/>
      <c r="B12" s="32"/>
      <c r="C12" s="46" t="s">
        <v>40</v>
      </c>
      <c r="D12" s="46"/>
      <c r="E12" s="46"/>
      <c r="F12" s="46"/>
      <c r="G12" s="201"/>
      <c r="H12" s="201"/>
      <c r="I12" s="201"/>
      <c r="J12" s="145"/>
      <c r="K12" s="36"/>
      <c r="L12" s="39"/>
      <c r="M12" s="37"/>
      <c r="N12" s="12"/>
      <c r="P12" s="8"/>
      <c r="Q12" s="9"/>
      <c r="R12" s="9"/>
      <c r="S12" s="9"/>
    </row>
    <row r="13" spans="1:19" ht="15.75" x14ac:dyDescent="0.25">
      <c r="A13" s="27"/>
      <c r="B13" s="47"/>
      <c r="C13" s="48"/>
      <c r="D13" s="48"/>
      <c r="E13" s="48"/>
      <c r="F13" s="48"/>
      <c r="G13" s="48"/>
      <c r="H13" s="48"/>
      <c r="I13" s="49"/>
      <c r="J13" s="49"/>
      <c r="K13" s="50"/>
      <c r="L13" s="51"/>
      <c r="M13" s="53"/>
      <c r="N13" s="12"/>
    </row>
    <row r="14" spans="1:19" ht="15.75" x14ac:dyDescent="0.25">
      <c r="A14" s="27"/>
      <c r="B14" s="45"/>
      <c r="C14" s="44"/>
      <c r="D14" s="44"/>
      <c r="E14" s="44"/>
      <c r="F14" s="44"/>
      <c r="G14" s="44"/>
      <c r="H14" s="44"/>
      <c r="I14" s="45"/>
      <c r="J14" s="45"/>
      <c r="K14" s="36"/>
      <c r="L14" s="35"/>
      <c r="M14" s="35"/>
      <c r="N14" s="12"/>
    </row>
    <row r="15" spans="1:19" ht="15.75" x14ac:dyDescent="0.25">
      <c r="A15" s="27"/>
      <c r="B15" s="29"/>
      <c r="C15" s="54"/>
      <c r="D15" s="54"/>
      <c r="E15" s="54"/>
      <c r="F15" s="54"/>
      <c r="G15" s="54"/>
      <c r="H15" s="54"/>
      <c r="I15" s="55"/>
      <c r="J15" s="55"/>
      <c r="K15" s="56"/>
      <c r="L15" s="57"/>
      <c r="M15" s="31"/>
      <c r="N15" s="12"/>
    </row>
    <row r="16" spans="1:19" ht="15.75" x14ac:dyDescent="0.25">
      <c r="A16" s="27"/>
      <c r="B16" s="32"/>
      <c r="C16" s="33" t="s">
        <v>41</v>
      </c>
      <c r="D16" s="33"/>
      <c r="E16" s="33"/>
      <c r="F16" s="33"/>
      <c r="G16" s="33"/>
      <c r="H16" s="33"/>
      <c r="I16" s="34"/>
      <c r="J16" s="34"/>
      <c r="K16" s="36"/>
      <c r="L16" s="35"/>
      <c r="M16" s="37"/>
      <c r="N16" s="12"/>
    </row>
    <row r="17" spans="1:16" ht="15.75" x14ac:dyDescent="0.25">
      <c r="A17" s="27"/>
      <c r="B17" s="32"/>
      <c r="C17" s="38" t="s">
        <v>42</v>
      </c>
      <c r="D17" s="38"/>
      <c r="E17" s="38"/>
      <c r="F17" s="38"/>
      <c r="G17" s="201"/>
      <c r="H17" s="201"/>
      <c r="I17" s="201"/>
      <c r="J17" s="144"/>
      <c r="K17" s="36"/>
      <c r="L17" s="35"/>
      <c r="M17" s="37"/>
      <c r="N17" s="12"/>
    </row>
    <row r="18" spans="1:16" ht="15.75" x14ac:dyDescent="0.25">
      <c r="A18" s="27"/>
      <c r="B18" s="32"/>
      <c r="C18" s="38" t="s">
        <v>43</v>
      </c>
      <c r="D18" s="38"/>
      <c r="E18" s="38"/>
      <c r="F18" s="38"/>
      <c r="G18" s="201"/>
      <c r="H18" s="201"/>
      <c r="I18" s="201"/>
      <c r="J18" s="144"/>
      <c r="K18" s="36"/>
      <c r="L18" s="35"/>
      <c r="M18" s="37"/>
      <c r="N18" s="12"/>
      <c r="P18" s="5"/>
    </row>
    <row r="19" spans="1:16" ht="15.75" x14ac:dyDescent="0.25">
      <c r="A19" s="27"/>
      <c r="B19" s="32"/>
      <c r="C19" s="38" t="s">
        <v>44</v>
      </c>
      <c r="D19" s="38"/>
      <c r="E19" s="38"/>
      <c r="F19" s="38"/>
      <c r="G19" s="202"/>
      <c r="H19" s="201"/>
      <c r="I19" s="201"/>
      <c r="J19" s="144"/>
      <c r="K19" s="94"/>
      <c r="L19" s="35"/>
      <c r="M19" s="37"/>
      <c r="N19" s="12"/>
    </row>
    <row r="20" spans="1:16" ht="15.75" x14ac:dyDescent="0.25">
      <c r="A20" s="27"/>
      <c r="B20" s="47"/>
      <c r="C20" s="51"/>
      <c r="D20" s="51"/>
      <c r="E20" s="51"/>
      <c r="F20" s="51"/>
      <c r="G20" s="51"/>
      <c r="H20" s="51"/>
      <c r="I20" s="49"/>
      <c r="J20" s="49"/>
      <c r="K20" s="50"/>
      <c r="L20" s="51"/>
      <c r="M20" s="53"/>
      <c r="N20" s="12"/>
    </row>
    <row r="21" spans="1:16" ht="15.75" x14ac:dyDescent="0.25">
      <c r="A21" s="27"/>
      <c r="B21" s="45"/>
      <c r="C21" s="35"/>
      <c r="D21" s="35"/>
      <c r="E21" s="35"/>
      <c r="F21" s="35"/>
      <c r="G21" s="35"/>
      <c r="H21" s="35"/>
      <c r="I21" s="45"/>
      <c r="J21" s="45"/>
      <c r="K21" s="36"/>
      <c r="L21" s="35"/>
      <c r="M21" s="35"/>
      <c r="N21" s="12"/>
    </row>
    <row r="22" spans="1:16" ht="15.75" x14ac:dyDescent="0.25">
      <c r="A22" s="27"/>
      <c r="B22" s="29"/>
      <c r="C22" s="54"/>
      <c r="D22" s="54"/>
      <c r="E22" s="54"/>
      <c r="F22" s="54"/>
      <c r="G22" s="54"/>
      <c r="H22" s="54"/>
      <c r="I22" s="55"/>
      <c r="J22" s="55"/>
      <c r="K22" s="56"/>
      <c r="L22" s="57"/>
      <c r="M22" s="31"/>
      <c r="N22" s="12"/>
    </row>
    <row r="23" spans="1:16" ht="15.75" x14ac:dyDescent="0.25">
      <c r="A23" s="27"/>
      <c r="B23" s="32"/>
      <c r="C23" s="33" t="s">
        <v>45</v>
      </c>
      <c r="D23" s="33"/>
      <c r="E23" s="33"/>
      <c r="F23" s="33"/>
      <c r="G23" s="33"/>
      <c r="H23" s="33"/>
      <c r="I23" s="34"/>
      <c r="J23" s="34"/>
      <c r="K23" s="36"/>
      <c r="L23" s="35"/>
      <c r="M23" s="37"/>
      <c r="N23" s="12"/>
    </row>
    <row r="24" spans="1:16" ht="15.75" x14ac:dyDescent="0.25">
      <c r="A24" s="27"/>
      <c r="B24" s="32"/>
      <c r="C24" s="38" t="s">
        <v>46</v>
      </c>
      <c r="D24" s="38"/>
      <c r="E24" s="38"/>
      <c r="F24" s="38"/>
      <c r="G24" s="159"/>
      <c r="H24" s="38"/>
      <c r="I24" s="144"/>
      <c r="J24" s="144"/>
      <c r="K24" s="36"/>
      <c r="L24" s="35"/>
      <c r="M24" s="37"/>
      <c r="N24" s="12"/>
    </row>
    <row r="25" spans="1:16" ht="15.75" x14ac:dyDescent="0.25">
      <c r="A25" s="27"/>
      <c r="B25" s="32"/>
      <c r="C25" s="154" t="s">
        <v>101</v>
      </c>
      <c r="D25" s="154"/>
      <c r="E25" s="38"/>
      <c r="F25" s="38"/>
      <c r="G25" s="148"/>
      <c r="H25" s="38"/>
      <c r="I25" s="144"/>
      <c r="J25" s="144"/>
      <c r="K25" s="36"/>
      <c r="L25" s="35"/>
      <c r="M25" s="37"/>
      <c r="N25" s="12"/>
    </row>
    <row r="26" spans="1:16" ht="15.75" x14ac:dyDescent="0.25">
      <c r="A26" s="27"/>
      <c r="B26" s="47"/>
      <c r="C26" s="51"/>
      <c r="D26" s="51"/>
      <c r="E26" s="51"/>
      <c r="F26" s="51"/>
      <c r="G26" s="51"/>
      <c r="H26" s="51"/>
      <c r="I26" s="49"/>
      <c r="J26" s="49"/>
      <c r="K26" s="50"/>
      <c r="L26" s="51"/>
      <c r="M26" s="53"/>
      <c r="N26" s="12"/>
    </row>
    <row r="27" spans="1:16" ht="15.75" x14ac:dyDescent="0.25">
      <c r="A27" s="27"/>
      <c r="B27" s="45"/>
      <c r="C27" s="45"/>
      <c r="D27" s="45"/>
      <c r="E27" s="45"/>
      <c r="F27" s="45"/>
      <c r="G27" s="45"/>
      <c r="H27" s="45"/>
      <c r="I27" s="45"/>
      <c r="J27" s="45"/>
      <c r="K27" s="36"/>
      <c r="L27" s="45"/>
      <c r="M27" s="45"/>
      <c r="N27" s="12"/>
      <c r="P27" s="119"/>
    </row>
    <row r="28" spans="1:16" ht="15.75" x14ac:dyDescent="0.25">
      <c r="A28" s="27"/>
      <c r="B28" s="58" t="s">
        <v>33</v>
      </c>
      <c r="C28" s="59"/>
      <c r="D28" s="59"/>
      <c r="E28" s="59"/>
      <c r="F28" s="59"/>
      <c r="G28" s="59"/>
      <c r="H28" s="59"/>
      <c r="I28" s="59"/>
      <c r="J28" s="60"/>
      <c r="K28" s="60"/>
      <c r="L28" s="120"/>
      <c r="M28" s="121"/>
      <c r="N28" s="12"/>
    </row>
    <row r="29" spans="1:16" ht="15.75" x14ac:dyDescent="0.25">
      <c r="A29" s="27"/>
      <c r="B29" s="62"/>
      <c r="C29" s="114"/>
      <c r="D29" s="114"/>
      <c r="E29" s="114"/>
      <c r="F29" s="114"/>
      <c r="G29" s="114"/>
      <c r="H29" s="114"/>
      <c r="I29" s="114"/>
      <c r="J29" s="63" t="s">
        <v>56</v>
      </c>
      <c r="K29" s="63"/>
      <c r="L29" s="61"/>
      <c r="M29" s="124"/>
      <c r="N29" s="12"/>
    </row>
    <row r="30" spans="1:16" s="1" customFormat="1" ht="117.75" customHeight="1" x14ac:dyDescent="0.25">
      <c r="A30" s="64"/>
      <c r="B30" s="65"/>
      <c r="C30" s="66" t="s">
        <v>47</v>
      </c>
      <c r="D30" s="66" t="s">
        <v>53</v>
      </c>
      <c r="E30" s="67" t="s">
        <v>71</v>
      </c>
      <c r="F30" s="67" t="s">
        <v>54</v>
      </c>
      <c r="G30" s="67" t="s">
        <v>55</v>
      </c>
      <c r="H30" s="67" t="s">
        <v>98</v>
      </c>
      <c r="I30" s="67" t="s">
        <v>106</v>
      </c>
      <c r="J30" s="143" t="s">
        <v>57</v>
      </c>
      <c r="K30" s="122" t="s">
        <v>58</v>
      </c>
      <c r="L30" s="123" t="s">
        <v>62</v>
      </c>
      <c r="M30" s="123" t="s">
        <v>63</v>
      </c>
      <c r="N30" s="13"/>
      <c r="O30" s="3"/>
      <c r="P30" s="4"/>
    </row>
    <row r="31" spans="1:16" s="1" customFormat="1" ht="15.75" x14ac:dyDescent="0.25">
      <c r="A31" s="100" t="s">
        <v>70</v>
      </c>
      <c r="B31" s="65"/>
      <c r="C31" s="66"/>
      <c r="D31" s="66"/>
      <c r="E31" s="66"/>
      <c r="F31" s="66"/>
      <c r="G31" s="67"/>
      <c r="H31" s="67"/>
      <c r="I31" s="68"/>
      <c r="J31" s="69"/>
      <c r="K31" s="69"/>
      <c r="L31" s="68"/>
      <c r="M31" s="68"/>
      <c r="N31" s="13"/>
      <c r="O31" s="3"/>
      <c r="P31" s="4"/>
    </row>
    <row r="32" spans="1:16" s="1" customFormat="1" ht="15.75" x14ac:dyDescent="0.25">
      <c r="A32" s="64" t="str">
        <f>IF(OR(C32&lt;&gt;"",G32&lt;&gt;"",I32&lt;&gt;""),"Montre","Cache")</f>
        <v>Cache</v>
      </c>
      <c r="B32" s="70">
        <v>1</v>
      </c>
      <c r="C32" s="160"/>
      <c r="D32" s="160"/>
      <c r="E32" s="160"/>
      <c r="F32" s="160"/>
      <c r="G32" s="161"/>
      <c r="H32" s="196"/>
      <c r="I32" s="162"/>
      <c r="J32" s="71">
        <f>IFERROR(I32/H32,0)</f>
        <v>0</v>
      </c>
      <c r="K32" s="105" t="str">
        <f>IF(F32="Non","Aucune",IF(OR(G32="",I32="")," ",IF(AND(G32&lt;&gt;" ",I32&lt;&gt;" "),IF(AND(G32="Temps complet",I32/H32&lt;=246.8),"Complet",IF(AND(G32="Temps partiel",I32/H32&lt;=150.08),"Partiel","Aucune")))))</f>
        <v xml:space="preserve"> </v>
      </c>
      <c r="L32" s="71">
        <f>IF(K32="Complet",20,IF(K32="Partiel",10,0))</f>
        <v>0</v>
      </c>
      <c r="M32" s="72">
        <f>L32*H32</f>
        <v>0</v>
      </c>
      <c r="N32" s="13"/>
      <c r="O32" s="3"/>
      <c r="P32" s="118"/>
    </row>
    <row r="33" spans="1:16" s="1" customFormat="1" ht="15.75" x14ac:dyDescent="0.25">
      <c r="A33" s="64" t="str">
        <f t="shared" ref="A33:A96" si="0">IF(OR(C33&lt;&gt;"",G33&lt;&gt;"",I33&lt;&gt;""),"Montre","Cache")</f>
        <v>Cache</v>
      </c>
      <c r="B33" s="70">
        <v>2</v>
      </c>
      <c r="C33" s="160"/>
      <c r="D33" s="160"/>
      <c r="E33" s="160"/>
      <c r="F33" s="160"/>
      <c r="G33" s="161"/>
      <c r="H33" s="196"/>
      <c r="I33" s="162"/>
      <c r="J33" s="71">
        <f t="shared" ref="J33:J96" si="1">IFERROR(I33/H33,0)</f>
        <v>0</v>
      </c>
      <c r="K33" s="105" t="str">
        <f t="shared" ref="K33:K96" si="2">IF(F33="Non","Aucune",IF(OR(G33="",I33="")," ",IF(AND(G33&lt;&gt;" ",I33&lt;&gt;" "),IF(AND(G33="Temps complet",I33/H33&lt;=246.8),"Complet",IF(AND(G33="Temps partiel",I33/H33&lt;=150.08),"Partiel","Aucune")))))</f>
        <v xml:space="preserve"> </v>
      </c>
      <c r="L33" s="71">
        <f t="shared" ref="L33:L96" si="3">IF(K33="Complet",20,IF(K33="Partiel",10,0))</f>
        <v>0</v>
      </c>
      <c r="M33" s="72">
        <f>L33*H33</f>
        <v>0</v>
      </c>
      <c r="N33" s="13"/>
      <c r="O33" s="3"/>
      <c r="P33" s="118"/>
    </row>
    <row r="34" spans="1:16" s="1" customFormat="1" ht="15.75" x14ac:dyDescent="0.25">
      <c r="A34" s="64" t="str">
        <f t="shared" si="0"/>
        <v>Cache</v>
      </c>
      <c r="B34" s="70">
        <v>3</v>
      </c>
      <c r="C34" s="160"/>
      <c r="D34" s="160"/>
      <c r="E34" s="160"/>
      <c r="F34" s="160"/>
      <c r="G34" s="161"/>
      <c r="H34" s="196"/>
      <c r="I34" s="162"/>
      <c r="J34" s="147">
        <f t="shared" si="1"/>
        <v>0</v>
      </c>
      <c r="K34" s="105" t="str">
        <f t="shared" si="2"/>
        <v xml:space="preserve"> </v>
      </c>
      <c r="L34" s="71">
        <f t="shared" si="3"/>
        <v>0</v>
      </c>
      <c r="M34" s="72">
        <f t="shared" ref="M34:M96" si="4">L34*H34</f>
        <v>0</v>
      </c>
      <c r="N34" s="13"/>
      <c r="O34" s="3"/>
      <c r="P34" s="4"/>
    </row>
    <row r="35" spans="1:16" s="1" customFormat="1" ht="15.75" x14ac:dyDescent="0.25">
      <c r="A35" s="64" t="str">
        <f t="shared" si="0"/>
        <v>Cache</v>
      </c>
      <c r="B35" s="70">
        <v>4</v>
      </c>
      <c r="C35" s="160"/>
      <c r="D35" s="160"/>
      <c r="E35" s="160"/>
      <c r="F35" s="160"/>
      <c r="G35" s="161"/>
      <c r="H35" s="196"/>
      <c r="I35" s="162"/>
      <c r="J35" s="71">
        <f t="shared" si="1"/>
        <v>0</v>
      </c>
      <c r="K35" s="105" t="str">
        <f t="shared" si="2"/>
        <v xml:space="preserve"> </v>
      </c>
      <c r="L35" s="71">
        <f t="shared" si="3"/>
        <v>0</v>
      </c>
      <c r="M35" s="72">
        <f t="shared" si="4"/>
        <v>0</v>
      </c>
      <c r="N35" s="13"/>
      <c r="O35" s="3"/>
      <c r="P35" s="4"/>
    </row>
    <row r="36" spans="1:16" s="1" customFormat="1" ht="15.75" x14ac:dyDescent="0.25">
      <c r="A36" s="64" t="str">
        <f t="shared" si="0"/>
        <v>Cache</v>
      </c>
      <c r="B36" s="70">
        <v>5</v>
      </c>
      <c r="C36" s="160"/>
      <c r="D36" s="160"/>
      <c r="E36" s="160"/>
      <c r="F36" s="160"/>
      <c r="G36" s="161"/>
      <c r="H36" s="196"/>
      <c r="I36" s="162"/>
      <c r="J36" s="71">
        <f t="shared" si="1"/>
        <v>0</v>
      </c>
      <c r="K36" s="105" t="str">
        <f t="shared" si="2"/>
        <v xml:space="preserve"> </v>
      </c>
      <c r="L36" s="71">
        <f t="shared" si="3"/>
        <v>0</v>
      </c>
      <c r="M36" s="72">
        <f t="shared" si="4"/>
        <v>0</v>
      </c>
      <c r="N36" s="13"/>
      <c r="O36" s="3"/>
      <c r="P36" s="4"/>
    </row>
    <row r="37" spans="1:16" s="1" customFormat="1" ht="15.75" x14ac:dyDescent="0.25">
      <c r="A37" s="64" t="str">
        <f t="shared" si="0"/>
        <v>Cache</v>
      </c>
      <c r="B37" s="70">
        <v>6</v>
      </c>
      <c r="C37" s="160"/>
      <c r="D37" s="160"/>
      <c r="E37" s="160"/>
      <c r="F37" s="160"/>
      <c r="G37" s="161"/>
      <c r="H37" s="196"/>
      <c r="I37" s="162"/>
      <c r="J37" s="71">
        <f t="shared" si="1"/>
        <v>0</v>
      </c>
      <c r="K37" s="105" t="str">
        <f t="shared" si="2"/>
        <v xml:space="preserve"> </v>
      </c>
      <c r="L37" s="71">
        <f t="shared" si="3"/>
        <v>0</v>
      </c>
      <c r="M37" s="72">
        <f t="shared" si="4"/>
        <v>0</v>
      </c>
      <c r="N37" s="13"/>
      <c r="O37" s="3"/>
      <c r="P37" s="4"/>
    </row>
    <row r="38" spans="1:16" s="1" customFormat="1" ht="15.75" x14ac:dyDescent="0.25">
      <c r="A38" s="64" t="str">
        <f t="shared" si="0"/>
        <v>Cache</v>
      </c>
      <c r="B38" s="70">
        <v>7</v>
      </c>
      <c r="C38" s="160"/>
      <c r="D38" s="160"/>
      <c r="E38" s="160"/>
      <c r="F38" s="160"/>
      <c r="G38" s="161"/>
      <c r="H38" s="196"/>
      <c r="I38" s="162"/>
      <c r="J38" s="71">
        <f t="shared" si="1"/>
        <v>0</v>
      </c>
      <c r="K38" s="105" t="str">
        <f t="shared" si="2"/>
        <v xml:space="preserve"> </v>
      </c>
      <c r="L38" s="71">
        <f t="shared" si="3"/>
        <v>0</v>
      </c>
      <c r="M38" s="72">
        <f t="shared" si="4"/>
        <v>0</v>
      </c>
      <c r="N38" s="13"/>
      <c r="O38" s="3"/>
      <c r="P38" s="4"/>
    </row>
    <row r="39" spans="1:16" s="1" customFormat="1" ht="15.75" x14ac:dyDescent="0.25">
      <c r="A39" s="64" t="str">
        <f t="shared" si="0"/>
        <v>Cache</v>
      </c>
      <c r="B39" s="70">
        <v>8</v>
      </c>
      <c r="C39" s="160"/>
      <c r="D39" s="160"/>
      <c r="E39" s="160"/>
      <c r="F39" s="160"/>
      <c r="G39" s="161"/>
      <c r="H39" s="196"/>
      <c r="I39" s="162"/>
      <c r="J39" s="71">
        <f t="shared" si="1"/>
        <v>0</v>
      </c>
      <c r="K39" s="105" t="str">
        <f t="shared" si="2"/>
        <v xml:space="preserve"> </v>
      </c>
      <c r="L39" s="71">
        <f t="shared" si="3"/>
        <v>0</v>
      </c>
      <c r="M39" s="72">
        <f t="shared" si="4"/>
        <v>0</v>
      </c>
      <c r="N39" s="13"/>
      <c r="O39" s="3"/>
      <c r="P39" s="4"/>
    </row>
    <row r="40" spans="1:16" s="1" customFormat="1" ht="15.75" x14ac:dyDescent="0.25">
      <c r="A40" s="64" t="str">
        <f t="shared" si="0"/>
        <v>Cache</v>
      </c>
      <c r="B40" s="70">
        <v>9</v>
      </c>
      <c r="C40" s="160"/>
      <c r="D40" s="160"/>
      <c r="E40" s="160"/>
      <c r="F40" s="160"/>
      <c r="G40" s="161"/>
      <c r="H40" s="196"/>
      <c r="I40" s="162"/>
      <c r="J40" s="71">
        <f t="shared" si="1"/>
        <v>0</v>
      </c>
      <c r="K40" s="105" t="str">
        <f t="shared" si="2"/>
        <v xml:space="preserve"> </v>
      </c>
      <c r="L40" s="71">
        <f t="shared" si="3"/>
        <v>0</v>
      </c>
      <c r="M40" s="72">
        <f t="shared" si="4"/>
        <v>0</v>
      </c>
      <c r="N40" s="13"/>
      <c r="O40" s="3"/>
      <c r="P40" s="4"/>
    </row>
    <row r="41" spans="1:16" s="1" customFormat="1" ht="15.75" x14ac:dyDescent="0.25">
      <c r="A41" s="64" t="str">
        <f t="shared" si="0"/>
        <v>Cache</v>
      </c>
      <c r="B41" s="70">
        <v>10</v>
      </c>
      <c r="C41" s="160"/>
      <c r="D41" s="160"/>
      <c r="E41" s="160"/>
      <c r="F41" s="160"/>
      <c r="G41" s="161"/>
      <c r="H41" s="196"/>
      <c r="I41" s="162"/>
      <c r="J41" s="71">
        <f t="shared" si="1"/>
        <v>0</v>
      </c>
      <c r="K41" s="105" t="str">
        <f t="shared" si="2"/>
        <v xml:space="preserve"> </v>
      </c>
      <c r="L41" s="71">
        <f t="shared" si="3"/>
        <v>0</v>
      </c>
      <c r="M41" s="72">
        <f t="shared" si="4"/>
        <v>0</v>
      </c>
      <c r="N41" s="13"/>
      <c r="O41" s="3"/>
      <c r="P41" s="4"/>
    </row>
    <row r="42" spans="1:16" s="1" customFormat="1" ht="15.75" x14ac:dyDescent="0.25">
      <c r="A42" s="64" t="str">
        <f t="shared" si="0"/>
        <v>Cache</v>
      </c>
      <c r="B42" s="70">
        <v>11</v>
      </c>
      <c r="C42" s="160"/>
      <c r="D42" s="160"/>
      <c r="E42" s="160"/>
      <c r="F42" s="160"/>
      <c r="G42" s="161"/>
      <c r="H42" s="196"/>
      <c r="I42" s="162"/>
      <c r="J42" s="71">
        <f t="shared" si="1"/>
        <v>0</v>
      </c>
      <c r="K42" s="105" t="str">
        <f t="shared" si="2"/>
        <v xml:space="preserve"> </v>
      </c>
      <c r="L42" s="71">
        <f t="shared" si="3"/>
        <v>0</v>
      </c>
      <c r="M42" s="72">
        <f t="shared" si="4"/>
        <v>0</v>
      </c>
      <c r="N42" s="13"/>
      <c r="O42" s="3"/>
      <c r="P42" s="4"/>
    </row>
    <row r="43" spans="1:16" s="1" customFormat="1" ht="15.75" x14ac:dyDescent="0.25">
      <c r="A43" s="64" t="str">
        <f t="shared" si="0"/>
        <v>Cache</v>
      </c>
      <c r="B43" s="70">
        <v>12</v>
      </c>
      <c r="C43" s="160"/>
      <c r="D43" s="160"/>
      <c r="E43" s="160"/>
      <c r="F43" s="160"/>
      <c r="G43" s="161"/>
      <c r="H43" s="196"/>
      <c r="I43" s="162"/>
      <c r="J43" s="71">
        <f t="shared" si="1"/>
        <v>0</v>
      </c>
      <c r="K43" s="105" t="str">
        <f t="shared" si="2"/>
        <v xml:space="preserve"> </v>
      </c>
      <c r="L43" s="71">
        <f t="shared" si="3"/>
        <v>0</v>
      </c>
      <c r="M43" s="72">
        <f t="shared" si="4"/>
        <v>0</v>
      </c>
      <c r="N43" s="13"/>
      <c r="O43" s="3"/>
      <c r="P43" s="4"/>
    </row>
    <row r="44" spans="1:16" s="1" customFormat="1" ht="15.75" x14ac:dyDescent="0.25">
      <c r="A44" s="64" t="str">
        <f t="shared" si="0"/>
        <v>Cache</v>
      </c>
      <c r="B44" s="70">
        <v>13</v>
      </c>
      <c r="C44" s="160"/>
      <c r="D44" s="160"/>
      <c r="E44" s="160"/>
      <c r="F44" s="160"/>
      <c r="G44" s="161"/>
      <c r="H44" s="196"/>
      <c r="I44" s="162"/>
      <c r="J44" s="71">
        <f t="shared" si="1"/>
        <v>0</v>
      </c>
      <c r="K44" s="105" t="str">
        <f t="shared" si="2"/>
        <v xml:space="preserve"> </v>
      </c>
      <c r="L44" s="71">
        <f t="shared" si="3"/>
        <v>0</v>
      </c>
      <c r="M44" s="72">
        <f t="shared" si="4"/>
        <v>0</v>
      </c>
      <c r="N44" s="13"/>
      <c r="O44" s="3"/>
      <c r="P44" s="4"/>
    </row>
    <row r="45" spans="1:16" s="1" customFormat="1" ht="15.75" x14ac:dyDescent="0.25">
      <c r="A45" s="64" t="str">
        <f t="shared" si="0"/>
        <v>Cache</v>
      </c>
      <c r="B45" s="70">
        <v>14</v>
      </c>
      <c r="C45" s="160"/>
      <c r="D45" s="160"/>
      <c r="E45" s="160"/>
      <c r="F45" s="160"/>
      <c r="G45" s="161"/>
      <c r="H45" s="196"/>
      <c r="I45" s="162"/>
      <c r="J45" s="71">
        <f t="shared" si="1"/>
        <v>0</v>
      </c>
      <c r="K45" s="105" t="str">
        <f t="shared" si="2"/>
        <v xml:space="preserve"> </v>
      </c>
      <c r="L45" s="71">
        <f t="shared" si="3"/>
        <v>0</v>
      </c>
      <c r="M45" s="72">
        <f t="shared" si="4"/>
        <v>0</v>
      </c>
      <c r="N45" s="13"/>
      <c r="O45" s="3"/>
      <c r="P45" s="4"/>
    </row>
    <row r="46" spans="1:16" s="1" customFormat="1" ht="15.75" x14ac:dyDescent="0.25">
      <c r="A46" s="64" t="str">
        <f t="shared" si="0"/>
        <v>Cache</v>
      </c>
      <c r="B46" s="70">
        <v>15</v>
      </c>
      <c r="C46" s="160"/>
      <c r="D46" s="160"/>
      <c r="E46" s="160"/>
      <c r="F46" s="160"/>
      <c r="G46" s="161"/>
      <c r="H46" s="196"/>
      <c r="I46" s="162"/>
      <c r="J46" s="71">
        <f t="shared" si="1"/>
        <v>0</v>
      </c>
      <c r="K46" s="105" t="str">
        <f t="shared" si="2"/>
        <v xml:space="preserve"> </v>
      </c>
      <c r="L46" s="71">
        <f t="shared" si="3"/>
        <v>0</v>
      </c>
      <c r="M46" s="72">
        <f t="shared" si="4"/>
        <v>0</v>
      </c>
      <c r="N46" s="13"/>
      <c r="O46" s="3"/>
      <c r="P46" s="4"/>
    </row>
    <row r="47" spans="1:16" s="1" customFormat="1" ht="15.75" x14ac:dyDescent="0.25">
      <c r="A47" s="64" t="str">
        <f t="shared" si="0"/>
        <v>Cache</v>
      </c>
      <c r="B47" s="70">
        <v>16</v>
      </c>
      <c r="C47" s="160"/>
      <c r="D47" s="160"/>
      <c r="E47" s="160"/>
      <c r="F47" s="160"/>
      <c r="G47" s="161"/>
      <c r="H47" s="196"/>
      <c r="I47" s="162"/>
      <c r="J47" s="71">
        <f t="shared" si="1"/>
        <v>0</v>
      </c>
      <c r="K47" s="105" t="str">
        <f t="shared" si="2"/>
        <v xml:space="preserve"> </v>
      </c>
      <c r="L47" s="71">
        <f t="shared" si="3"/>
        <v>0</v>
      </c>
      <c r="M47" s="72">
        <f t="shared" si="4"/>
        <v>0</v>
      </c>
      <c r="N47" s="13"/>
      <c r="O47" s="3"/>
      <c r="P47" s="4"/>
    </row>
    <row r="48" spans="1:16" s="1" customFormat="1" ht="15.75" x14ac:dyDescent="0.25">
      <c r="A48" s="64" t="str">
        <f t="shared" si="0"/>
        <v>Cache</v>
      </c>
      <c r="B48" s="70">
        <v>17</v>
      </c>
      <c r="C48" s="160"/>
      <c r="D48" s="160"/>
      <c r="E48" s="160"/>
      <c r="F48" s="160"/>
      <c r="G48" s="161"/>
      <c r="H48" s="196"/>
      <c r="I48" s="162"/>
      <c r="J48" s="71">
        <f t="shared" si="1"/>
        <v>0</v>
      </c>
      <c r="K48" s="105" t="str">
        <f t="shared" si="2"/>
        <v xml:space="preserve"> </v>
      </c>
      <c r="L48" s="71">
        <f t="shared" si="3"/>
        <v>0</v>
      </c>
      <c r="M48" s="72">
        <f t="shared" si="4"/>
        <v>0</v>
      </c>
      <c r="N48" s="13"/>
      <c r="O48" s="3"/>
      <c r="P48" s="4"/>
    </row>
    <row r="49" spans="1:16" s="1" customFormat="1" ht="15.75" x14ac:dyDescent="0.25">
      <c r="A49" s="64" t="str">
        <f t="shared" si="0"/>
        <v>Cache</v>
      </c>
      <c r="B49" s="70">
        <v>18</v>
      </c>
      <c r="C49" s="160"/>
      <c r="D49" s="160"/>
      <c r="E49" s="160"/>
      <c r="F49" s="160"/>
      <c r="G49" s="161"/>
      <c r="H49" s="196"/>
      <c r="I49" s="162"/>
      <c r="J49" s="71">
        <f t="shared" si="1"/>
        <v>0</v>
      </c>
      <c r="K49" s="105" t="str">
        <f t="shared" si="2"/>
        <v xml:space="preserve"> </v>
      </c>
      <c r="L49" s="71">
        <f t="shared" si="3"/>
        <v>0</v>
      </c>
      <c r="M49" s="72">
        <f t="shared" si="4"/>
        <v>0</v>
      </c>
      <c r="N49" s="13"/>
      <c r="O49" s="3"/>
      <c r="P49" s="4"/>
    </row>
    <row r="50" spans="1:16" s="1" customFormat="1" ht="15.75" x14ac:dyDescent="0.25">
      <c r="A50" s="64" t="str">
        <f t="shared" si="0"/>
        <v>Cache</v>
      </c>
      <c r="B50" s="70">
        <v>19</v>
      </c>
      <c r="C50" s="160"/>
      <c r="D50" s="160"/>
      <c r="E50" s="160"/>
      <c r="F50" s="160"/>
      <c r="G50" s="161"/>
      <c r="H50" s="196"/>
      <c r="I50" s="162"/>
      <c r="J50" s="71">
        <f t="shared" si="1"/>
        <v>0</v>
      </c>
      <c r="K50" s="105" t="str">
        <f t="shared" si="2"/>
        <v xml:space="preserve"> </v>
      </c>
      <c r="L50" s="71">
        <f t="shared" si="3"/>
        <v>0</v>
      </c>
      <c r="M50" s="72">
        <f t="shared" si="4"/>
        <v>0</v>
      </c>
      <c r="N50" s="13"/>
      <c r="O50" s="3"/>
      <c r="P50" s="4"/>
    </row>
    <row r="51" spans="1:16" s="1" customFormat="1" ht="15.75" x14ac:dyDescent="0.25">
      <c r="A51" s="64" t="str">
        <f t="shared" si="0"/>
        <v>Cache</v>
      </c>
      <c r="B51" s="70">
        <v>20</v>
      </c>
      <c r="C51" s="160"/>
      <c r="D51" s="160"/>
      <c r="E51" s="160"/>
      <c r="F51" s="160"/>
      <c r="G51" s="161"/>
      <c r="H51" s="196"/>
      <c r="I51" s="162"/>
      <c r="J51" s="71">
        <f t="shared" si="1"/>
        <v>0</v>
      </c>
      <c r="K51" s="105" t="str">
        <f t="shared" si="2"/>
        <v xml:space="preserve"> </v>
      </c>
      <c r="L51" s="71">
        <f t="shared" si="3"/>
        <v>0</v>
      </c>
      <c r="M51" s="72">
        <f t="shared" si="4"/>
        <v>0</v>
      </c>
      <c r="N51" s="13"/>
      <c r="O51" s="3"/>
      <c r="P51" s="4"/>
    </row>
    <row r="52" spans="1:16" s="1" customFormat="1" ht="15.75" x14ac:dyDescent="0.25">
      <c r="A52" s="64" t="str">
        <f t="shared" si="0"/>
        <v>Cache</v>
      </c>
      <c r="B52" s="70">
        <v>21</v>
      </c>
      <c r="C52" s="160"/>
      <c r="D52" s="160"/>
      <c r="E52" s="160"/>
      <c r="F52" s="160"/>
      <c r="G52" s="161"/>
      <c r="H52" s="196"/>
      <c r="I52" s="162"/>
      <c r="J52" s="71">
        <f t="shared" si="1"/>
        <v>0</v>
      </c>
      <c r="K52" s="105" t="str">
        <f t="shared" si="2"/>
        <v xml:space="preserve"> </v>
      </c>
      <c r="L52" s="71">
        <f t="shared" si="3"/>
        <v>0</v>
      </c>
      <c r="M52" s="72">
        <f t="shared" si="4"/>
        <v>0</v>
      </c>
      <c r="N52" s="13"/>
      <c r="O52" s="3"/>
      <c r="P52" s="4"/>
    </row>
    <row r="53" spans="1:16" s="1" customFormat="1" ht="15.75" x14ac:dyDescent="0.25">
      <c r="A53" s="64" t="str">
        <f t="shared" si="0"/>
        <v>Cache</v>
      </c>
      <c r="B53" s="70">
        <v>22</v>
      </c>
      <c r="C53" s="160"/>
      <c r="D53" s="160"/>
      <c r="E53" s="160"/>
      <c r="F53" s="160"/>
      <c r="G53" s="161"/>
      <c r="H53" s="196"/>
      <c r="I53" s="162"/>
      <c r="J53" s="71">
        <f t="shared" si="1"/>
        <v>0</v>
      </c>
      <c r="K53" s="105" t="str">
        <f t="shared" si="2"/>
        <v xml:space="preserve"> </v>
      </c>
      <c r="L53" s="71">
        <f t="shared" si="3"/>
        <v>0</v>
      </c>
      <c r="M53" s="72">
        <f t="shared" si="4"/>
        <v>0</v>
      </c>
      <c r="N53" s="13"/>
      <c r="O53" s="3"/>
      <c r="P53" s="4"/>
    </row>
    <row r="54" spans="1:16" s="1" customFormat="1" ht="15.75" x14ac:dyDescent="0.25">
      <c r="A54" s="64" t="str">
        <f t="shared" si="0"/>
        <v>Cache</v>
      </c>
      <c r="B54" s="70">
        <v>23</v>
      </c>
      <c r="C54" s="160"/>
      <c r="D54" s="160"/>
      <c r="E54" s="160"/>
      <c r="F54" s="160"/>
      <c r="G54" s="161"/>
      <c r="H54" s="196"/>
      <c r="I54" s="162"/>
      <c r="J54" s="71">
        <f t="shared" si="1"/>
        <v>0</v>
      </c>
      <c r="K54" s="105" t="str">
        <f t="shared" si="2"/>
        <v xml:space="preserve"> </v>
      </c>
      <c r="L54" s="71">
        <f t="shared" si="3"/>
        <v>0</v>
      </c>
      <c r="M54" s="72">
        <f t="shared" si="4"/>
        <v>0</v>
      </c>
      <c r="N54" s="13"/>
      <c r="O54" s="3"/>
      <c r="P54" s="4"/>
    </row>
    <row r="55" spans="1:16" s="1" customFormat="1" ht="15.75" x14ac:dyDescent="0.25">
      <c r="A55" s="64" t="str">
        <f t="shared" si="0"/>
        <v>Cache</v>
      </c>
      <c r="B55" s="70">
        <v>24</v>
      </c>
      <c r="C55" s="160"/>
      <c r="D55" s="160"/>
      <c r="E55" s="160"/>
      <c r="F55" s="160"/>
      <c r="G55" s="161"/>
      <c r="H55" s="196"/>
      <c r="I55" s="162"/>
      <c r="J55" s="71">
        <f t="shared" si="1"/>
        <v>0</v>
      </c>
      <c r="K55" s="105" t="str">
        <f t="shared" si="2"/>
        <v xml:space="preserve"> </v>
      </c>
      <c r="L55" s="71">
        <f t="shared" si="3"/>
        <v>0</v>
      </c>
      <c r="M55" s="72">
        <f t="shared" si="4"/>
        <v>0</v>
      </c>
      <c r="N55" s="13"/>
      <c r="O55" s="3"/>
      <c r="P55" s="4"/>
    </row>
    <row r="56" spans="1:16" s="1" customFormat="1" ht="15.75" x14ac:dyDescent="0.25">
      <c r="A56" s="64" t="str">
        <f t="shared" si="0"/>
        <v>Cache</v>
      </c>
      <c r="B56" s="70">
        <v>25</v>
      </c>
      <c r="C56" s="160"/>
      <c r="D56" s="160"/>
      <c r="E56" s="160"/>
      <c r="F56" s="160"/>
      <c r="G56" s="161"/>
      <c r="H56" s="196"/>
      <c r="I56" s="162"/>
      <c r="J56" s="71">
        <f t="shared" si="1"/>
        <v>0</v>
      </c>
      <c r="K56" s="105" t="str">
        <f t="shared" si="2"/>
        <v xml:space="preserve"> </v>
      </c>
      <c r="L56" s="71">
        <f t="shared" si="3"/>
        <v>0</v>
      </c>
      <c r="M56" s="72">
        <f t="shared" si="4"/>
        <v>0</v>
      </c>
      <c r="N56" s="13"/>
      <c r="O56" s="3"/>
      <c r="P56" s="4"/>
    </row>
    <row r="57" spans="1:16" s="1" customFormat="1" ht="15.75" x14ac:dyDescent="0.25">
      <c r="A57" s="64" t="str">
        <f t="shared" si="0"/>
        <v>Cache</v>
      </c>
      <c r="B57" s="70">
        <v>26</v>
      </c>
      <c r="C57" s="160"/>
      <c r="D57" s="160"/>
      <c r="E57" s="160"/>
      <c r="F57" s="160"/>
      <c r="G57" s="161"/>
      <c r="H57" s="196"/>
      <c r="I57" s="162"/>
      <c r="J57" s="71">
        <f t="shared" si="1"/>
        <v>0</v>
      </c>
      <c r="K57" s="105" t="str">
        <f t="shared" si="2"/>
        <v xml:space="preserve"> </v>
      </c>
      <c r="L57" s="71">
        <f t="shared" si="3"/>
        <v>0</v>
      </c>
      <c r="M57" s="72">
        <f t="shared" si="4"/>
        <v>0</v>
      </c>
      <c r="N57" s="13"/>
      <c r="O57" s="3"/>
      <c r="P57" s="4"/>
    </row>
    <row r="58" spans="1:16" s="1" customFormat="1" ht="15.75" x14ac:dyDescent="0.25">
      <c r="A58" s="64" t="str">
        <f t="shared" si="0"/>
        <v>Cache</v>
      </c>
      <c r="B58" s="70">
        <v>27</v>
      </c>
      <c r="C58" s="160"/>
      <c r="D58" s="160"/>
      <c r="E58" s="160"/>
      <c r="F58" s="160"/>
      <c r="G58" s="161"/>
      <c r="H58" s="196"/>
      <c r="I58" s="162"/>
      <c r="J58" s="71">
        <f t="shared" si="1"/>
        <v>0</v>
      </c>
      <c r="K58" s="105" t="str">
        <f t="shared" si="2"/>
        <v xml:space="preserve"> </v>
      </c>
      <c r="L58" s="71">
        <f t="shared" si="3"/>
        <v>0</v>
      </c>
      <c r="M58" s="72">
        <f t="shared" si="4"/>
        <v>0</v>
      </c>
      <c r="N58" s="13"/>
      <c r="O58" s="3"/>
      <c r="P58" s="4"/>
    </row>
    <row r="59" spans="1:16" s="1" customFormat="1" ht="15.75" x14ac:dyDescent="0.25">
      <c r="A59" s="64" t="str">
        <f t="shared" si="0"/>
        <v>Cache</v>
      </c>
      <c r="B59" s="70">
        <v>28</v>
      </c>
      <c r="C59" s="160"/>
      <c r="D59" s="160"/>
      <c r="E59" s="160"/>
      <c r="F59" s="160"/>
      <c r="G59" s="161"/>
      <c r="H59" s="196"/>
      <c r="I59" s="162"/>
      <c r="J59" s="71">
        <f t="shared" si="1"/>
        <v>0</v>
      </c>
      <c r="K59" s="105" t="str">
        <f t="shared" si="2"/>
        <v xml:space="preserve"> </v>
      </c>
      <c r="L59" s="71">
        <f t="shared" si="3"/>
        <v>0</v>
      </c>
      <c r="M59" s="72">
        <f t="shared" si="4"/>
        <v>0</v>
      </c>
      <c r="N59" s="13"/>
      <c r="O59" s="3"/>
      <c r="P59" s="4"/>
    </row>
    <row r="60" spans="1:16" s="1" customFormat="1" ht="15.75" x14ac:dyDescent="0.25">
      <c r="A60" s="64" t="str">
        <f t="shared" si="0"/>
        <v>Cache</v>
      </c>
      <c r="B60" s="70">
        <v>29</v>
      </c>
      <c r="C60" s="160"/>
      <c r="D60" s="160"/>
      <c r="E60" s="160"/>
      <c r="F60" s="160"/>
      <c r="G60" s="161"/>
      <c r="H60" s="196"/>
      <c r="I60" s="162"/>
      <c r="J60" s="71">
        <f t="shared" si="1"/>
        <v>0</v>
      </c>
      <c r="K60" s="105" t="str">
        <f t="shared" si="2"/>
        <v xml:space="preserve"> </v>
      </c>
      <c r="L60" s="71">
        <f t="shared" si="3"/>
        <v>0</v>
      </c>
      <c r="M60" s="72">
        <f t="shared" si="4"/>
        <v>0</v>
      </c>
      <c r="N60" s="13"/>
      <c r="O60" s="3"/>
      <c r="P60" s="4"/>
    </row>
    <row r="61" spans="1:16" s="1" customFormat="1" ht="15.75" x14ac:dyDescent="0.25">
      <c r="A61" s="64" t="str">
        <f t="shared" si="0"/>
        <v>Cache</v>
      </c>
      <c r="B61" s="70">
        <v>30</v>
      </c>
      <c r="C61" s="160"/>
      <c r="D61" s="160"/>
      <c r="E61" s="160"/>
      <c r="F61" s="160"/>
      <c r="G61" s="161"/>
      <c r="H61" s="196"/>
      <c r="I61" s="162"/>
      <c r="J61" s="71">
        <f t="shared" si="1"/>
        <v>0</v>
      </c>
      <c r="K61" s="105" t="str">
        <f t="shared" si="2"/>
        <v xml:space="preserve"> </v>
      </c>
      <c r="L61" s="71">
        <f t="shared" si="3"/>
        <v>0</v>
      </c>
      <c r="M61" s="72">
        <f t="shared" si="4"/>
        <v>0</v>
      </c>
      <c r="N61" s="13"/>
      <c r="O61" s="3"/>
      <c r="P61" s="4"/>
    </row>
    <row r="62" spans="1:16" s="1" customFormat="1" ht="15.75" x14ac:dyDescent="0.25">
      <c r="A62" s="64" t="str">
        <f t="shared" si="0"/>
        <v>Cache</v>
      </c>
      <c r="B62" s="70">
        <v>31</v>
      </c>
      <c r="C62" s="160"/>
      <c r="D62" s="160"/>
      <c r="E62" s="160"/>
      <c r="F62" s="160"/>
      <c r="G62" s="161"/>
      <c r="H62" s="196"/>
      <c r="I62" s="162"/>
      <c r="J62" s="71">
        <f t="shared" si="1"/>
        <v>0</v>
      </c>
      <c r="K62" s="105" t="str">
        <f t="shared" si="2"/>
        <v xml:space="preserve"> </v>
      </c>
      <c r="L62" s="71">
        <f t="shared" si="3"/>
        <v>0</v>
      </c>
      <c r="M62" s="72">
        <f t="shared" si="4"/>
        <v>0</v>
      </c>
      <c r="N62" s="13"/>
      <c r="O62" s="3"/>
      <c r="P62" s="4"/>
    </row>
    <row r="63" spans="1:16" s="1" customFormat="1" ht="15.75" x14ac:dyDescent="0.25">
      <c r="A63" s="64" t="str">
        <f t="shared" si="0"/>
        <v>Cache</v>
      </c>
      <c r="B63" s="70">
        <v>32</v>
      </c>
      <c r="C63" s="160"/>
      <c r="D63" s="160"/>
      <c r="E63" s="160"/>
      <c r="F63" s="160"/>
      <c r="G63" s="161"/>
      <c r="H63" s="196"/>
      <c r="I63" s="162"/>
      <c r="J63" s="71">
        <f t="shared" si="1"/>
        <v>0</v>
      </c>
      <c r="K63" s="105" t="str">
        <f t="shared" si="2"/>
        <v xml:space="preserve"> </v>
      </c>
      <c r="L63" s="71">
        <f t="shared" si="3"/>
        <v>0</v>
      </c>
      <c r="M63" s="72">
        <f t="shared" si="4"/>
        <v>0</v>
      </c>
      <c r="N63" s="13"/>
      <c r="O63" s="3"/>
      <c r="P63" s="4"/>
    </row>
    <row r="64" spans="1:16" s="1" customFormat="1" ht="15.75" x14ac:dyDescent="0.25">
      <c r="A64" s="64" t="str">
        <f t="shared" si="0"/>
        <v>Cache</v>
      </c>
      <c r="B64" s="70">
        <v>32</v>
      </c>
      <c r="C64" s="160"/>
      <c r="D64" s="160"/>
      <c r="E64" s="160"/>
      <c r="F64" s="160"/>
      <c r="G64" s="161"/>
      <c r="H64" s="196"/>
      <c r="I64" s="162"/>
      <c r="J64" s="71">
        <f t="shared" si="1"/>
        <v>0</v>
      </c>
      <c r="K64" s="105" t="str">
        <f t="shared" si="2"/>
        <v xml:space="preserve"> </v>
      </c>
      <c r="L64" s="71">
        <f t="shared" si="3"/>
        <v>0</v>
      </c>
      <c r="M64" s="72">
        <f t="shared" si="4"/>
        <v>0</v>
      </c>
      <c r="N64" s="13"/>
      <c r="O64" s="3"/>
      <c r="P64" s="4"/>
    </row>
    <row r="65" spans="1:16" s="1" customFormat="1" ht="15.75" x14ac:dyDescent="0.25">
      <c r="A65" s="64" t="str">
        <f t="shared" si="0"/>
        <v>Cache</v>
      </c>
      <c r="B65" s="70">
        <v>34</v>
      </c>
      <c r="C65" s="160"/>
      <c r="D65" s="160"/>
      <c r="E65" s="160"/>
      <c r="F65" s="160"/>
      <c r="G65" s="161"/>
      <c r="H65" s="196"/>
      <c r="I65" s="162"/>
      <c r="J65" s="71">
        <f t="shared" si="1"/>
        <v>0</v>
      </c>
      <c r="K65" s="105" t="str">
        <f t="shared" si="2"/>
        <v xml:space="preserve"> </v>
      </c>
      <c r="L65" s="71">
        <f t="shared" si="3"/>
        <v>0</v>
      </c>
      <c r="M65" s="72">
        <f t="shared" si="4"/>
        <v>0</v>
      </c>
      <c r="N65" s="13"/>
      <c r="O65" s="3"/>
      <c r="P65" s="4"/>
    </row>
    <row r="66" spans="1:16" s="1" customFormat="1" ht="15.75" x14ac:dyDescent="0.25">
      <c r="A66" s="64" t="str">
        <f t="shared" si="0"/>
        <v>Cache</v>
      </c>
      <c r="B66" s="70">
        <v>34</v>
      </c>
      <c r="C66" s="160"/>
      <c r="D66" s="160"/>
      <c r="E66" s="160"/>
      <c r="F66" s="160"/>
      <c r="G66" s="161"/>
      <c r="H66" s="196"/>
      <c r="I66" s="162"/>
      <c r="J66" s="71">
        <f t="shared" si="1"/>
        <v>0</v>
      </c>
      <c r="K66" s="105" t="str">
        <f t="shared" si="2"/>
        <v xml:space="preserve"> </v>
      </c>
      <c r="L66" s="71">
        <f t="shared" si="3"/>
        <v>0</v>
      </c>
      <c r="M66" s="72">
        <f t="shared" si="4"/>
        <v>0</v>
      </c>
      <c r="N66" s="13"/>
      <c r="O66" s="3"/>
      <c r="P66" s="4"/>
    </row>
    <row r="67" spans="1:16" s="1" customFormat="1" ht="15.75" x14ac:dyDescent="0.25">
      <c r="A67" s="64" t="str">
        <f t="shared" si="0"/>
        <v>Cache</v>
      </c>
      <c r="B67" s="70">
        <v>36</v>
      </c>
      <c r="C67" s="160"/>
      <c r="D67" s="160"/>
      <c r="E67" s="160"/>
      <c r="F67" s="160"/>
      <c r="G67" s="161"/>
      <c r="H67" s="196"/>
      <c r="I67" s="162"/>
      <c r="J67" s="71">
        <f t="shared" si="1"/>
        <v>0</v>
      </c>
      <c r="K67" s="105" t="str">
        <f t="shared" si="2"/>
        <v xml:space="preserve"> </v>
      </c>
      <c r="L67" s="71">
        <f t="shared" si="3"/>
        <v>0</v>
      </c>
      <c r="M67" s="72">
        <f t="shared" si="4"/>
        <v>0</v>
      </c>
      <c r="N67" s="13"/>
      <c r="O67" s="3"/>
      <c r="P67" s="4"/>
    </row>
    <row r="68" spans="1:16" s="1" customFormat="1" ht="15.75" x14ac:dyDescent="0.25">
      <c r="A68" s="64" t="str">
        <f t="shared" si="0"/>
        <v>Cache</v>
      </c>
      <c r="B68" s="70">
        <v>37</v>
      </c>
      <c r="C68" s="160"/>
      <c r="D68" s="160"/>
      <c r="E68" s="160"/>
      <c r="F68" s="160"/>
      <c r="G68" s="161"/>
      <c r="H68" s="196"/>
      <c r="I68" s="162"/>
      <c r="J68" s="71">
        <f t="shared" si="1"/>
        <v>0</v>
      </c>
      <c r="K68" s="105" t="str">
        <f t="shared" si="2"/>
        <v xml:space="preserve"> </v>
      </c>
      <c r="L68" s="71">
        <f t="shared" si="3"/>
        <v>0</v>
      </c>
      <c r="M68" s="72">
        <f t="shared" si="4"/>
        <v>0</v>
      </c>
      <c r="N68" s="13"/>
      <c r="O68" s="3"/>
      <c r="P68" s="4"/>
    </row>
    <row r="69" spans="1:16" s="1" customFormat="1" ht="15.75" x14ac:dyDescent="0.25">
      <c r="A69" s="64" t="str">
        <f t="shared" si="0"/>
        <v>Cache</v>
      </c>
      <c r="B69" s="70">
        <v>38</v>
      </c>
      <c r="C69" s="160"/>
      <c r="D69" s="160"/>
      <c r="E69" s="160"/>
      <c r="F69" s="160"/>
      <c r="G69" s="161"/>
      <c r="H69" s="196"/>
      <c r="I69" s="162"/>
      <c r="J69" s="71">
        <f t="shared" si="1"/>
        <v>0</v>
      </c>
      <c r="K69" s="105" t="str">
        <f t="shared" si="2"/>
        <v xml:space="preserve"> </v>
      </c>
      <c r="L69" s="71">
        <f t="shared" si="3"/>
        <v>0</v>
      </c>
      <c r="M69" s="72">
        <f t="shared" si="4"/>
        <v>0</v>
      </c>
      <c r="N69" s="13"/>
      <c r="O69" s="3"/>
      <c r="P69" s="4"/>
    </row>
    <row r="70" spans="1:16" s="1" customFormat="1" ht="15.75" x14ac:dyDescent="0.25">
      <c r="A70" s="64" t="str">
        <f t="shared" si="0"/>
        <v>Cache</v>
      </c>
      <c r="B70" s="70">
        <v>39</v>
      </c>
      <c r="C70" s="160"/>
      <c r="D70" s="160"/>
      <c r="E70" s="160"/>
      <c r="F70" s="160"/>
      <c r="G70" s="161"/>
      <c r="H70" s="196"/>
      <c r="I70" s="162"/>
      <c r="J70" s="71">
        <f t="shared" si="1"/>
        <v>0</v>
      </c>
      <c r="K70" s="105" t="str">
        <f t="shared" si="2"/>
        <v xml:space="preserve"> </v>
      </c>
      <c r="L70" s="71">
        <f t="shared" si="3"/>
        <v>0</v>
      </c>
      <c r="M70" s="72">
        <f t="shared" si="4"/>
        <v>0</v>
      </c>
      <c r="N70" s="13"/>
      <c r="O70" s="3"/>
      <c r="P70" s="4"/>
    </row>
    <row r="71" spans="1:16" s="1" customFormat="1" ht="15.75" x14ac:dyDescent="0.25">
      <c r="A71" s="64" t="str">
        <f t="shared" si="0"/>
        <v>Cache</v>
      </c>
      <c r="B71" s="70">
        <v>40</v>
      </c>
      <c r="C71" s="160"/>
      <c r="D71" s="160"/>
      <c r="E71" s="160"/>
      <c r="F71" s="160"/>
      <c r="G71" s="161"/>
      <c r="H71" s="196"/>
      <c r="I71" s="162"/>
      <c r="J71" s="71">
        <f t="shared" si="1"/>
        <v>0</v>
      </c>
      <c r="K71" s="105" t="str">
        <f t="shared" si="2"/>
        <v xml:space="preserve"> </v>
      </c>
      <c r="L71" s="71">
        <f t="shared" si="3"/>
        <v>0</v>
      </c>
      <c r="M71" s="72">
        <f t="shared" si="4"/>
        <v>0</v>
      </c>
      <c r="N71" s="13"/>
      <c r="O71" s="3"/>
      <c r="P71" s="4"/>
    </row>
    <row r="72" spans="1:16" s="1" customFormat="1" ht="15.75" x14ac:dyDescent="0.25">
      <c r="A72" s="64" t="str">
        <f t="shared" si="0"/>
        <v>Cache</v>
      </c>
      <c r="B72" s="70">
        <v>41</v>
      </c>
      <c r="C72" s="160"/>
      <c r="D72" s="160"/>
      <c r="E72" s="160"/>
      <c r="F72" s="160"/>
      <c r="G72" s="161"/>
      <c r="H72" s="196"/>
      <c r="I72" s="162"/>
      <c r="J72" s="71">
        <f t="shared" si="1"/>
        <v>0</v>
      </c>
      <c r="K72" s="105" t="str">
        <f t="shared" si="2"/>
        <v xml:space="preserve"> </v>
      </c>
      <c r="L72" s="71">
        <f t="shared" si="3"/>
        <v>0</v>
      </c>
      <c r="M72" s="72">
        <f t="shared" si="4"/>
        <v>0</v>
      </c>
      <c r="N72" s="13"/>
      <c r="O72" s="3"/>
      <c r="P72" s="4"/>
    </row>
    <row r="73" spans="1:16" s="1" customFormat="1" ht="15.75" x14ac:dyDescent="0.25">
      <c r="A73" s="64" t="str">
        <f t="shared" si="0"/>
        <v>Cache</v>
      </c>
      <c r="B73" s="70">
        <v>42</v>
      </c>
      <c r="C73" s="160"/>
      <c r="D73" s="160"/>
      <c r="E73" s="160"/>
      <c r="F73" s="160"/>
      <c r="G73" s="161"/>
      <c r="H73" s="196"/>
      <c r="I73" s="162"/>
      <c r="J73" s="71">
        <f t="shared" si="1"/>
        <v>0</v>
      </c>
      <c r="K73" s="105" t="str">
        <f t="shared" si="2"/>
        <v xml:space="preserve"> </v>
      </c>
      <c r="L73" s="71">
        <f t="shared" si="3"/>
        <v>0</v>
      </c>
      <c r="M73" s="72">
        <f t="shared" si="4"/>
        <v>0</v>
      </c>
      <c r="N73" s="13"/>
      <c r="O73" s="3"/>
      <c r="P73" s="4"/>
    </row>
    <row r="74" spans="1:16" s="1" customFormat="1" ht="15.75" x14ac:dyDescent="0.25">
      <c r="A74" s="64" t="str">
        <f t="shared" si="0"/>
        <v>Cache</v>
      </c>
      <c r="B74" s="70">
        <v>47</v>
      </c>
      <c r="C74" s="160"/>
      <c r="D74" s="160"/>
      <c r="E74" s="160"/>
      <c r="F74" s="160"/>
      <c r="G74" s="161"/>
      <c r="H74" s="196"/>
      <c r="I74" s="162"/>
      <c r="J74" s="71">
        <f t="shared" si="1"/>
        <v>0</v>
      </c>
      <c r="K74" s="105" t="str">
        <f t="shared" si="2"/>
        <v xml:space="preserve"> </v>
      </c>
      <c r="L74" s="71">
        <f t="shared" si="3"/>
        <v>0</v>
      </c>
      <c r="M74" s="72">
        <f t="shared" si="4"/>
        <v>0</v>
      </c>
      <c r="N74" s="13"/>
      <c r="O74" s="3"/>
      <c r="P74" s="4"/>
    </row>
    <row r="75" spans="1:16" s="1" customFormat="1" ht="15.75" x14ac:dyDescent="0.25">
      <c r="A75" s="64" t="str">
        <f t="shared" si="0"/>
        <v>Cache</v>
      </c>
      <c r="B75" s="70">
        <v>44</v>
      </c>
      <c r="C75" s="160"/>
      <c r="D75" s="160"/>
      <c r="E75" s="160"/>
      <c r="F75" s="160"/>
      <c r="G75" s="161"/>
      <c r="H75" s="196"/>
      <c r="I75" s="162"/>
      <c r="J75" s="71">
        <f t="shared" si="1"/>
        <v>0</v>
      </c>
      <c r="K75" s="105" t="str">
        <f t="shared" si="2"/>
        <v xml:space="preserve"> </v>
      </c>
      <c r="L75" s="71">
        <f t="shared" si="3"/>
        <v>0</v>
      </c>
      <c r="M75" s="72">
        <f t="shared" si="4"/>
        <v>0</v>
      </c>
      <c r="N75" s="13"/>
      <c r="O75" s="3"/>
      <c r="P75" s="4"/>
    </row>
    <row r="76" spans="1:16" s="1" customFormat="1" ht="15.75" x14ac:dyDescent="0.25">
      <c r="A76" s="64" t="str">
        <f t="shared" si="0"/>
        <v>Cache</v>
      </c>
      <c r="B76" s="70">
        <v>45</v>
      </c>
      <c r="C76" s="160"/>
      <c r="D76" s="160"/>
      <c r="E76" s="160"/>
      <c r="F76" s="160"/>
      <c r="G76" s="161"/>
      <c r="H76" s="196"/>
      <c r="I76" s="162"/>
      <c r="J76" s="71">
        <f t="shared" si="1"/>
        <v>0</v>
      </c>
      <c r="K76" s="105" t="str">
        <f t="shared" si="2"/>
        <v xml:space="preserve"> </v>
      </c>
      <c r="L76" s="71">
        <f t="shared" si="3"/>
        <v>0</v>
      </c>
      <c r="M76" s="72">
        <f t="shared" si="4"/>
        <v>0</v>
      </c>
      <c r="N76" s="13"/>
      <c r="O76" s="3"/>
      <c r="P76" s="4"/>
    </row>
    <row r="77" spans="1:16" s="1" customFormat="1" ht="15.75" x14ac:dyDescent="0.25">
      <c r="A77" s="64" t="str">
        <f t="shared" si="0"/>
        <v>Cache</v>
      </c>
      <c r="B77" s="70">
        <v>46</v>
      </c>
      <c r="C77" s="160"/>
      <c r="D77" s="160"/>
      <c r="E77" s="160"/>
      <c r="F77" s="160"/>
      <c r="G77" s="161"/>
      <c r="H77" s="196"/>
      <c r="I77" s="162"/>
      <c r="J77" s="71">
        <f t="shared" si="1"/>
        <v>0</v>
      </c>
      <c r="K77" s="105" t="str">
        <f t="shared" si="2"/>
        <v xml:space="preserve"> </v>
      </c>
      <c r="L77" s="71">
        <f t="shared" si="3"/>
        <v>0</v>
      </c>
      <c r="M77" s="72">
        <f t="shared" si="4"/>
        <v>0</v>
      </c>
      <c r="N77" s="13"/>
      <c r="O77" s="3"/>
      <c r="P77" s="4"/>
    </row>
    <row r="78" spans="1:16" s="1" customFormat="1" ht="15.75" x14ac:dyDescent="0.25">
      <c r="A78" s="64" t="str">
        <f t="shared" si="0"/>
        <v>Cache</v>
      </c>
      <c r="B78" s="70">
        <v>47</v>
      </c>
      <c r="C78" s="160"/>
      <c r="D78" s="160"/>
      <c r="E78" s="160"/>
      <c r="F78" s="160"/>
      <c r="G78" s="161"/>
      <c r="H78" s="196"/>
      <c r="I78" s="162"/>
      <c r="J78" s="71">
        <f t="shared" si="1"/>
        <v>0</v>
      </c>
      <c r="K78" s="105" t="str">
        <f t="shared" si="2"/>
        <v xml:space="preserve"> </v>
      </c>
      <c r="L78" s="71">
        <f t="shared" si="3"/>
        <v>0</v>
      </c>
      <c r="M78" s="72">
        <f t="shared" si="4"/>
        <v>0</v>
      </c>
      <c r="N78" s="13"/>
      <c r="O78" s="3"/>
      <c r="P78" s="4"/>
    </row>
    <row r="79" spans="1:16" s="1" customFormat="1" ht="15.75" x14ac:dyDescent="0.25">
      <c r="A79" s="64" t="str">
        <f t="shared" si="0"/>
        <v>Cache</v>
      </c>
      <c r="B79" s="70">
        <v>48</v>
      </c>
      <c r="C79" s="160"/>
      <c r="D79" s="160"/>
      <c r="E79" s="160"/>
      <c r="F79" s="160"/>
      <c r="G79" s="161"/>
      <c r="H79" s="196"/>
      <c r="I79" s="162"/>
      <c r="J79" s="71">
        <f t="shared" si="1"/>
        <v>0</v>
      </c>
      <c r="K79" s="105" t="str">
        <f t="shared" si="2"/>
        <v xml:space="preserve"> </v>
      </c>
      <c r="L79" s="71">
        <f t="shared" si="3"/>
        <v>0</v>
      </c>
      <c r="M79" s="72">
        <f t="shared" si="4"/>
        <v>0</v>
      </c>
      <c r="N79" s="13"/>
      <c r="O79" s="3"/>
      <c r="P79" s="4"/>
    </row>
    <row r="80" spans="1:16" s="1" customFormat="1" ht="15.75" x14ac:dyDescent="0.25">
      <c r="A80" s="64" t="str">
        <f t="shared" si="0"/>
        <v>Cache</v>
      </c>
      <c r="B80" s="70">
        <v>49</v>
      </c>
      <c r="C80" s="160"/>
      <c r="D80" s="160"/>
      <c r="E80" s="160"/>
      <c r="F80" s="160"/>
      <c r="G80" s="161"/>
      <c r="H80" s="196"/>
      <c r="I80" s="162"/>
      <c r="J80" s="71">
        <f t="shared" si="1"/>
        <v>0</v>
      </c>
      <c r="K80" s="105" t="str">
        <f t="shared" si="2"/>
        <v xml:space="preserve"> </v>
      </c>
      <c r="L80" s="71">
        <f t="shared" si="3"/>
        <v>0</v>
      </c>
      <c r="M80" s="72">
        <f t="shared" si="4"/>
        <v>0</v>
      </c>
      <c r="N80" s="13"/>
      <c r="O80" s="3"/>
      <c r="P80" s="4"/>
    </row>
    <row r="81" spans="1:16" s="1" customFormat="1" ht="15.75" x14ac:dyDescent="0.25">
      <c r="A81" s="64" t="str">
        <f t="shared" si="0"/>
        <v>Cache</v>
      </c>
      <c r="B81" s="70">
        <v>50</v>
      </c>
      <c r="C81" s="160"/>
      <c r="D81" s="160"/>
      <c r="E81" s="160"/>
      <c r="F81" s="160"/>
      <c r="G81" s="161"/>
      <c r="H81" s="196"/>
      <c r="I81" s="162"/>
      <c r="J81" s="71">
        <f t="shared" si="1"/>
        <v>0</v>
      </c>
      <c r="K81" s="105" t="str">
        <f t="shared" si="2"/>
        <v xml:space="preserve"> </v>
      </c>
      <c r="L81" s="71">
        <f t="shared" si="3"/>
        <v>0</v>
      </c>
      <c r="M81" s="72">
        <f t="shared" si="4"/>
        <v>0</v>
      </c>
      <c r="N81" s="13"/>
      <c r="O81" s="3"/>
      <c r="P81" s="4"/>
    </row>
    <row r="82" spans="1:16" s="1" customFormat="1" ht="15.75" x14ac:dyDescent="0.25">
      <c r="A82" s="64" t="str">
        <f t="shared" si="0"/>
        <v>Cache</v>
      </c>
      <c r="B82" s="70">
        <v>51</v>
      </c>
      <c r="C82" s="160"/>
      <c r="D82" s="160"/>
      <c r="E82" s="160"/>
      <c r="F82" s="160"/>
      <c r="G82" s="161"/>
      <c r="H82" s="196"/>
      <c r="I82" s="162"/>
      <c r="J82" s="71">
        <f t="shared" si="1"/>
        <v>0</v>
      </c>
      <c r="K82" s="105" t="str">
        <f t="shared" si="2"/>
        <v xml:space="preserve"> </v>
      </c>
      <c r="L82" s="71">
        <f t="shared" si="3"/>
        <v>0</v>
      </c>
      <c r="M82" s="72">
        <f t="shared" si="4"/>
        <v>0</v>
      </c>
      <c r="N82" s="13"/>
      <c r="O82" s="3"/>
      <c r="P82" s="4"/>
    </row>
    <row r="83" spans="1:16" s="1" customFormat="1" ht="15.75" x14ac:dyDescent="0.25">
      <c r="A83" s="64" t="str">
        <f t="shared" si="0"/>
        <v>Cache</v>
      </c>
      <c r="B83" s="70">
        <v>52</v>
      </c>
      <c r="C83" s="160"/>
      <c r="D83" s="160"/>
      <c r="E83" s="160"/>
      <c r="F83" s="160"/>
      <c r="G83" s="161"/>
      <c r="H83" s="196"/>
      <c r="I83" s="162"/>
      <c r="J83" s="71">
        <f t="shared" si="1"/>
        <v>0</v>
      </c>
      <c r="K83" s="105" t="str">
        <f t="shared" si="2"/>
        <v xml:space="preserve"> </v>
      </c>
      <c r="L83" s="71">
        <f t="shared" si="3"/>
        <v>0</v>
      </c>
      <c r="M83" s="72">
        <f t="shared" si="4"/>
        <v>0</v>
      </c>
      <c r="N83" s="13"/>
      <c r="O83" s="3"/>
      <c r="P83" s="4"/>
    </row>
    <row r="84" spans="1:16" s="1" customFormat="1" ht="15.75" x14ac:dyDescent="0.25">
      <c r="A84" s="64" t="str">
        <f t="shared" si="0"/>
        <v>Cache</v>
      </c>
      <c r="B84" s="70">
        <v>53</v>
      </c>
      <c r="C84" s="160"/>
      <c r="D84" s="160"/>
      <c r="E84" s="160"/>
      <c r="F84" s="160"/>
      <c r="G84" s="161"/>
      <c r="H84" s="196"/>
      <c r="I84" s="162"/>
      <c r="J84" s="71">
        <f t="shared" si="1"/>
        <v>0</v>
      </c>
      <c r="K84" s="105" t="str">
        <f t="shared" si="2"/>
        <v xml:space="preserve"> </v>
      </c>
      <c r="L84" s="71">
        <f t="shared" si="3"/>
        <v>0</v>
      </c>
      <c r="M84" s="72">
        <f t="shared" si="4"/>
        <v>0</v>
      </c>
      <c r="N84" s="13"/>
      <c r="O84" s="3"/>
      <c r="P84" s="4"/>
    </row>
    <row r="85" spans="1:16" s="1" customFormat="1" ht="15.75" x14ac:dyDescent="0.25">
      <c r="A85" s="64" t="str">
        <f t="shared" si="0"/>
        <v>Cache</v>
      </c>
      <c r="B85" s="70">
        <v>54</v>
      </c>
      <c r="C85" s="160"/>
      <c r="D85" s="160"/>
      <c r="E85" s="160"/>
      <c r="F85" s="160"/>
      <c r="G85" s="161"/>
      <c r="H85" s="196"/>
      <c r="I85" s="162"/>
      <c r="J85" s="71">
        <f t="shared" si="1"/>
        <v>0</v>
      </c>
      <c r="K85" s="105" t="str">
        <f t="shared" si="2"/>
        <v xml:space="preserve"> </v>
      </c>
      <c r="L85" s="71">
        <f t="shared" si="3"/>
        <v>0</v>
      </c>
      <c r="M85" s="72">
        <f t="shared" si="4"/>
        <v>0</v>
      </c>
      <c r="N85" s="13"/>
      <c r="O85" s="3"/>
      <c r="P85" s="4"/>
    </row>
    <row r="86" spans="1:16" s="1" customFormat="1" ht="15.75" x14ac:dyDescent="0.25">
      <c r="A86" s="64" t="str">
        <f t="shared" si="0"/>
        <v>Cache</v>
      </c>
      <c r="B86" s="70">
        <v>55</v>
      </c>
      <c r="C86" s="160"/>
      <c r="D86" s="160"/>
      <c r="E86" s="160"/>
      <c r="F86" s="160"/>
      <c r="G86" s="161"/>
      <c r="H86" s="196"/>
      <c r="I86" s="162"/>
      <c r="J86" s="71">
        <f t="shared" si="1"/>
        <v>0</v>
      </c>
      <c r="K86" s="105" t="str">
        <f t="shared" si="2"/>
        <v xml:space="preserve"> </v>
      </c>
      <c r="L86" s="71">
        <f t="shared" si="3"/>
        <v>0</v>
      </c>
      <c r="M86" s="72">
        <f t="shared" si="4"/>
        <v>0</v>
      </c>
      <c r="N86" s="13"/>
      <c r="O86" s="3"/>
      <c r="P86" s="4"/>
    </row>
    <row r="87" spans="1:16" s="1" customFormat="1" ht="15.75" x14ac:dyDescent="0.25">
      <c r="A87" s="64" t="str">
        <f t="shared" si="0"/>
        <v>Cache</v>
      </c>
      <c r="B87" s="70">
        <v>56</v>
      </c>
      <c r="C87" s="160"/>
      <c r="D87" s="160"/>
      <c r="E87" s="160"/>
      <c r="F87" s="160"/>
      <c r="G87" s="161"/>
      <c r="H87" s="196"/>
      <c r="I87" s="162"/>
      <c r="J87" s="71">
        <f t="shared" si="1"/>
        <v>0</v>
      </c>
      <c r="K87" s="105" t="str">
        <f t="shared" si="2"/>
        <v xml:space="preserve"> </v>
      </c>
      <c r="L87" s="71">
        <f t="shared" si="3"/>
        <v>0</v>
      </c>
      <c r="M87" s="72">
        <f t="shared" si="4"/>
        <v>0</v>
      </c>
      <c r="N87" s="13"/>
      <c r="O87" s="3"/>
      <c r="P87" s="4"/>
    </row>
    <row r="88" spans="1:16" s="1" customFormat="1" ht="15.75" x14ac:dyDescent="0.25">
      <c r="A88" s="64" t="str">
        <f t="shared" si="0"/>
        <v>Cache</v>
      </c>
      <c r="B88" s="70">
        <v>57</v>
      </c>
      <c r="C88" s="160"/>
      <c r="D88" s="160"/>
      <c r="E88" s="160"/>
      <c r="F88" s="160"/>
      <c r="G88" s="161"/>
      <c r="H88" s="196"/>
      <c r="I88" s="162"/>
      <c r="J88" s="71">
        <f t="shared" si="1"/>
        <v>0</v>
      </c>
      <c r="K88" s="105" t="str">
        <f t="shared" si="2"/>
        <v xml:space="preserve"> </v>
      </c>
      <c r="L88" s="71">
        <f t="shared" si="3"/>
        <v>0</v>
      </c>
      <c r="M88" s="72">
        <f t="shared" si="4"/>
        <v>0</v>
      </c>
      <c r="N88" s="13"/>
      <c r="O88" s="3"/>
      <c r="P88" s="4"/>
    </row>
    <row r="89" spans="1:16" s="1" customFormat="1" ht="15.75" x14ac:dyDescent="0.25">
      <c r="A89" s="64" t="str">
        <f t="shared" si="0"/>
        <v>Cache</v>
      </c>
      <c r="B89" s="70">
        <v>58</v>
      </c>
      <c r="C89" s="160"/>
      <c r="D89" s="160"/>
      <c r="E89" s="160"/>
      <c r="F89" s="160"/>
      <c r="G89" s="161"/>
      <c r="H89" s="196"/>
      <c r="I89" s="162"/>
      <c r="J89" s="71">
        <f t="shared" si="1"/>
        <v>0</v>
      </c>
      <c r="K89" s="105" t="str">
        <f t="shared" si="2"/>
        <v xml:space="preserve"> </v>
      </c>
      <c r="L89" s="71">
        <f t="shared" si="3"/>
        <v>0</v>
      </c>
      <c r="M89" s="72">
        <f t="shared" si="4"/>
        <v>0</v>
      </c>
      <c r="N89" s="13"/>
      <c r="O89" s="3"/>
      <c r="P89" s="4"/>
    </row>
    <row r="90" spans="1:16" s="1" customFormat="1" ht="15.75" x14ac:dyDescent="0.25">
      <c r="A90" s="64" t="str">
        <f t="shared" si="0"/>
        <v>Cache</v>
      </c>
      <c r="B90" s="70">
        <v>59</v>
      </c>
      <c r="C90" s="160"/>
      <c r="D90" s="160"/>
      <c r="E90" s="160"/>
      <c r="F90" s="160"/>
      <c r="G90" s="161"/>
      <c r="H90" s="196"/>
      <c r="I90" s="162"/>
      <c r="J90" s="71">
        <f t="shared" si="1"/>
        <v>0</v>
      </c>
      <c r="K90" s="105" t="str">
        <f t="shared" si="2"/>
        <v xml:space="preserve"> </v>
      </c>
      <c r="L90" s="71">
        <f t="shared" si="3"/>
        <v>0</v>
      </c>
      <c r="M90" s="72">
        <f t="shared" si="4"/>
        <v>0</v>
      </c>
      <c r="N90" s="13"/>
      <c r="O90" s="3"/>
      <c r="P90" s="4"/>
    </row>
    <row r="91" spans="1:16" s="1" customFormat="1" ht="15.75" x14ac:dyDescent="0.25">
      <c r="A91" s="64" t="str">
        <f t="shared" si="0"/>
        <v>Cache</v>
      </c>
      <c r="B91" s="70">
        <v>60</v>
      </c>
      <c r="C91" s="160"/>
      <c r="D91" s="160"/>
      <c r="E91" s="160"/>
      <c r="F91" s="160"/>
      <c r="G91" s="161"/>
      <c r="H91" s="196"/>
      <c r="I91" s="162"/>
      <c r="J91" s="71">
        <f t="shared" si="1"/>
        <v>0</v>
      </c>
      <c r="K91" s="105" t="str">
        <f t="shared" si="2"/>
        <v xml:space="preserve"> </v>
      </c>
      <c r="L91" s="71">
        <f t="shared" si="3"/>
        <v>0</v>
      </c>
      <c r="M91" s="72">
        <f t="shared" si="4"/>
        <v>0</v>
      </c>
      <c r="N91" s="13"/>
      <c r="O91" s="3"/>
      <c r="P91" s="4"/>
    </row>
    <row r="92" spans="1:16" s="1" customFormat="1" ht="15.75" x14ac:dyDescent="0.25">
      <c r="A92" s="64" t="str">
        <f t="shared" si="0"/>
        <v>Cache</v>
      </c>
      <c r="B92" s="70">
        <v>61</v>
      </c>
      <c r="C92" s="160"/>
      <c r="D92" s="160"/>
      <c r="E92" s="160"/>
      <c r="F92" s="160"/>
      <c r="G92" s="161"/>
      <c r="H92" s="196"/>
      <c r="I92" s="162"/>
      <c r="J92" s="71">
        <f t="shared" si="1"/>
        <v>0</v>
      </c>
      <c r="K92" s="105" t="str">
        <f t="shared" si="2"/>
        <v xml:space="preserve"> </v>
      </c>
      <c r="L92" s="71">
        <f t="shared" si="3"/>
        <v>0</v>
      </c>
      <c r="M92" s="72">
        <f t="shared" si="4"/>
        <v>0</v>
      </c>
      <c r="N92" s="13"/>
      <c r="O92" s="3"/>
      <c r="P92" s="4"/>
    </row>
    <row r="93" spans="1:16" s="1" customFormat="1" ht="15.75" x14ac:dyDescent="0.25">
      <c r="A93" s="64" t="str">
        <f t="shared" si="0"/>
        <v>Cache</v>
      </c>
      <c r="B93" s="70">
        <v>62</v>
      </c>
      <c r="C93" s="160"/>
      <c r="D93" s="160"/>
      <c r="E93" s="160"/>
      <c r="F93" s="160"/>
      <c r="G93" s="161"/>
      <c r="H93" s="196"/>
      <c r="I93" s="162"/>
      <c r="J93" s="71">
        <f t="shared" si="1"/>
        <v>0</v>
      </c>
      <c r="K93" s="105" t="str">
        <f t="shared" si="2"/>
        <v xml:space="preserve"> </v>
      </c>
      <c r="L93" s="71">
        <f t="shared" si="3"/>
        <v>0</v>
      </c>
      <c r="M93" s="72">
        <f t="shared" si="4"/>
        <v>0</v>
      </c>
      <c r="N93" s="13"/>
      <c r="O93" s="3"/>
      <c r="P93" s="4"/>
    </row>
    <row r="94" spans="1:16" s="1" customFormat="1" ht="15.75" x14ac:dyDescent="0.25">
      <c r="A94" s="64" t="str">
        <f t="shared" si="0"/>
        <v>Cache</v>
      </c>
      <c r="B94" s="70">
        <v>63</v>
      </c>
      <c r="C94" s="160"/>
      <c r="D94" s="160"/>
      <c r="E94" s="160"/>
      <c r="F94" s="160"/>
      <c r="G94" s="161"/>
      <c r="H94" s="196"/>
      <c r="I94" s="162"/>
      <c r="J94" s="71">
        <f t="shared" si="1"/>
        <v>0</v>
      </c>
      <c r="K94" s="105" t="str">
        <f t="shared" si="2"/>
        <v xml:space="preserve"> </v>
      </c>
      <c r="L94" s="71">
        <f t="shared" si="3"/>
        <v>0</v>
      </c>
      <c r="M94" s="72">
        <f t="shared" si="4"/>
        <v>0</v>
      </c>
      <c r="N94" s="13"/>
      <c r="O94" s="3"/>
      <c r="P94" s="4"/>
    </row>
    <row r="95" spans="1:16" s="1" customFormat="1" ht="15.75" x14ac:dyDescent="0.25">
      <c r="A95" s="64" t="str">
        <f t="shared" si="0"/>
        <v>Cache</v>
      </c>
      <c r="B95" s="70">
        <v>64</v>
      </c>
      <c r="C95" s="160"/>
      <c r="D95" s="160"/>
      <c r="E95" s="160"/>
      <c r="F95" s="160"/>
      <c r="G95" s="161"/>
      <c r="H95" s="196"/>
      <c r="I95" s="162"/>
      <c r="J95" s="71">
        <f t="shared" si="1"/>
        <v>0</v>
      </c>
      <c r="K95" s="105" t="str">
        <f t="shared" si="2"/>
        <v xml:space="preserve"> </v>
      </c>
      <c r="L95" s="71">
        <f t="shared" si="3"/>
        <v>0</v>
      </c>
      <c r="M95" s="72">
        <f t="shared" si="4"/>
        <v>0</v>
      </c>
      <c r="N95" s="13"/>
      <c r="O95" s="3"/>
      <c r="P95" s="4"/>
    </row>
    <row r="96" spans="1:16" s="1" customFormat="1" ht="15.75" x14ac:dyDescent="0.25">
      <c r="A96" s="64" t="str">
        <f t="shared" si="0"/>
        <v>Cache</v>
      </c>
      <c r="B96" s="70">
        <v>65</v>
      </c>
      <c r="C96" s="160"/>
      <c r="D96" s="160"/>
      <c r="E96" s="160"/>
      <c r="F96" s="160"/>
      <c r="G96" s="161"/>
      <c r="H96" s="196"/>
      <c r="I96" s="162"/>
      <c r="J96" s="71">
        <f t="shared" si="1"/>
        <v>0</v>
      </c>
      <c r="K96" s="105" t="str">
        <f t="shared" si="2"/>
        <v xml:space="preserve"> </v>
      </c>
      <c r="L96" s="71">
        <f t="shared" si="3"/>
        <v>0</v>
      </c>
      <c r="M96" s="72">
        <f t="shared" si="4"/>
        <v>0</v>
      </c>
      <c r="N96" s="13"/>
      <c r="O96" s="3"/>
      <c r="P96" s="4"/>
    </row>
    <row r="97" spans="1:16" s="1" customFormat="1" ht="15.75" x14ac:dyDescent="0.25">
      <c r="A97" s="64" t="str">
        <f t="shared" ref="A97:A131" si="5">IF(OR(C97&lt;&gt;"",G97&lt;&gt;"",I97&lt;&gt;""),"Montre","Cache")</f>
        <v>Cache</v>
      </c>
      <c r="B97" s="70">
        <v>66</v>
      </c>
      <c r="C97" s="160"/>
      <c r="D97" s="160"/>
      <c r="E97" s="160"/>
      <c r="F97" s="160"/>
      <c r="G97" s="161"/>
      <c r="H97" s="196"/>
      <c r="I97" s="162"/>
      <c r="J97" s="71">
        <f t="shared" ref="J97:J131" si="6">IFERROR(I97/H97,0)</f>
        <v>0</v>
      </c>
      <c r="K97" s="105" t="str">
        <f t="shared" ref="K97:K131" si="7">IF(F97="Non","Aucune",IF(OR(G97="",I97="")," ",IF(AND(G97&lt;&gt;" ",I97&lt;&gt;" "),IF(AND(G97="Temps complet",I97/H97&lt;=246.8),"Complet",IF(AND(G97="Temps partiel",I97/H97&lt;=150.08),"Partiel","Aucune")))))</f>
        <v xml:space="preserve"> </v>
      </c>
      <c r="L97" s="71">
        <f t="shared" ref="L97:L131" si="8">IF(K97="Complet",20,IF(K97="Partiel",10,0))</f>
        <v>0</v>
      </c>
      <c r="M97" s="72">
        <f t="shared" ref="M97:M131" si="9">L97*H97</f>
        <v>0</v>
      </c>
      <c r="N97" s="13"/>
      <c r="O97" s="3"/>
      <c r="P97" s="4"/>
    </row>
    <row r="98" spans="1:16" s="1" customFormat="1" ht="15.75" x14ac:dyDescent="0.25">
      <c r="A98" s="64" t="str">
        <f t="shared" si="5"/>
        <v>Cache</v>
      </c>
      <c r="B98" s="70">
        <v>67</v>
      </c>
      <c r="C98" s="160"/>
      <c r="D98" s="160"/>
      <c r="E98" s="160"/>
      <c r="F98" s="160"/>
      <c r="G98" s="161"/>
      <c r="H98" s="196"/>
      <c r="I98" s="162"/>
      <c r="J98" s="71">
        <f t="shared" si="6"/>
        <v>0</v>
      </c>
      <c r="K98" s="105" t="str">
        <f t="shared" si="7"/>
        <v xml:space="preserve"> </v>
      </c>
      <c r="L98" s="71">
        <f t="shared" si="8"/>
        <v>0</v>
      </c>
      <c r="M98" s="72">
        <f t="shared" si="9"/>
        <v>0</v>
      </c>
      <c r="N98" s="13"/>
      <c r="O98" s="3"/>
      <c r="P98" s="4"/>
    </row>
    <row r="99" spans="1:16" s="1" customFormat="1" ht="15.75" x14ac:dyDescent="0.25">
      <c r="A99" s="64" t="str">
        <f t="shared" si="5"/>
        <v>Cache</v>
      </c>
      <c r="B99" s="70">
        <v>68</v>
      </c>
      <c r="C99" s="160"/>
      <c r="D99" s="160"/>
      <c r="E99" s="160"/>
      <c r="F99" s="160"/>
      <c r="G99" s="161"/>
      <c r="H99" s="196"/>
      <c r="I99" s="162"/>
      <c r="J99" s="71">
        <f t="shared" si="6"/>
        <v>0</v>
      </c>
      <c r="K99" s="105" t="str">
        <f t="shared" si="7"/>
        <v xml:space="preserve"> </v>
      </c>
      <c r="L99" s="71">
        <f t="shared" si="8"/>
        <v>0</v>
      </c>
      <c r="M99" s="72">
        <f t="shared" si="9"/>
        <v>0</v>
      </c>
      <c r="N99" s="13"/>
      <c r="O99" s="3"/>
      <c r="P99" s="4"/>
    </row>
    <row r="100" spans="1:16" s="1" customFormat="1" ht="15.75" x14ac:dyDescent="0.25">
      <c r="A100" s="64" t="str">
        <f t="shared" si="5"/>
        <v>Cache</v>
      </c>
      <c r="B100" s="70">
        <v>69</v>
      </c>
      <c r="C100" s="160"/>
      <c r="D100" s="160"/>
      <c r="E100" s="160"/>
      <c r="F100" s="160"/>
      <c r="G100" s="161"/>
      <c r="H100" s="196"/>
      <c r="I100" s="162"/>
      <c r="J100" s="71">
        <f t="shared" si="6"/>
        <v>0</v>
      </c>
      <c r="K100" s="105" t="str">
        <f t="shared" si="7"/>
        <v xml:space="preserve"> </v>
      </c>
      <c r="L100" s="71">
        <f t="shared" si="8"/>
        <v>0</v>
      </c>
      <c r="M100" s="72">
        <f t="shared" si="9"/>
        <v>0</v>
      </c>
      <c r="N100" s="13"/>
      <c r="O100" s="3"/>
      <c r="P100" s="4"/>
    </row>
    <row r="101" spans="1:16" s="1" customFormat="1" ht="15.75" x14ac:dyDescent="0.25">
      <c r="A101" s="64" t="str">
        <f t="shared" si="5"/>
        <v>Cache</v>
      </c>
      <c r="B101" s="70">
        <v>70</v>
      </c>
      <c r="C101" s="160"/>
      <c r="D101" s="160"/>
      <c r="E101" s="160"/>
      <c r="F101" s="160"/>
      <c r="G101" s="161"/>
      <c r="H101" s="196"/>
      <c r="I101" s="162"/>
      <c r="J101" s="71">
        <f t="shared" si="6"/>
        <v>0</v>
      </c>
      <c r="K101" s="105" t="str">
        <f t="shared" si="7"/>
        <v xml:space="preserve"> </v>
      </c>
      <c r="L101" s="71">
        <f t="shared" si="8"/>
        <v>0</v>
      </c>
      <c r="M101" s="72">
        <f t="shared" si="9"/>
        <v>0</v>
      </c>
      <c r="N101" s="13"/>
      <c r="O101" s="3"/>
      <c r="P101" s="4"/>
    </row>
    <row r="102" spans="1:16" s="1" customFormat="1" ht="15.75" x14ac:dyDescent="0.25">
      <c r="A102" s="64" t="str">
        <f t="shared" si="5"/>
        <v>Cache</v>
      </c>
      <c r="B102" s="70">
        <v>71</v>
      </c>
      <c r="C102" s="160"/>
      <c r="D102" s="160"/>
      <c r="E102" s="160"/>
      <c r="F102" s="160"/>
      <c r="G102" s="161"/>
      <c r="H102" s="196"/>
      <c r="I102" s="162"/>
      <c r="J102" s="71">
        <f t="shared" si="6"/>
        <v>0</v>
      </c>
      <c r="K102" s="105" t="str">
        <f t="shared" si="7"/>
        <v xml:space="preserve"> </v>
      </c>
      <c r="L102" s="71">
        <f t="shared" si="8"/>
        <v>0</v>
      </c>
      <c r="M102" s="72">
        <f t="shared" si="9"/>
        <v>0</v>
      </c>
      <c r="N102" s="13"/>
      <c r="O102" s="3"/>
      <c r="P102" s="4"/>
    </row>
    <row r="103" spans="1:16" s="1" customFormat="1" ht="15.75" x14ac:dyDescent="0.25">
      <c r="A103" s="64" t="str">
        <f t="shared" si="5"/>
        <v>Cache</v>
      </c>
      <c r="B103" s="70">
        <v>72</v>
      </c>
      <c r="C103" s="160"/>
      <c r="D103" s="160"/>
      <c r="E103" s="160"/>
      <c r="F103" s="160"/>
      <c r="G103" s="161"/>
      <c r="H103" s="196"/>
      <c r="I103" s="162"/>
      <c r="J103" s="71">
        <f t="shared" si="6"/>
        <v>0</v>
      </c>
      <c r="K103" s="105" t="str">
        <f t="shared" si="7"/>
        <v xml:space="preserve"> </v>
      </c>
      <c r="L103" s="71">
        <f t="shared" si="8"/>
        <v>0</v>
      </c>
      <c r="M103" s="72">
        <f t="shared" si="9"/>
        <v>0</v>
      </c>
      <c r="N103" s="13"/>
      <c r="O103" s="3"/>
      <c r="P103" s="4"/>
    </row>
    <row r="104" spans="1:16" s="1" customFormat="1" ht="15.75" x14ac:dyDescent="0.25">
      <c r="A104" s="64" t="str">
        <f t="shared" si="5"/>
        <v>Cache</v>
      </c>
      <c r="B104" s="70">
        <v>73</v>
      </c>
      <c r="C104" s="160"/>
      <c r="D104" s="160"/>
      <c r="E104" s="160"/>
      <c r="F104" s="160"/>
      <c r="G104" s="161"/>
      <c r="H104" s="196"/>
      <c r="I104" s="162"/>
      <c r="J104" s="71">
        <f t="shared" si="6"/>
        <v>0</v>
      </c>
      <c r="K104" s="105" t="str">
        <f t="shared" si="7"/>
        <v xml:space="preserve"> </v>
      </c>
      <c r="L104" s="71">
        <f t="shared" si="8"/>
        <v>0</v>
      </c>
      <c r="M104" s="72">
        <f t="shared" si="9"/>
        <v>0</v>
      </c>
      <c r="N104" s="13"/>
      <c r="O104" s="3"/>
      <c r="P104" s="4"/>
    </row>
    <row r="105" spans="1:16" s="1" customFormat="1" ht="15.75" x14ac:dyDescent="0.25">
      <c r="A105" s="64" t="str">
        <f t="shared" si="5"/>
        <v>Cache</v>
      </c>
      <c r="B105" s="70">
        <v>74</v>
      </c>
      <c r="C105" s="160"/>
      <c r="D105" s="160"/>
      <c r="E105" s="160"/>
      <c r="F105" s="160"/>
      <c r="G105" s="161"/>
      <c r="H105" s="196"/>
      <c r="I105" s="162"/>
      <c r="J105" s="71">
        <f t="shared" si="6"/>
        <v>0</v>
      </c>
      <c r="K105" s="105" t="str">
        <f t="shared" si="7"/>
        <v xml:space="preserve"> </v>
      </c>
      <c r="L105" s="71">
        <f t="shared" si="8"/>
        <v>0</v>
      </c>
      <c r="M105" s="72">
        <f t="shared" si="9"/>
        <v>0</v>
      </c>
      <c r="N105" s="13"/>
      <c r="O105" s="3"/>
      <c r="P105" s="4"/>
    </row>
    <row r="106" spans="1:16" s="1" customFormat="1" ht="15.75" x14ac:dyDescent="0.25">
      <c r="A106" s="64" t="str">
        <f t="shared" si="5"/>
        <v>Cache</v>
      </c>
      <c r="B106" s="70">
        <v>75</v>
      </c>
      <c r="C106" s="160"/>
      <c r="D106" s="160"/>
      <c r="E106" s="160"/>
      <c r="F106" s="160"/>
      <c r="G106" s="161"/>
      <c r="H106" s="196"/>
      <c r="I106" s="162"/>
      <c r="J106" s="71">
        <f t="shared" si="6"/>
        <v>0</v>
      </c>
      <c r="K106" s="105" t="str">
        <f t="shared" si="7"/>
        <v xml:space="preserve"> </v>
      </c>
      <c r="L106" s="71">
        <f t="shared" si="8"/>
        <v>0</v>
      </c>
      <c r="M106" s="72">
        <f t="shared" si="9"/>
        <v>0</v>
      </c>
      <c r="N106" s="13"/>
      <c r="O106" s="3"/>
      <c r="P106" s="4"/>
    </row>
    <row r="107" spans="1:16" s="1" customFormat="1" ht="15.75" x14ac:dyDescent="0.25">
      <c r="A107" s="64" t="str">
        <f t="shared" si="5"/>
        <v>Cache</v>
      </c>
      <c r="B107" s="70">
        <v>76</v>
      </c>
      <c r="C107" s="160"/>
      <c r="D107" s="160"/>
      <c r="E107" s="160"/>
      <c r="F107" s="160"/>
      <c r="G107" s="161"/>
      <c r="H107" s="196"/>
      <c r="I107" s="162"/>
      <c r="J107" s="71">
        <f t="shared" si="6"/>
        <v>0</v>
      </c>
      <c r="K107" s="105" t="str">
        <f t="shared" si="7"/>
        <v xml:space="preserve"> </v>
      </c>
      <c r="L107" s="71">
        <f t="shared" si="8"/>
        <v>0</v>
      </c>
      <c r="M107" s="72">
        <f t="shared" si="9"/>
        <v>0</v>
      </c>
      <c r="N107" s="13"/>
      <c r="O107" s="3"/>
      <c r="P107" s="4"/>
    </row>
    <row r="108" spans="1:16" s="1" customFormat="1" ht="15.75" x14ac:dyDescent="0.25">
      <c r="A108" s="64" t="str">
        <f t="shared" si="5"/>
        <v>Cache</v>
      </c>
      <c r="B108" s="70">
        <v>77</v>
      </c>
      <c r="C108" s="160"/>
      <c r="D108" s="160"/>
      <c r="E108" s="160"/>
      <c r="F108" s="160"/>
      <c r="G108" s="161"/>
      <c r="H108" s="196"/>
      <c r="I108" s="162"/>
      <c r="J108" s="71">
        <f t="shared" si="6"/>
        <v>0</v>
      </c>
      <c r="K108" s="105" t="str">
        <f t="shared" si="7"/>
        <v xml:space="preserve"> </v>
      </c>
      <c r="L108" s="71">
        <f t="shared" si="8"/>
        <v>0</v>
      </c>
      <c r="M108" s="72">
        <f t="shared" si="9"/>
        <v>0</v>
      </c>
      <c r="N108" s="13"/>
      <c r="O108" s="3"/>
      <c r="P108" s="4"/>
    </row>
    <row r="109" spans="1:16" s="1" customFormat="1" ht="15.75" x14ac:dyDescent="0.25">
      <c r="A109" s="64" t="str">
        <f t="shared" si="5"/>
        <v>Cache</v>
      </c>
      <c r="B109" s="70">
        <v>78</v>
      </c>
      <c r="C109" s="160"/>
      <c r="D109" s="160"/>
      <c r="E109" s="160"/>
      <c r="F109" s="160"/>
      <c r="G109" s="161"/>
      <c r="H109" s="196"/>
      <c r="I109" s="162"/>
      <c r="J109" s="71">
        <f t="shared" si="6"/>
        <v>0</v>
      </c>
      <c r="K109" s="105" t="str">
        <f t="shared" si="7"/>
        <v xml:space="preserve"> </v>
      </c>
      <c r="L109" s="71">
        <f t="shared" si="8"/>
        <v>0</v>
      </c>
      <c r="M109" s="72">
        <f t="shared" si="9"/>
        <v>0</v>
      </c>
      <c r="N109" s="13"/>
      <c r="O109" s="3"/>
      <c r="P109" s="4"/>
    </row>
    <row r="110" spans="1:16" s="1" customFormat="1" ht="15.75" x14ac:dyDescent="0.25">
      <c r="A110" s="64" t="str">
        <f t="shared" si="5"/>
        <v>Cache</v>
      </c>
      <c r="B110" s="70">
        <v>79</v>
      </c>
      <c r="C110" s="160"/>
      <c r="D110" s="160"/>
      <c r="E110" s="160"/>
      <c r="F110" s="160"/>
      <c r="G110" s="161"/>
      <c r="H110" s="196"/>
      <c r="I110" s="162"/>
      <c r="J110" s="71">
        <f t="shared" si="6"/>
        <v>0</v>
      </c>
      <c r="K110" s="105" t="str">
        <f t="shared" si="7"/>
        <v xml:space="preserve"> </v>
      </c>
      <c r="L110" s="71">
        <f t="shared" si="8"/>
        <v>0</v>
      </c>
      <c r="M110" s="72">
        <f t="shared" si="9"/>
        <v>0</v>
      </c>
      <c r="N110" s="13"/>
      <c r="O110" s="3"/>
      <c r="P110" s="4"/>
    </row>
    <row r="111" spans="1:16" s="1" customFormat="1" ht="15.75" x14ac:dyDescent="0.25">
      <c r="A111" s="64" t="str">
        <f t="shared" si="5"/>
        <v>Cache</v>
      </c>
      <c r="B111" s="70">
        <v>80</v>
      </c>
      <c r="C111" s="160"/>
      <c r="D111" s="160"/>
      <c r="E111" s="160"/>
      <c r="F111" s="160"/>
      <c r="G111" s="161"/>
      <c r="H111" s="196"/>
      <c r="I111" s="162"/>
      <c r="J111" s="71">
        <f t="shared" si="6"/>
        <v>0</v>
      </c>
      <c r="K111" s="105" t="str">
        <f t="shared" si="7"/>
        <v xml:space="preserve"> </v>
      </c>
      <c r="L111" s="71">
        <f t="shared" si="8"/>
        <v>0</v>
      </c>
      <c r="M111" s="72">
        <f t="shared" si="9"/>
        <v>0</v>
      </c>
      <c r="N111" s="13"/>
      <c r="O111" s="3"/>
      <c r="P111" s="4"/>
    </row>
    <row r="112" spans="1:16" s="1" customFormat="1" ht="15.75" x14ac:dyDescent="0.25">
      <c r="A112" s="64" t="str">
        <f t="shared" si="5"/>
        <v>Cache</v>
      </c>
      <c r="B112" s="70">
        <v>81</v>
      </c>
      <c r="C112" s="160"/>
      <c r="D112" s="160"/>
      <c r="E112" s="160"/>
      <c r="F112" s="160"/>
      <c r="G112" s="161"/>
      <c r="H112" s="196"/>
      <c r="I112" s="162"/>
      <c r="J112" s="71">
        <f t="shared" si="6"/>
        <v>0</v>
      </c>
      <c r="K112" s="105" t="str">
        <f t="shared" si="7"/>
        <v xml:space="preserve"> </v>
      </c>
      <c r="L112" s="71">
        <f t="shared" si="8"/>
        <v>0</v>
      </c>
      <c r="M112" s="72">
        <f t="shared" si="9"/>
        <v>0</v>
      </c>
      <c r="N112" s="13"/>
      <c r="O112" s="3"/>
      <c r="P112" s="4"/>
    </row>
    <row r="113" spans="1:16" s="1" customFormat="1" ht="15.75" x14ac:dyDescent="0.25">
      <c r="A113" s="64" t="str">
        <f t="shared" si="5"/>
        <v>Cache</v>
      </c>
      <c r="B113" s="70">
        <v>82</v>
      </c>
      <c r="C113" s="160"/>
      <c r="D113" s="160"/>
      <c r="E113" s="160"/>
      <c r="F113" s="160"/>
      <c r="G113" s="161"/>
      <c r="H113" s="196"/>
      <c r="I113" s="162"/>
      <c r="J113" s="71">
        <f t="shared" si="6"/>
        <v>0</v>
      </c>
      <c r="K113" s="105" t="str">
        <f t="shared" si="7"/>
        <v xml:space="preserve"> </v>
      </c>
      <c r="L113" s="71">
        <f t="shared" si="8"/>
        <v>0</v>
      </c>
      <c r="M113" s="72">
        <f t="shared" si="9"/>
        <v>0</v>
      </c>
      <c r="N113" s="13"/>
      <c r="O113" s="3"/>
      <c r="P113" s="4"/>
    </row>
    <row r="114" spans="1:16" s="1" customFormat="1" ht="15.75" x14ac:dyDescent="0.25">
      <c r="A114" s="64" t="str">
        <f t="shared" si="5"/>
        <v>Cache</v>
      </c>
      <c r="B114" s="70">
        <v>83</v>
      </c>
      <c r="C114" s="160"/>
      <c r="D114" s="160"/>
      <c r="E114" s="160"/>
      <c r="F114" s="160"/>
      <c r="G114" s="161"/>
      <c r="H114" s="196"/>
      <c r="I114" s="162"/>
      <c r="J114" s="71">
        <f t="shared" si="6"/>
        <v>0</v>
      </c>
      <c r="K114" s="105" t="str">
        <f t="shared" si="7"/>
        <v xml:space="preserve"> </v>
      </c>
      <c r="L114" s="71">
        <f t="shared" si="8"/>
        <v>0</v>
      </c>
      <c r="M114" s="72">
        <f t="shared" si="9"/>
        <v>0</v>
      </c>
      <c r="N114" s="13"/>
      <c r="O114" s="3"/>
      <c r="P114" s="4"/>
    </row>
    <row r="115" spans="1:16" s="1" customFormat="1" ht="15.75" x14ac:dyDescent="0.25">
      <c r="A115" s="64" t="str">
        <f t="shared" si="5"/>
        <v>Cache</v>
      </c>
      <c r="B115" s="70">
        <v>84</v>
      </c>
      <c r="C115" s="160"/>
      <c r="D115" s="160"/>
      <c r="E115" s="160"/>
      <c r="F115" s="160"/>
      <c r="G115" s="161"/>
      <c r="H115" s="196"/>
      <c r="I115" s="162"/>
      <c r="J115" s="71">
        <f t="shared" si="6"/>
        <v>0</v>
      </c>
      <c r="K115" s="105" t="str">
        <f t="shared" si="7"/>
        <v xml:space="preserve"> </v>
      </c>
      <c r="L115" s="71">
        <f t="shared" si="8"/>
        <v>0</v>
      </c>
      <c r="M115" s="72">
        <f t="shared" si="9"/>
        <v>0</v>
      </c>
      <c r="N115" s="13"/>
      <c r="O115" s="3"/>
      <c r="P115" s="4"/>
    </row>
    <row r="116" spans="1:16" s="1" customFormat="1" ht="15.75" x14ac:dyDescent="0.25">
      <c r="A116" s="64" t="str">
        <f t="shared" si="5"/>
        <v>Cache</v>
      </c>
      <c r="B116" s="70">
        <v>85</v>
      </c>
      <c r="C116" s="160"/>
      <c r="D116" s="160"/>
      <c r="E116" s="160"/>
      <c r="F116" s="160"/>
      <c r="G116" s="161"/>
      <c r="H116" s="196"/>
      <c r="I116" s="162"/>
      <c r="J116" s="71">
        <f t="shared" si="6"/>
        <v>0</v>
      </c>
      <c r="K116" s="105" t="str">
        <f t="shared" si="7"/>
        <v xml:space="preserve"> </v>
      </c>
      <c r="L116" s="71">
        <f t="shared" si="8"/>
        <v>0</v>
      </c>
      <c r="M116" s="72">
        <f t="shared" si="9"/>
        <v>0</v>
      </c>
      <c r="N116" s="13"/>
      <c r="O116" s="3"/>
      <c r="P116" s="4"/>
    </row>
    <row r="117" spans="1:16" s="1" customFormat="1" ht="15.75" x14ac:dyDescent="0.25">
      <c r="A117" s="64" t="str">
        <f t="shared" si="5"/>
        <v>Cache</v>
      </c>
      <c r="B117" s="70">
        <v>86</v>
      </c>
      <c r="C117" s="160"/>
      <c r="D117" s="160"/>
      <c r="E117" s="160"/>
      <c r="F117" s="160"/>
      <c r="G117" s="161"/>
      <c r="H117" s="196"/>
      <c r="I117" s="162"/>
      <c r="J117" s="71">
        <f t="shared" si="6"/>
        <v>0</v>
      </c>
      <c r="K117" s="105" t="str">
        <f t="shared" si="7"/>
        <v xml:space="preserve"> </v>
      </c>
      <c r="L117" s="71">
        <f t="shared" si="8"/>
        <v>0</v>
      </c>
      <c r="M117" s="72">
        <f t="shared" si="9"/>
        <v>0</v>
      </c>
      <c r="N117" s="13"/>
      <c r="O117" s="3"/>
      <c r="P117" s="4"/>
    </row>
    <row r="118" spans="1:16" s="1" customFormat="1" ht="15.75" x14ac:dyDescent="0.25">
      <c r="A118" s="64" t="str">
        <f t="shared" si="5"/>
        <v>Cache</v>
      </c>
      <c r="B118" s="70">
        <v>87</v>
      </c>
      <c r="C118" s="160"/>
      <c r="D118" s="160"/>
      <c r="E118" s="160"/>
      <c r="F118" s="160"/>
      <c r="G118" s="161"/>
      <c r="H118" s="196"/>
      <c r="I118" s="162"/>
      <c r="J118" s="71">
        <f t="shared" si="6"/>
        <v>0</v>
      </c>
      <c r="K118" s="105" t="str">
        <f t="shared" si="7"/>
        <v xml:space="preserve"> </v>
      </c>
      <c r="L118" s="71">
        <f t="shared" si="8"/>
        <v>0</v>
      </c>
      <c r="M118" s="72">
        <f t="shared" si="9"/>
        <v>0</v>
      </c>
      <c r="N118" s="13"/>
      <c r="O118" s="3"/>
      <c r="P118" s="4"/>
    </row>
    <row r="119" spans="1:16" s="1" customFormat="1" ht="15.75" x14ac:dyDescent="0.25">
      <c r="A119" s="64" t="str">
        <f t="shared" si="5"/>
        <v>Cache</v>
      </c>
      <c r="B119" s="70">
        <v>88</v>
      </c>
      <c r="C119" s="160"/>
      <c r="D119" s="160"/>
      <c r="E119" s="160"/>
      <c r="F119" s="160"/>
      <c r="G119" s="161"/>
      <c r="H119" s="196"/>
      <c r="I119" s="162"/>
      <c r="J119" s="71">
        <f t="shared" si="6"/>
        <v>0</v>
      </c>
      <c r="K119" s="105" t="str">
        <f t="shared" si="7"/>
        <v xml:space="preserve"> </v>
      </c>
      <c r="L119" s="71">
        <f t="shared" si="8"/>
        <v>0</v>
      </c>
      <c r="M119" s="72">
        <f t="shared" si="9"/>
        <v>0</v>
      </c>
      <c r="N119" s="13"/>
      <c r="O119" s="3"/>
      <c r="P119" s="4"/>
    </row>
    <row r="120" spans="1:16" s="1" customFormat="1" ht="15.75" x14ac:dyDescent="0.25">
      <c r="A120" s="64" t="str">
        <f t="shared" si="5"/>
        <v>Cache</v>
      </c>
      <c r="B120" s="70">
        <v>89</v>
      </c>
      <c r="C120" s="160"/>
      <c r="D120" s="160"/>
      <c r="E120" s="160"/>
      <c r="F120" s="160"/>
      <c r="G120" s="161"/>
      <c r="H120" s="196"/>
      <c r="I120" s="162"/>
      <c r="J120" s="71">
        <f t="shared" si="6"/>
        <v>0</v>
      </c>
      <c r="K120" s="105" t="str">
        <f t="shared" si="7"/>
        <v xml:space="preserve"> </v>
      </c>
      <c r="L120" s="71">
        <f t="shared" si="8"/>
        <v>0</v>
      </c>
      <c r="M120" s="72">
        <f t="shared" si="9"/>
        <v>0</v>
      </c>
      <c r="N120" s="13"/>
      <c r="O120" s="3"/>
      <c r="P120" s="4"/>
    </row>
    <row r="121" spans="1:16" s="1" customFormat="1" ht="15.75" x14ac:dyDescent="0.25">
      <c r="A121" s="64" t="str">
        <f t="shared" si="5"/>
        <v>Cache</v>
      </c>
      <c r="B121" s="70">
        <v>90</v>
      </c>
      <c r="C121" s="160"/>
      <c r="D121" s="160"/>
      <c r="E121" s="160"/>
      <c r="F121" s="160"/>
      <c r="G121" s="161"/>
      <c r="H121" s="196"/>
      <c r="I121" s="162"/>
      <c r="J121" s="71">
        <f t="shared" si="6"/>
        <v>0</v>
      </c>
      <c r="K121" s="105" t="str">
        <f t="shared" si="7"/>
        <v xml:space="preserve"> </v>
      </c>
      <c r="L121" s="71">
        <f t="shared" si="8"/>
        <v>0</v>
      </c>
      <c r="M121" s="72">
        <f t="shared" si="9"/>
        <v>0</v>
      </c>
      <c r="N121" s="13"/>
      <c r="O121" s="3"/>
      <c r="P121" s="4"/>
    </row>
    <row r="122" spans="1:16" s="1" customFormat="1" ht="15.75" x14ac:dyDescent="0.25">
      <c r="A122" s="64" t="str">
        <f t="shared" si="5"/>
        <v>Cache</v>
      </c>
      <c r="B122" s="70">
        <v>91</v>
      </c>
      <c r="C122" s="160"/>
      <c r="D122" s="160"/>
      <c r="E122" s="160"/>
      <c r="F122" s="160"/>
      <c r="G122" s="161"/>
      <c r="H122" s="196"/>
      <c r="I122" s="162"/>
      <c r="J122" s="71">
        <f t="shared" si="6"/>
        <v>0</v>
      </c>
      <c r="K122" s="105" t="str">
        <f t="shared" si="7"/>
        <v xml:space="preserve"> </v>
      </c>
      <c r="L122" s="71">
        <f t="shared" si="8"/>
        <v>0</v>
      </c>
      <c r="M122" s="72">
        <f t="shared" si="9"/>
        <v>0</v>
      </c>
      <c r="N122" s="13"/>
      <c r="O122" s="3"/>
      <c r="P122" s="4"/>
    </row>
    <row r="123" spans="1:16" s="1" customFormat="1" ht="15.75" x14ac:dyDescent="0.25">
      <c r="A123" s="64" t="str">
        <f t="shared" si="5"/>
        <v>Cache</v>
      </c>
      <c r="B123" s="70">
        <v>92</v>
      </c>
      <c r="C123" s="160"/>
      <c r="D123" s="160"/>
      <c r="E123" s="160"/>
      <c r="F123" s="160"/>
      <c r="G123" s="161"/>
      <c r="H123" s="196"/>
      <c r="I123" s="162"/>
      <c r="J123" s="71">
        <f t="shared" si="6"/>
        <v>0</v>
      </c>
      <c r="K123" s="105" t="str">
        <f t="shared" si="7"/>
        <v xml:space="preserve"> </v>
      </c>
      <c r="L123" s="71">
        <f t="shared" si="8"/>
        <v>0</v>
      </c>
      <c r="M123" s="72">
        <f t="shared" si="9"/>
        <v>0</v>
      </c>
      <c r="N123" s="13"/>
      <c r="O123" s="3"/>
      <c r="P123" s="4"/>
    </row>
    <row r="124" spans="1:16" s="1" customFormat="1" ht="15.75" x14ac:dyDescent="0.25">
      <c r="A124" s="64" t="str">
        <f t="shared" si="5"/>
        <v>Cache</v>
      </c>
      <c r="B124" s="70">
        <v>93</v>
      </c>
      <c r="C124" s="160"/>
      <c r="D124" s="160"/>
      <c r="E124" s="160"/>
      <c r="F124" s="160"/>
      <c r="G124" s="161"/>
      <c r="H124" s="196"/>
      <c r="I124" s="162"/>
      <c r="J124" s="71">
        <f t="shared" si="6"/>
        <v>0</v>
      </c>
      <c r="K124" s="105" t="str">
        <f t="shared" si="7"/>
        <v xml:space="preserve"> </v>
      </c>
      <c r="L124" s="71">
        <f t="shared" si="8"/>
        <v>0</v>
      </c>
      <c r="M124" s="72">
        <f t="shared" si="9"/>
        <v>0</v>
      </c>
      <c r="N124" s="13"/>
      <c r="O124" s="3"/>
      <c r="P124" s="4"/>
    </row>
    <row r="125" spans="1:16" s="1" customFormat="1" ht="15.75" x14ac:dyDescent="0.25">
      <c r="A125" s="64" t="str">
        <f t="shared" si="5"/>
        <v>Cache</v>
      </c>
      <c r="B125" s="70">
        <v>94</v>
      </c>
      <c r="C125" s="160"/>
      <c r="D125" s="160"/>
      <c r="E125" s="160"/>
      <c r="F125" s="160"/>
      <c r="G125" s="161"/>
      <c r="H125" s="196"/>
      <c r="I125" s="162"/>
      <c r="J125" s="71">
        <f t="shared" si="6"/>
        <v>0</v>
      </c>
      <c r="K125" s="105" t="str">
        <f t="shared" si="7"/>
        <v xml:space="preserve"> </v>
      </c>
      <c r="L125" s="71">
        <f t="shared" si="8"/>
        <v>0</v>
      </c>
      <c r="M125" s="72">
        <f t="shared" si="9"/>
        <v>0</v>
      </c>
      <c r="N125" s="13"/>
      <c r="O125" s="3"/>
      <c r="P125" s="4"/>
    </row>
    <row r="126" spans="1:16" s="1" customFormat="1" ht="15.75" x14ac:dyDescent="0.25">
      <c r="A126" s="64" t="str">
        <f t="shared" si="5"/>
        <v>Cache</v>
      </c>
      <c r="B126" s="70">
        <v>95</v>
      </c>
      <c r="C126" s="160"/>
      <c r="D126" s="160"/>
      <c r="E126" s="160"/>
      <c r="F126" s="160"/>
      <c r="G126" s="161"/>
      <c r="H126" s="196"/>
      <c r="I126" s="162"/>
      <c r="J126" s="71">
        <f t="shared" si="6"/>
        <v>0</v>
      </c>
      <c r="K126" s="105" t="str">
        <f t="shared" si="7"/>
        <v xml:space="preserve"> </v>
      </c>
      <c r="L126" s="71">
        <f t="shared" si="8"/>
        <v>0</v>
      </c>
      <c r="M126" s="72">
        <f t="shared" si="9"/>
        <v>0</v>
      </c>
      <c r="N126" s="13"/>
      <c r="O126" s="3"/>
      <c r="P126" s="4"/>
    </row>
    <row r="127" spans="1:16" s="1" customFormat="1" ht="15.75" x14ac:dyDescent="0.25">
      <c r="A127" s="64" t="str">
        <f t="shared" si="5"/>
        <v>Cache</v>
      </c>
      <c r="B127" s="70">
        <v>96</v>
      </c>
      <c r="C127" s="160"/>
      <c r="D127" s="160"/>
      <c r="E127" s="160"/>
      <c r="F127" s="160"/>
      <c r="G127" s="161"/>
      <c r="H127" s="196"/>
      <c r="I127" s="162"/>
      <c r="J127" s="71">
        <f t="shared" si="6"/>
        <v>0</v>
      </c>
      <c r="K127" s="105" t="str">
        <f t="shared" si="7"/>
        <v xml:space="preserve"> </v>
      </c>
      <c r="L127" s="71">
        <f t="shared" si="8"/>
        <v>0</v>
      </c>
      <c r="M127" s="72">
        <f t="shared" si="9"/>
        <v>0</v>
      </c>
      <c r="N127" s="13"/>
      <c r="O127" s="3"/>
      <c r="P127" s="4"/>
    </row>
    <row r="128" spans="1:16" s="1" customFormat="1" ht="15.75" x14ac:dyDescent="0.25">
      <c r="A128" s="64" t="str">
        <f t="shared" si="5"/>
        <v>Cache</v>
      </c>
      <c r="B128" s="70">
        <v>97</v>
      </c>
      <c r="C128" s="160"/>
      <c r="D128" s="160"/>
      <c r="E128" s="160"/>
      <c r="F128" s="160"/>
      <c r="G128" s="161"/>
      <c r="H128" s="196"/>
      <c r="I128" s="162"/>
      <c r="J128" s="71">
        <f t="shared" si="6"/>
        <v>0</v>
      </c>
      <c r="K128" s="105" t="str">
        <f t="shared" si="7"/>
        <v xml:space="preserve"> </v>
      </c>
      <c r="L128" s="71">
        <f t="shared" si="8"/>
        <v>0</v>
      </c>
      <c r="M128" s="72">
        <f t="shared" si="9"/>
        <v>0</v>
      </c>
      <c r="N128" s="13"/>
      <c r="O128" s="3"/>
      <c r="P128" s="4"/>
    </row>
    <row r="129" spans="1:16" s="1" customFormat="1" ht="15.75" x14ac:dyDescent="0.25">
      <c r="A129" s="64" t="str">
        <f t="shared" si="5"/>
        <v>Cache</v>
      </c>
      <c r="B129" s="70">
        <v>98</v>
      </c>
      <c r="C129" s="160"/>
      <c r="D129" s="160"/>
      <c r="E129" s="160"/>
      <c r="F129" s="160"/>
      <c r="G129" s="161"/>
      <c r="H129" s="196"/>
      <c r="I129" s="162"/>
      <c r="J129" s="71">
        <f t="shared" si="6"/>
        <v>0</v>
      </c>
      <c r="K129" s="105" t="str">
        <f t="shared" si="7"/>
        <v xml:space="preserve"> </v>
      </c>
      <c r="L129" s="71">
        <f t="shared" si="8"/>
        <v>0</v>
      </c>
      <c r="M129" s="72">
        <f t="shared" si="9"/>
        <v>0</v>
      </c>
      <c r="N129" s="13"/>
      <c r="O129" s="3"/>
      <c r="P129" s="4"/>
    </row>
    <row r="130" spans="1:16" s="1" customFormat="1" ht="15.75" x14ac:dyDescent="0.25">
      <c r="A130" s="64" t="str">
        <f t="shared" si="5"/>
        <v>Cache</v>
      </c>
      <c r="B130" s="70">
        <v>99</v>
      </c>
      <c r="C130" s="160"/>
      <c r="D130" s="160"/>
      <c r="E130" s="160"/>
      <c r="F130" s="160"/>
      <c r="G130" s="161"/>
      <c r="H130" s="196"/>
      <c r="I130" s="162"/>
      <c r="J130" s="71">
        <f t="shared" si="6"/>
        <v>0</v>
      </c>
      <c r="K130" s="105" t="str">
        <f t="shared" si="7"/>
        <v xml:space="preserve"> </v>
      </c>
      <c r="L130" s="71">
        <f t="shared" si="8"/>
        <v>0</v>
      </c>
      <c r="M130" s="72">
        <f t="shared" si="9"/>
        <v>0</v>
      </c>
      <c r="N130" s="13"/>
      <c r="O130" s="3"/>
      <c r="P130" s="4"/>
    </row>
    <row r="131" spans="1:16" s="1" customFormat="1" ht="15.75" x14ac:dyDescent="0.25">
      <c r="A131" s="64" t="str">
        <f t="shared" si="5"/>
        <v>Cache</v>
      </c>
      <c r="B131" s="70">
        <v>100</v>
      </c>
      <c r="C131" s="160"/>
      <c r="D131" s="160"/>
      <c r="E131" s="160"/>
      <c r="F131" s="160"/>
      <c r="G131" s="161"/>
      <c r="H131" s="196"/>
      <c r="I131" s="162"/>
      <c r="J131" s="147">
        <f t="shared" si="6"/>
        <v>0</v>
      </c>
      <c r="K131" s="105" t="str">
        <f t="shared" si="7"/>
        <v xml:space="preserve"> </v>
      </c>
      <c r="L131" s="71">
        <f t="shared" si="8"/>
        <v>0</v>
      </c>
      <c r="M131" s="125">
        <f t="shared" si="9"/>
        <v>0</v>
      </c>
      <c r="N131" s="13"/>
      <c r="O131" s="3"/>
      <c r="P131" s="4"/>
    </row>
    <row r="132" spans="1:16" ht="15.75" x14ac:dyDescent="0.25">
      <c r="A132" s="64" t="str">
        <f>IF(OR(K132&lt;&gt;""),"Montre","Cache")</f>
        <v>Montre</v>
      </c>
      <c r="B132" s="128"/>
      <c r="C132" s="129"/>
      <c r="D132" s="129"/>
      <c r="E132" s="129"/>
      <c r="F132" s="129"/>
      <c r="G132" s="137"/>
      <c r="H132" s="137"/>
      <c r="I132" s="138"/>
      <c r="J132" s="146"/>
      <c r="K132" s="142" t="s">
        <v>59</v>
      </c>
      <c r="L132" s="126">
        <f>COUNTIF(L32:L131,10)</f>
        <v>0</v>
      </c>
      <c r="M132" s="76">
        <f>SUMIF(L32:L131,10,M32:M131)</f>
        <v>0</v>
      </c>
      <c r="N132" s="12"/>
    </row>
    <row r="133" spans="1:16" ht="15.75" x14ac:dyDescent="0.25">
      <c r="A133" s="64" t="str">
        <f>IF(OR(K133&lt;&gt;""),"Montre","Cache")</f>
        <v>Montre</v>
      </c>
      <c r="B133" s="73"/>
      <c r="C133" s="74"/>
      <c r="D133" s="74"/>
      <c r="E133" s="74"/>
      <c r="F133" s="74"/>
      <c r="G133" s="88"/>
      <c r="H133" s="88"/>
      <c r="I133" s="139"/>
      <c r="J133" s="146"/>
      <c r="K133" s="142" t="s">
        <v>60</v>
      </c>
      <c r="L133" s="126">
        <f>COUNTIF(L32:L131,20)</f>
        <v>0</v>
      </c>
      <c r="M133" s="76">
        <f>SUMIF(L32:L131,20,M32:M131)</f>
        <v>0</v>
      </c>
      <c r="N133" s="12"/>
    </row>
    <row r="134" spans="1:16" ht="15.75" x14ac:dyDescent="0.25">
      <c r="A134" s="64" t="str">
        <f>IF(OR(K134&lt;&gt;""),"Montre","Cache")</f>
        <v>Montre</v>
      </c>
      <c r="B134" s="73"/>
      <c r="C134" s="74"/>
      <c r="D134" s="74"/>
      <c r="E134" s="74"/>
      <c r="F134" s="74"/>
      <c r="G134" s="88"/>
      <c r="H134" s="88"/>
      <c r="I134" s="139"/>
      <c r="J134" s="146"/>
      <c r="K134" s="142" t="s">
        <v>1</v>
      </c>
      <c r="L134" s="127">
        <f>SUM(L132:L133)</f>
        <v>0</v>
      </c>
      <c r="M134" s="81">
        <f>SUM(M132:M133)</f>
        <v>0</v>
      </c>
      <c r="N134" s="12"/>
    </row>
    <row r="135" spans="1:16" ht="15.75" x14ac:dyDescent="0.25">
      <c r="A135" s="64" t="str">
        <f>IF(OR(K135&lt;&gt;""),"Montre","Cache")</f>
        <v>Montre</v>
      </c>
      <c r="B135" s="73"/>
      <c r="C135" s="74"/>
      <c r="D135" s="74"/>
      <c r="E135" s="74"/>
      <c r="F135" s="74"/>
      <c r="G135" s="88"/>
      <c r="H135" s="88"/>
      <c r="I135" s="139"/>
      <c r="J135" s="146"/>
      <c r="K135" s="142" t="s">
        <v>61</v>
      </c>
      <c r="L135" s="132"/>
      <c r="M135" s="81">
        <f>L134*50</f>
        <v>0</v>
      </c>
      <c r="N135" s="12"/>
    </row>
    <row r="136" spans="1:16" ht="15.75" x14ac:dyDescent="0.25">
      <c r="A136" s="64" t="str">
        <f>IF(OR(K136&lt;&gt;""),"Montre","Cache")</f>
        <v>Montre</v>
      </c>
      <c r="B136" s="77"/>
      <c r="C136" s="78"/>
      <c r="D136" s="78"/>
      <c r="E136" s="78"/>
      <c r="F136" s="78"/>
      <c r="G136" s="140"/>
      <c r="H136" s="140"/>
      <c r="I136" s="141"/>
      <c r="J136" s="141"/>
      <c r="K136" s="80" t="s">
        <v>0</v>
      </c>
      <c r="L136" s="79"/>
      <c r="M136" s="133">
        <f>SUM(M134:M135)</f>
        <v>0</v>
      </c>
      <c r="N136" s="12"/>
    </row>
    <row r="137" spans="1:16" ht="15.75" x14ac:dyDescent="0.25">
      <c r="A137" s="64"/>
      <c r="B137" s="45"/>
      <c r="C137" s="35"/>
      <c r="D137" s="35"/>
      <c r="E137" s="35"/>
      <c r="F137" s="35"/>
      <c r="G137" s="35"/>
      <c r="H137" s="35"/>
      <c r="I137" s="45"/>
      <c r="J137" s="45"/>
      <c r="K137" s="36"/>
      <c r="L137" s="82"/>
      <c r="M137" s="78"/>
      <c r="N137" s="12"/>
    </row>
    <row r="138" spans="1:16" ht="15.75" x14ac:dyDescent="0.25">
      <c r="A138" s="27"/>
      <c r="B138" s="29"/>
      <c r="C138" s="57"/>
      <c r="D138" s="57"/>
      <c r="E138" s="57"/>
      <c r="F138" s="57"/>
      <c r="G138" s="57"/>
      <c r="H138" s="57"/>
      <c r="I138" s="55"/>
      <c r="J138" s="55"/>
      <c r="K138" s="56"/>
      <c r="L138" s="83"/>
      <c r="M138" s="84"/>
      <c r="N138" s="12"/>
    </row>
    <row r="139" spans="1:16" ht="15.75" x14ac:dyDescent="0.25">
      <c r="A139" s="27"/>
      <c r="B139" s="73"/>
      <c r="C139" s="74" t="s">
        <v>48</v>
      </c>
      <c r="D139" s="85"/>
      <c r="E139" s="85"/>
      <c r="F139" s="85"/>
      <c r="G139" s="85"/>
      <c r="H139" s="85"/>
      <c r="I139" s="75"/>
      <c r="J139" s="75"/>
      <c r="K139" s="36"/>
      <c r="L139" s="82"/>
      <c r="M139" s="86"/>
      <c r="N139" s="12"/>
    </row>
    <row r="140" spans="1:16" ht="15.75" x14ac:dyDescent="0.25">
      <c r="A140" s="27"/>
      <c r="B140" s="32"/>
      <c r="C140" s="87" t="s">
        <v>72</v>
      </c>
      <c r="D140" s="87"/>
      <c r="E140" s="87"/>
      <c r="F140" s="87"/>
      <c r="G140" s="87"/>
      <c r="H140" s="87"/>
      <c r="I140" s="45"/>
      <c r="J140" s="45"/>
      <c r="K140" s="36"/>
      <c r="L140" s="35"/>
      <c r="M140" s="156" t="s">
        <v>64</v>
      </c>
      <c r="N140" s="12"/>
      <c r="P140" s="5"/>
    </row>
    <row r="141" spans="1:16" ht="15.75" x14ac:dyDescent="0.25">
      <c r="A141" s="27"/>
      <c r="B141" s="32"/>
      <c r="C141" s="87" t="s">
        <v>99</v>
      </c>
      <c r="D141" s="87"/>
      <c r="E141" s="87"/>
      <c r="F141" s="87"/>
      <c r="G141" s="87"/>
      <c r="H141" s="87"/>
      <c r="I141" s="45"/>
      <c r="J141" s="45"/>
      <c r="K141" s="36"/>
      <c r="L141" s="35"/>
      <c r="M141" s="203"/>
      <c r="N141" s="12"/>
      <c r="P141" s="5"/>
    </row>
    <row r="142" spans="1:16" ht="15.75" x14ac:dyDescent="0.25">
      <c r="A142" s="27"/>
      <c r="B142" s="32"/>
      <c r="C142" s="46" t="s">
        <v>73</v>
      </c>
      <c r="D142" s="46"/>
      <c r="E142" s="46"/>
      <c r="F142" s="46"/>
      <c r="G142" s="163"/>
      <c r="H142" s="163"/>
      <c r="I142" s="166"/>
      <c r="J142" s="166"/>
      <c r="K142" s="36"/>
      <c r="L142" s="35"/>
      <c r="M142" s="204"/>
      <c r="N142" s="12"/>
    </row>
    <row r="143" spans="1:16" ht="15.75" x14ac:dyDescent="0.25">
      <c r="A143" s="27"/>
      <c r="B143" s="32"/>
      <c r="C143" s="43" t="s">
        <v>49</v>
      </c>
      <c r="D143" s="43"/>
      <c r="E143" s="43"/>
      <c r="F143" s="43"/>
      <c r="G143" s="164"/>
      <c r="H143" s="164"/>
      <c r="I143" s="167"/>
      <c r="J143" s="167"/>
      <c r="K143" s="36"/>
      <c r="L143" s="35"/>
      <c r="M143" s="37"/>
      <c r="N143" s="12"/>
    </row>
    <row r="144" spans="1:16" ht="15.75" x14ac:dyDescent="0.25">
      <c r="A144" s="27"/>
      <c r="B144" s="32"/>
      <c r="C144" s="43" t="s">
        <v>50</v>
      </c>
      <c r="D144" s="43"/>
      <c r="E144" s="43"/>
      <c r="F144" s="43"/>
      <c r="G144" s="165"/>
      <c r="H144" s="165"/>
      <c r="I144" s="167"/>
      <c r="J144" s="167"/>
      <c r="K144" s="36"/>
      <c r="L144" s="35"/>
      <c r="M144" s="37"/>
      <c r="N144" s="12"/>
    </row>
    <row r="145" spans="1:14" ht="15.75" x14ac:dyDescent="0.25">
      <c r="A145" s="27"/>
      <c r="B145" s="47"/>
      <c r="C145" s="51"/>
      <c r="D145" s="51"/>
      <c r="E145" s="51"/>
      <c r="F145" s="51"/>
      <c r="G145" s="51"/>
      <c r="H145" s="51"/>
      <c r="I145" s="49"/>
      <c r="J145" s="49"/>
      <c r="K145" s="50"/>
      <c r="L145" s="51"/>
      <c r="M145" s="53"/>
      <c r="N145" s="12"/>
    </row>
    <row r="146" spans="1:14" ht="15.75" x14ac:dyDescent="0.25">
      <c r="A146" s="27"/>
      <c r="B146" s="45"/>
      <c r="C146" s="35"/>
      <c r="D146" s="35"/>
      <c r="E146" s="35"/>
      <c r="F146" s="35"/>
      <c r="G146" s="35"/>
      <c r="H146" s="35"/>
      <c r="I146" s="45"/>
      <c r="J146" s="45"/>
      <c r="K146" s="36"/>
      <c r="L146" s="35"/>
      <c r="M146" s="35"/>
      <c r="N146" s="12"/>
    </row>
    <row r="147" spans="1:14" ht="15.75" x14ac:dyDescent="0.25">
      <c r="A147" s="27"/>
      <c r="B147" s="168" t="s">
        <v>34</v>
      </c>
      <c r="C147" s="169"/>
      <c r="D147" s="169"/>
      <c r="E147" s="169"/>
      <c r="F147" s="169"/>
      <c r="G147" s="169"/>
      <c r="H147" s="169"/>
      <c r="I147" s="169"/>
      <c r="J147" s="169"/>
      <c r="K147" s="170"/>
      <c r="L147" s="169"/>
      <c r="M147" s="171"/>
      <c r="N147" s="12"/>
    </row>
    <row r="148" spans="1:14" ht="15.75" x14ac:dyDescent="0.25">
      <c r="A148" s="27"/>
      <c r="B148" s="172"/>
      <c r="C148" s="173" t="s">
        <v>51</v>
      </c>
      <c r="D148" s="174"/>
      <c r="E148" s="174"/>
      <c r="F148" s="174"/>
      <c r="G148" s="174"/>
      <c r="H148" s="174"/>
      <c r="I148" s="175"/>
      <c r="J148" s="175"/>
      <c r="K148" s="176"/>
      <c r="L148" s="175"/>
      <c r="M148" s="177"/>
      <c r="N148" s="12"/>
    </row>
    <row r="149" spans="1:14" ht="15.75" x14ac:dyDescent="0.25">
      <c r="A149" s="27"/>
      <c r="B149" s="172"/>
      <c r="C149" s="178" t="s">
        <v>52</v>
      </c>
      <c r="D149" s="175"/>
      <c r="E149" s="175"/>
      <c r="F149" s="175"/>
      <c r="G149" s="175"/>
      <c r="H149" s="175"/>
      <c r="I149" s="175"/>
      <c r="J149" s="175"/>
      <c r="K149" s="176"/>
      <c r="L149" s="175"/>
      <c r="M149" s="179"/>
      <c r="N149" s="12"/>
    </row>
    <row r="150" spans="1:14" ht="15.75" x14ac:dyDescent="0.25">
      <c r="A150" s="27"/>
      <c r="B150" s="180"/>
      <c r="C150" s="181"/>
      <c r="D150" s="181"/>
      <c r="E150" s="181"/>
      <c r="F150" s="181"/>
      <c r="G150" s="181"/>
      <c r="H150" s="181"/>
      <c r="I150" s="181"/>
      <c r="J150" s="181"/>
      <c r="K150" s="182"/>
      <c r="L150" s="181"/>
      <c r="M150" s="183"/>
      <c r="N150" s="12"/>
    </row>
    <row r="151" spans="1:14" ht="15.75" x14ac:dyDescent="0.25">
      <c r="A151" s="27"/>
      <c r="B151" s="145"/>
      <c r="C151" s="184"/>
      <c r="D151" s="184"/>
      <c r="E151" s="184"/>
      <c r="F151" s="184"/>
      <c r="G151" s="184"/>
      <c r="H151" s="184"/>
      <c r="I151" s="184"/>
      <c r="J151" s="184"/>
      <c r="K151" s="185"/>
      <c r="L151" s="184"/>
      <c r="M151" s="184"/>
      <c r="N151" s="12"/>
    </row>
    <row r="152" spans="1:14" ht="15.75" x14ac:dyDescent="0.25">
      <c r="A152" s="27"/>
      <c r="B152" s="186" t="s">
        <v>100</v>
      </c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7"/>
      <c r="N152" s="12"/>
    </row>
    <row r="153" spans="1:14" ht="15.75" x14ac:dyDescent="0.25">
      <c r="A153" s="97"/>
      <c r="B153" s="95"/>
      <c r="C153" s="52"/>
      <c r="D153" s="52"/>
      <c r="E153" s="52"/>
      <c r="F153" s="52"/>
      <c r="G153" s="52"/>
      <c r="H153" s="52"/>
      <c r="I153" s="95"/>
      <c r="J153" s="95"/>
      <c r="K153" s="98"/>
      <c r="L153" s="52"/>
      <c r="M153" s="52"/>
      <c r="N153" s="14"/>
    </row>
    <row r="154" spans="1:14" ht="15.75" x14ac:dyDescent="0.25">
      <c r="A154" s="92"/>
      <c r="B154" s="96"/>
      <c r="C154" s="130"/>
      <c r="D154" s="130"/>
      <c r="E154" s="130"/>
      <c r="F154" s="130"/>
      <c r="G154" s="92"/>
      <c r="H154" s="92"/>
      <c r="I154" s="96"/>
      <c r="J154" s="96"/>
      <c r="K154" s="99"/>
      <c r="L154" s="92"/>
      <c r="M154" s="92"/>
    </row>
    <row r="155" spans="1:14" ht="15.75" x14ac:dyDescent="0.25">
      <c r="A155" s="92"/>
      <c r="B155" s="96"/>
      <c r="C155" s="131"/>
      <c r="D155" s="131"/>
      <c r="E155" s="131"/>
      <c r="F155" s="131"/>
      <c r="G155" s="92"/>
      <c r="H155" s="92"/>
      <c r="I155" s="96"/>
      <c r="J155" s="96"/>
      <c r="K155" s="99"/>
      <c r="L155" s="92"/>
      <c r="M155" s="92"/>
    </row>
  </sheetData>
  <sheetProtection password="CC13" sheet="1" objects="1" scenarios="1" sort="0" autoFilter="0"/>
  <autoFilter ref="A31:M136"/>
  <dataConsolidate/>
  <mergeCells count="11">
    <mergeCell ref="G18:I18"/>
    <mergeCell ref="G19:I19"/>
    <mergeCell ref="M141:M142"/>
    <mergeCell ref="G9:I9"/>
    <mergeCell ref="G10:I10"/>
    <mergeCell ref="G12:I12"/>
    <mergeCell ref="G5:I5"/>
    <mergeCell ref="G6:I6"/>
    <mergeCell ref="G7:I7"/>
    <mergeCell ref="G8:I8"/>
    <mergeCell ref="G17:I17"/>
  </mergeCells>
  <phoneticPr fontId="0" type="noConversion"/>
  <conditionalFormatting sqref="G34:G131">
    <cfRule type="expression" dxfId="11" priority="13">
      <formula>AND($C34&lt;&gt;"",$G34="")</formula>
    </cfRule>
  </conditionalFormatting>
  <conditionalFormatting sqref="H34:H131">
    <cfRule type="expression" dxfId="10" priority="12">
      <formula>AND($C34&lt;&gt;"",$H34="")</formula>
    </cfRule>
  </conditionalFormatting>
  <conditionalFormatting sqref="I34:I131 J132:J135">
    <cfRule type="expression" dxfId="9" priority="11">
      <formula>AND($C34&lt;&gt;"",$I34="")</formula>
    </cfRule>
  </conditionalFormatting>
  <conditionalFormatting sqref="F34:F131">
    <cfRule type="expression" dxfId="8" priority="9">
      <formula>AND($C34&lt;&gt;"",$F34="")</formula>
    </cfRule>
  </conditionalFormatting>
  <conditionalFormatting sqref="D34:D131">
    <cfRule type="expression" dxfId="7" priority="8">
      <formula>AND($C34&lt;&gt;"",D34="")</formula>
    </cfRule>
  </conditionalFormatting>
  <conditionalFormatting sqref="E34:E131">
    <cfRule type="expression" dxfId="6" priority="7">
      <formula>AND($C34&lt;&gt;"",$E34="")</formula>
    </cfRule>
  </conditionalFormatting>
  <conditionalFormatting sqref="G32:G33">
    <cfRule type="expression" dxfId="5" priority="6">
      <formula>AND($C32&lt;&gt;"",$G32="")</formula>
    </cfRule>
  </conditionalFormatting>
  <conditionalFormatting sqref="H32:H33">
    <cfRule type="expression" dxfId="4" priority="5">
      <formula>AND($C32&lt;&gt;"",$H32="")</formula>
    </cfRule>
  </conditionalFormatting>
  <conditionalFormatting sqref="I32:I33">
    <cfRule type="expression" dxfId="3" priority="4">
      <formula>AND($C32&lt;&gt;"",$I32="")</formula>
    </cfRule>
  </conditionalFormatting>
  <conditionalFormatting sqref="F32:F33">
    <cfRule type="expression" dxfId="2" priority="3">
      <formula>AND($C32&lt;&gt;"",$F32="")</formula>
    </cfRule>
  </conditionalFormatting>
  <conditionalFormatting sqref="D32:D33">
    <cfRule type="expression" dxfId="1" priority="2">
      <formula>AND($C32&lt;&gt;"",D32="")</formula>
    </cfRule>
  </conditionalFormatting>
  <conditionalFormatting sqref="E32:E33">
    <cfRule type="expression" dxfId="0" priority="1">
      <formula>AND($C32&lt;&gt;"",$E32="")</formula>
    </cfRule>
  </conditionalFormatting>
  <dataValidations xWindow="645" yWindow="460" count="10">
    <dataValidation operator="lessThanOrEqual" allowBlank="1" showInputMessage="1" showErrorMessage="1" sqref="J32:J135 I32:I131"/>
    <dataValidation allowBlank="1" showInputMessage="1" showErrorMessage="1" prompt="Indiquez le nombre de jours travaillés pendant l’année (1er janvier au 31 décembre 2016)." sqref="H30"/>
    <dataValidation type="whole" operator="lessThan" allowBlank="1" showInputMessage="1" showErrorMessage="1" sqref="H32:H131">
      <formula1>366</formula1>
    </dataValidation>
    <dataValidation allowBlank="1" showInputMessage="1" showErrorMessage="1" prompt="Pour déterminer l’admissibilité : _x000a_si 6 heures ou plus de services sont fournies en moyenne par jour, sélectionnez temps plein._x000a_si moins de 6 heures de services sont fournies en moyenne par jour, sélectionnez temps partiel._x000a_" sqref="G30"/>
    <dataValidation allowBlank="1" showInputMessage="1" showErrorMessage="1" prompt="Indiquez les droits reçus pendant l’année (1er janvier au 31 décembre 2016), en excluant les montants de l’augmentation salariale de l’année précédente." sqref="I30"/>
    <dataValidation allowBlank="1" showInputMessage="1" showErrorMessage="1" prompt="Confirmez (Oui/Non) que les services sont fournis à un enfant ou plus d’un enfant (en excluant les propres enfants du fournisseur)." sqref="F30"/>
    <dataValidation type="list" allowBlank="1" showInputMessage="1" showErrorMessage="1" sqref="M141:M142 F32:F33">
      <formula1>"Oui, Non"</formula1>
    </dataValidation>
    <dataValidation type="list" allowBlank="1" showInputMessage="1" showErrorMessage="1" sqref="G7:I7">
      <formula1>"À but lucraftif, Sans but lucrative, Prestation Directe"</formula1>
    </dataValidation>
    <dataValidation type="list" allowBlank="1" showInputMessage="1" showErrorMessage="1" sqref="F34:F131">
      <formula1>"Oui, Non"</formula1>
    </dataValidation>
    <dataValidation type="list" operator="greaterThan" allowBlank="1" showInputMessage="1" showErrorMessage="1" sqref="G32:G131">
      <formula1>"Temps complet, Temps partiel"</formula1>
    </dataValidation>
  </dataValidations>
  <pageMargins left="0" right="0" top="0" bottom="0" header="0.31496062992126" footer="0.31496062992126"/>
  <pageSetup scale="24" orientation="landscape" r:id="rId1"/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Modèle</vt:lpstr>
      <vt:lpstr>Modèle!Print_Area</vt:lpstr>
    </vt:vector>
  </TitlesOfParts>
  <Company>MGS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Sparling, Laura A. (EDU)</dc:creator>
  <cp:lastModifiedBy>McNeil, Reet</cp:lastModifiedBy>
  <cp:lastPrinted>2015-12-31T15:05:31Z</cp:lastPrinted>
  <dcterms:created xsi:type="dcterms:W3CDTF">2014-10-16T21:01:20Z</dcterms:created>
  <dcterms:modified xsi:type="dcterms:W3CDTF">2017-02-14T14:26:28Z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